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enny.danna\Downloads\"/>
    </mc:Choice>
  </mc:AlternateContent>
  <bookViews>
    <workbookView xWindow="0" yWindow="0" windowWidth="19200" windowHeight="10995" tabRatio="664" activeTab="11"/>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52511"/>
</workbook>
</file>

<file path=xl/calcChain.xml><?xml version="1.0" encoding="utf-8"?>
<calcChain xmlns="http://schemas.openxmlformats.org/spreadsheetml/2006/main">
  <c r="AA102" i="9" l="1"/>
  <c r="AA103" i="9"/>
  <c r="AA104" i="9"/>
  <c r="AA105" i="9"/>
  <c r="AA106" i="9"/>
  <c r="AA107" i="9"/>
  <c r="AA108" i="9"/>
  <c r="AA109" i="9"/>
  <c r="AA110" i="9"/>
  <c r="AA111" i="9"/>
  <c r="AA112" i="9"/>
  <c r="AB46" i="13" l="1"/>
  <c r="AB59" i="13" s="1"/>
  <c r="AB47" i="13"/>
  <c r="AB60" i="13" s="1"/>
  <c r="AB48" i="13"/>
  <c r="AB61" i="13" s="1"/>
  <c r="AB49" i="13"/>
  <c r="AB62" i="13" s="1"/>
  <c r="AB50" i="13"/>
  <c r="AB51" i="13"/>
  <c r="AB52" i="13"/>
  <c r="AB65" i="13" s="1"/>
  <c r="AB53" i="13"/>
  <c r="AB66" i="13" s="1"/>
  <c r="AB54" i="13"/>
  <c r="AB55" i="13"/>
  <c r="AB68" i="13" s="1"/>
  <c r="AB63" i="13"/>
  <c r="AB64" i="13"/>
  <c r="AB67" i="13"/>
  <c r="AB64" i="12"/>
  <c r="AB47" i="12"/>
  <c r="AB61" i="12" s="1"/>
  <c r="AB48" i="12"/>
  <c r="AB62" i="12" s="1"/>
  <c r="AB49" i="12"/>
  <c r="AB63" i="12" s="1"/>
  <c r="AB50" i="12"/>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AD84" i="8"/>
  <c r="AD85" i="8"/>
  <c r="AD86" i="8"/>
  <c r="AD87" i="8"/>
  <c r="AD98" i="8"/>
  <c r="AD99" i="8"/>
  <c r="AD100" i="8"/>
  <c r="AD101" i="8"/>
  <c r="AD102" i="8"/>
  <c r="AD103" i="8"/>
  <c r="AD104" i="8"/>
  <c r="AD105" i="8"/>
  <c r="AD106" i="8"/>
  <c r="AD107" i="8"/>
  <c r="AD108" i="8"/>
  <c r="AD112" i="8"/>
  <c r="AD113" i="8"/>
  <c r="AD114" i="8"/>
  <c r="AD115" i="8"/>
  <c r="AD116" i="8"/>
  <c r="AD117" i="8"/>
  <c r="AD118" i="8"/>
  <c r="AD119" i="8"/>
  <c r="AD120" i="8"/>
  <c r="AD121" i="8"/>
  <c r="AD122" i="8"/>
  <c r="AD129" i="8"/>
  <c r="AD130" i="8"/>
  <c r="AD131" i="8"/>
  <c r="AD132" i="8"/>
  <c r="AD141" i="8"/>
  <c r="AD142" i="8"/>
  <c r="AD143" i="8"/>
  <c r="AD144" i="8"/>
  <c r="AD145" i="8"/>
  <c r="AD149" i="8"/>
  <c r="Z46" i="7"/>
  <c r="AD80" i="8" s="1"/>
  <c r="Z47" i="7"/>
  <c r="AD81" i="8" s="1"/>
  <c r="Z48" i="7"/>
  <c r="AD82" i="8" s="1"/>
  <c r="Z49" i="7"/>
  <c r="AD83" i="8" s="1"/>
  <c r="Z50" i="7"/>
  <c r="Z51" i="7"/>
  <c r="Z52" i="7"/>
  <c r="AD146" i="8" s="1"/>
  <c r="Z53" i="7"/>
  <c r="AD133" i="8" s="1"/>
  <c r="Z54" i="7"/>
  <c r="AD88" i="8" s="1"/>
  <c r="Z55" i="7"/>
  <c r="AD89" i="8" s="1"/>
  <c r="Z56" i="7"/>
  <c r="AD90" i="8" s="1"/>
  <c r="AD150" i="8" l="1"/>
  <c r="AD148" i="8"/>
  <c r="AD140" i="8"/>
  <c r="AD147" i="8"/>
  <c r="AD136" i="8"/>
  <c r="AD128" i="8"/>
  <c r="AD135" i="8"/>
  <c r="AD127" i="8"/>
  <c r="AD134" i="8"/>
  <c r="AD126" i="8"/>
  <c r="F50" i="13"/>
  <c r="G50" i="13"/>
  <c r="H50" i="13"/>
  <c r="F55" i="13"/>
  <c r="I55" i="13"/>
  <c r="H71" i="8" l="1"/>
  <c r="H67" i="8" l="1"/>
  <c r="D46" i="7"/>
  <c r="H80" i="8" s="1"/>
  <c r="K68" i="13" l="1"/>
  <c r="F47" i="13"/>
  <c r="F60" i="13" s="1"/>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99" i="8"/>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F46" i="13" l="1"/>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I113" i="8"/>
  <c r="J113" i="8"/>
  <c r="K113" i="8"/>
  <c r="L113" i="8"/>
  <c r="M113" i="8"/>
  <c r="N113" i="8"/>
  <c r="O113" i="8"/>
  <c r="P113" i="8"/>
  <c r="Q113" i="8"/>
  <c r="R113" i="8"/>
  <c r="S113" i="8"/>
  <c r="T113" i="8"/>
  <c r="U113" i="8"/>
  <c r="V113" i="8"/>
  <c r="W113" i="8"/>
  <c r="X113" i="8"/>
  <c r="Y113" i="8"/>
  <c r="Z113" i="8"/>
  <c r="AA113" i="8"/>
  <c r="AB113" i="8"/>
  <c r="AC113" i="8"/>
  <c r="H114" i="8"/>
  <c r="I114" i="8"/>
  <c r="J114" i="8"/>
  <c r="K114" i="8"/>
  <c r="L114" i="8"/>
  <c r="M114" i="8"/>
  <c r="N114" i="8"/>
  <c r="O114" i="8"/>
  <c r="P114" i="8"/>
  <c r="Q114" i="8"/>
  <c r="R114" i="8"/>
  <c r="S114" i="8"/>
  <c r="T114" i="8"/>
  <c r="U114" i="8"/>
  <c r="V114" i="8"/>
  <c r="W114" i="8"/>
  <c r="X114" i="8"/>
  <c r="Y114" i="8"/>
  <c r="Z114" i="8"/>
  <c r="AA114" i="8"/>
  <c r="AB114" i="8"/>
  <c r="AC114" i="8"/>
  <c r="H115" i="8"/>
  <c r="I115" i="8"/>
  <c r="J115" i="8"/>
  <c r="K115" i="8"/>
  <c r="L115" i="8"/>
  <c r="M115" i="8"/>
  <c r="N115" i="8"/>
  <c r="O115" i="8"/>
  <c r="P115" i="8"/>
  <c r="Q115" i="8"/>
  <c r="R115" i="8"/>
  <c r="S115" i="8"/>
  <c r="T115" i="8"/>
  <c r="U115" i="8"/>
  <c r="V115" i="8"/>
  <c r="W115" i="8"/>
  <c r="X115" i="8"/>
  <c r="Y115" i="8"/>
  <c r="Z115" i="8"/>
  <c r="AA115" i="8"/>
  <c r="AB115" i="8"/>
  <c r="AC115" i="8"/>
  <c r="H116" i="8"/>
  <c r="I116" i="8"/>
  <c r="J116" i="8"/>
  <c r="K116" i="8"/>
  <c r="L116" i="8"/>
  <c r="M116" i="8"/>
  <c r="N116" i="8"/>
  <c r="O116" i="8"/>
  <c r="P116" i="8"/>
  <c r="Q116" i="8"/>
  <c r="R116" i="8"/>
  <c r="S116" i="8"/>
  <c r="T116" i="8"/>
  <c r="U116" i="8"/>
  <c r="V116" i="8"/>
  <c r="W116" i="8"/>
  <c r="X116" i="8"/>
  <c r="Y116" i="8"/>
  <c r="Z116" i="8"/>
  <c r="AA116" i="8"/>
  <c r="AB116" i="8"/>
  <c r="AC116" i="8"/>
  <c r="H117" i="8"/>
  <c r="I117" i="8"/>
  <c r="J117" i="8"/>
  <c r="K117" i="8"/>
  <c r="L117" i="8"/>
  <c r="M117" i="8"/>
  <c r="N117" i="8"/>
  <c r="O117" i="8"/>
  <c r="P117" i="8"/>
  <c r="Q117" i="8"/>
  <c r="R117" i="8"/>
  <c r="S117" i="8"/>
  <c r="T117" i="8"/>
  <c r="U117" i="8"/>
  <c r="V117" i="8"/>
  <c r="W117" i="8"/>
  <c r="X117" i="8"/>
  <c r="Y117" i="8"/>
  <c r="Z117" i="8"/>
  <c r="AA117" i="8"/>
  <c r="AB117" i="8"/>
  <c r="AC117" i="8"/>
  <c r="H118" i="8"/>
  <c r="I118" i="8"/>
  <c r="J118" i="8"/>
  <c r="K118" i="8"/>
  <c r="L118" i="8"/>
  <c r="M118" i="8"/>
  <c r="N118" i="8"/>
  <c r="O118" i="8"/>
  <c r="P118" i="8"/>
  <c r="Q118" i="8"/>
  <c r="R118" i="8"/>
  <c r="S118" i="8"/>
  <c r="T118" i="8"/>
  <c r="U118" i="8"/>
  <c r="V118" i="8"/>
  <c r="W118" i="8"/>
  <c r="X118" i="8"/>
  <c r="Y118" i="8"/>
  <c r="Z118" i="8"/>
  <c r="AA118" i="8"/>
  <c r="AB118" i="8"/>
  <c r="AC118" i="8"/>
  <c r="H119" i="8"/>
  <c r="I119" i="8"/>
  <c r="J119" i="8"/>
  <c r="K119" i="8"/>
  <c r="L119" i="8"/>
  <c r="M119" i="8"/>
  <c r="N119" i="8"/>
  <c r="O119" i="8"/>
  <c r="P119" i="8"/>
  <c r="Q119" i="8"/>
  <c r="R119" i="8"/>
  <c r="S119" i="8"/>
  <c r="T119" i="8"/>
  <c r="U119" i="8"/>
  <c r="V119" i="8"/>
  <c r="W119" i="8"/>
  <c r="X119" i="8"/>
  <c r="Y119" i="8"/>
  <c r="Z119" i="8"/>
  <c r="AA119" i="8"/>
  <c r="AB119" i="8"/>
  <c r="AC119" i="8"/>
  <c r="H120" i="8"/>
  <c r="I120" i="8"/>
  <c r="J120" i="8"/>
  <c r="K120" i="8"/>
  <c r="L120" i="8"/>
  <c r="M120" i="8"/>
  <c r="N120" i="8"/>
  <c r="O120" i="8"/>
  <c r="P120" i="8"/>
  <c r="Q120" i="8"/>
  <c r="R120" i="8"/>
  <c r="S120" i="8"/>
  <c r="T120" i="8"/>
  <c r="U120" i="8"/>
  <c r="V120" i="8"/>
  <c r="W120" i="8"/>
  <c r="X120" i="8"/>
  <c r="Y120" i="8"/>
  <c r="Z120" i="8"/>
  <c r="AA120" i="8"/>
  <c r="AB120" i="8"/>
  <c r="AC120" i="8"/>
  <c r="H121" i="8"/>
  <c r="I121" i="8"/>
  <c r="J121" i="8"/>
  <c r="K121" i="8"/>
  <c r="L121" i="8"/>
  <c r="M121" i="8"/>
  <c r="N121" i="8"/>
  <c r="O121" i="8"/>
  <c r="P121" i="8"/>
  <c r="Q121" i="8"/>
  <c r="R121" i="8"/>
  <c r="S121" i="8"/>
  <c r="T121" i="8"/>
  <c r="U121" i="8"/>
  <c r="V121" i="8"/>
  <c r="W121" i="8"/>
  <c r="X121" i="8"/>
  <c r="Y121" i="8"/>
  <c r="Z121" i="8"/>
  <c r="AA121" i="8"/>
  <c r="AB121" i="8"/>
  <c r="AC121" i="8"/>
  <c r="H122" i="8"/>
  <c r="I122" i="8"/>
  <c r="J122" i="8"/>
  <c r="K122" i="8"/>
  <c r="L122" i="8"/>
  <c r="M122" i="8"/>
  <c r="N122" i="8"/>
  <c r="O122" i="8"/>
  <c r="P122" i="8"/>
  <c r="Q122" i="8"/>
  <c r="R122" i="8"/>
  <c r="S122" i="8"/>
  <c r="T122" i="8"/>
  <c r="U122" i="8"/>
  <c r="V122" i="8"/>
  <c r="W122" i="8"/>
  <c r="X122" i="8"/>
  <c r="Y122" i="8"/>
  <c r="Z122" i="8"/>
  <c r="AA122" i="8"/>
  <c r="AB122" i="8"/>
  <c r="AC122" i="8"/>
  <c r="I112" i="8"/>
  <c r="J112" i="8"/>
  <c r="K112" i="8"/>
  <c r="L112" i="8"/>
  <c r="M112" i="8"/>
  <c r="N112" i="8"/>
  <c r="O112" i="8"/>
  <c r="P112" i="8"/>
  <c r="Q112" i="8"/>
  <c r="R112" i="8"/>
  <c r="S112" i="8"/>
  <c r="T112" i="8"/>
  <c r="U112" i="8"/>
  <c r="V112" i="8"/>
  <c r="W112" i="8"/>
  <c r="X112" i="8"/>
  <c r="Y112" i="8"/>
  <c r="Z112" i="8"/>
  <c r="AA112" i="8"/>
  <c r="AB112" i="8"/>
  <c r="AC112" i="8"/>
  <c r="H112" i="8"/>
  <c r="I99" i="8"/>
  <c r="J99" i="8"/>
  <c r="K99" i="8"/>
  <c r="L99" i="8"/>
  <c r="M99" i="8"/>
  <c r="N99" i="8"/>
  <c r="O99" i="8"/>
  <c r="P99" i="8"/>
  <c r="Q99" i="8"/>
  <c r="R99" i="8"/>
  <c r="S99" i="8"/>
  <c r="T99" i="8"/>
  <c r="U99" i="8"/>
  <c r="V99" i="8"/>
  <c r="W99" i="8"/>
  <c r="X99" i="8"/>
  <c r="Y99" i="8"/>
  <c r="Z99" i="8"/>
  <c r="AA99" i="8"/>
  <c r="AB99" i="8"/>
  <c r="AC99" i="8"/>
  <c r="H100" i="8"/>
  <c r="I100" i="8"/>
  <c r="J100" i="8"/>
  <c r="K100" i="8"/>
  <c r="L100" i="8"/>
  <c r="M100" i="8"/>
  <c r="N100" i="8"/>
  <c r="O100" i="8"/>
  <c r="P100" i="8"/>
  <c r="Q100" i="8"/>
  <c r="R100" i="8"/>
  <c r="S100" i="8"/>
  <c r="T100" i="8"/>
  <c r="U100" i="8"/>
  <c r="V100" i="8"/>
  <c r="W100" i="8"/>
  <c r="X100" i="8"/>
  <c r="Y100" i="8"/>
  <c r="Z100" i="8"/>
  <c r="AA100" i="8"/>
  <c r="AB100" i="8"/>
  <c r="AC100" i="8"/>
  <c r="H101" i="8"/>
  <c r="I101" i="8"/>
  <c r="J101" i="8"/>
  <c r="K101" i="8"/>
  <c r="L101" i="8"/>
  <c r="M101" i="8"/>
  <c r="N101" i="8"/>
  <c r="O101" i="8"/>
  <c r="P101" i="8"/>
  <c r="Q101" i="8"/>
  <c r="R101" i="8"/>
  <c r="S101" i="8"/>
  <c r="T101" i="8"/>
  <c r="U101" i="8"/>
  <c r="V101" i="8"/>
  <c r="W101" i="8"/>
  <c r="X101" i="8"/>
  <c r="Y101" i="8"/>
  <c r="Z101" i="8"/>
  <c r="AA101" i="8"/>
  <c r="AB101" i="8"/>
  <c r="AC101" i="8"/>
  <c r="H102" i="8"/>
  <c r="I102" i="8"/>
  <c r="J102" i="8"/>
  <c r="K102" i="8"/>
  <c r="L102" i="8"/>
  <c r="M102" i="8"/>
  <c r="N102" i="8"/>
  <c r="O102" i="8"/>
  <c r="P102" i="8"/>
  <c r="Q102" i="8"/>
  <c r="R102" i="8"/>
  <c r="S102" i="8"/>
  <c r="T102" i="8"/>
  <c r="U102" i="8"/>
  <c r="V102" i="8"/>
  <c r="W102" i="8"/>
  <c r="X102" i="8"/>
  <c r="Y102" i="8"/>
  <c r="Z102" i="8"/>
  <c r="AA102" i="8"/>
  <c r="AB102" i="8"/>
  <c r="AC102" i="8"/>
  <c r="H103" i="8"/>
  <c r="I103" i="8"/>
  <c r="J103" i="8"/>
  <c r="K103" i="8"/>
  <c r="L103" i="8"/>
  <c r="M103" i="8"/>
  <c r="N103" i="8"/>
  <c r="O103" i="8"/>
  <c r="P103" i="8"/>
  <c r="Q103" i="8"/>
  <c r="R103" i="8"/>
  <c r="S103" i="8"/>
  <c r="T103" i="8"/>
  <c r="U103" i="8"/>
  <c r="V103" i="8"/>
  <c r="W103" i="8"/>
  <c r="X103" i="8"/>
  <c r="Y103" i="8"/>
  <c r="Z103" i="8"/>
  <c r="AA103" i="8"/>
  <c r="AB103" i="8"/>
  <c r="AC103" i="8"/>
  <c r="H104" i="8"/>
  <c r="I104" i="8"/>
  <c r="J104" i="8"/>
  <c r="K104" i="8"/>
  <c r="L104" i="8"/>
  <c r="M104" i="8"/>
  <c r="N104" i="8"/>
  <c r="O104" i="8"/>
  <c r="P104" i="8"/>
  <c r="Q104" i="8"/>
  <c r="R104" i="8"/>
  <c r="S104" i="8"/>
  <c r="T104" i="8"/>
  <c r="U104" i="8"/>
  <c r="V104" i="8"/>
  <c r="W104" i="8"/>
  <c r="X104" i="8"/>
  <c r="Y104" i="8"/>
  <c r="Z104" i="8"/>
  <c r="AA104" i="8"/>
  <c r="AB104" i="8"/>
  <c r="AC104" i="8"/>
  <c r="H105" i="8"/>
  <c r="I105" i="8"/>
  <c r="J105" i="8"/>
  <c r="K105" i="8"/>
  <c r="L105" i="8"/>
  <c r="M105" i="8"/>
  <c r="N105" i="8"/>
  <c r="O105" i="8"/>
  <c r="P105" i="8"/>
  <c r="Q105" i="8"/>
  <c r="R105" i="8"/>
  <c r="S105" i="8"/>
  <c r="T105" i="8"/>
  <c r="U105" i="8"/>
  <c r="V105" i="8"/>
  <c r="W105" i="8"/>
  <c r="X105" i="8"/>
  <c r="Y105" i="8"/>
  <c r="Z105" i="8"/>
  <c r="AA105" i="8"/>
  <c r="AB105" i="8"/>
  <c r="AC105" i="8"/>
  <c r="H106" i="8"/>
  <c r="I106" i="8"/>
  <c r="J106" i="8"/>
  <c r="K106" i="8"/>
  <c r="L106" i="8"/>
  <c r="M106" i="8"/>
  <c r="N106" i="8"/>
  <c r="O106" i="8"/>
  <c r="P106" i="8"/>
  <c r="Q106" i="8"/>
  <c r="R106" i="8"/>
  <c r="S106" i="8"/>
  <c r="T106" i="8"/>
  <c r="U106" i="8"/>
  <c r="V106" i="8"/>
  <c r="W106" i="8"/>
  <c r="X106" i="8"/>
  <c r="Y106" i="8"/>
  <c r="Z106" i="8"/>
  <c r="AA106" i="8"/>
  <c r="AB106" i="8"/>
  <c r="AC106" i="8"/>
  <c r="H107" i="8"/>
  <c r="I107" i="8"/>
  <c r="J107" i="8"/>
  <c r="K107" i="8"/>
  <c r="L107" i="8"/>
  <c r="M107" i="8"/>
  <c r="N107" i="8"/>
  <c r="O107" i="8"/>
  <c r="P107" i="8"/>
  <c r="Q107" i="8"/>
  <c r="R107" i="8"/>
  <c r="S107" i="8"/>
  <c r="T107" i="8"/>
  <c r="U107" i="8"/>
  <c r="V107" i="8"/>
  <c r="W107" i="8"/>
  <c r="X107" i="8"/>
  <c r="Y107" i="8"/>
  <c r="Z107" i="8"/>
  <c r="AA107" i="8"/>
  <c r="AB107" i="8"/>
  <c r="AC107" i="8"/>
  <c r="H108" i="8"/>
  <c r="I108" i="8"/>
  <c r="J108" i="8"/>
  <c r="K108" i="8"/>
  <c r="L108" i="8"/>
  <c r="M108" i="8"/>
  <c r="N108" i="8"/>
  <c r="O108" i="8"/>
  <c r="P108" i="8"/>
  <c r="Q108" i="8"/>
  <c r="R108" i="8"/>
  <c r="S108" i="8"/>
  <c r="T108" i="8"/>
  <c r="U108" i="8"/>
  <c r="V108" i="8"/>
  <c r="W108" i="8"/>
  <c r="X108" i="8"/>
  <c r="Y108" i="8"/>
  <c r="Z108" i="8"/>
  <c r="AA108" i="8"/>
  <c r="AB108" i="8"/>
  <c r="AC108" i="8"/>
  <c r="I98" i="8"/>
  <c r="J98" i="8"/>
  <c r="K98" i="8"/>
  <c r="L98" i="8"/>
  <c r="M98" i="8"/>
  <c r="N98" i="8"/>
  <c r="O98" i="8"/>
  <c r="P98" i="8"/>
  <c r="Q98" i="8"/>
  <c r="R98" i="8"/>
  <c r="S98" i="8"/>
  <c r="T98" i="8"/>
  <c r="U98" i="8"/>
  <c r="V98" i="8"/>
  <c r="W98" i="8"/>
  <c r="X98" i="8"/>
  <c r="Y98" i="8"/>
  <c r="Z98" i="8"/>
  <c r="AA98" i="8"/>
  <c r="AB98" i="8"/>
  <c r="AC98"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H131" i="8" l="1"/>
  <c r="H85" i="8"/>
  <c r="AA140" i="8"/>
  <c r="AA80" i="8"/>
  <c r="AA126" i="8"/>
  <c r="P150" i="8"/>
  <c r="P90" i="8"/>
  <c r="P136" i="8"/>
  <c r="AB148" i="8"/>
  <c r="AB134" i="8"/>
  <c r="AB88" i="8"/>
  <c r="R147" i="8"/>
  <c r="R133" i="8"/>
  <c r="R87" i="8"/>
  <c r="P146" i="8"/>
  <c r="P132" i="8"/>
  <c r="P86" i="8"/>
  <c r="AB144" i="8"/>
  <c r="AB130" i="8"/>
  <c r="AB84" i="8"/>
  <c r="R143" i="8"/>
  <c r="R129" i="8"/>
  <c r="R83" i="8"/>
  <c r="P142" i="8"/>
  <c r="P82" i="8"/>
  <c r="P128" i="8"/>
  <c r="O136" i="8"/>
  <c r="O150" i="8"/>
  <c r="O90" i="8"/>
  <c r="S148" i="8"/>
  <c r="S134" i="8"/>
  <c r="S88" i="8"/>
  <c r="Q147" i="8"/>
  <c r="Q133" i="8"/>
  <c r="Q87" i="8"/>
  <c r="W146" i="8"/>
  <c r="W132" i="8"/>
  <c r="W86" i="8"/>
  <c r="M145" i="8"/>
  <c r="M131" i="8"/>
  <c r="M85" i="8"/>
  <c r="Y143" i="8"/>
  <c r="Y129" i="8"/>
  <c r="Y83" i="8"/>
  <c r="I143" i="8"/>
  <c r="I129" i="8"/>
  <c r="I83" i="8"/>
  <c r="U141" i="8"/>
  <c r="U127" i="8"/>
  <c r="U81" i="8"/>
  <c r="I140" i="8"/>
  <c r="I80" i="8"/>
  <c r="I126" i="8"/>
  <c r="AB149" i="8"/>
  <c r="AB135" i="8"/>
  <c r="AB89" i="8"/>
  <c r="L149" i="8"/>
  <c r="L89" i="8"/>
  <c r="L135" i="8"/>
  <c r="J148" i="8"/>
  <c r="J134" i="8"/>
  <c r="J88" i="8"/>
  <c r="V146" i="8"/>
  <c r="V132" i="8"/>
  <c r="V86" i="8"/>
  <c r="T145" i="8"/>
  <c r="T131" i="8"/>
  <c r="T85" i="8"/>
  <c r="R144" i="8"/>
  <c r="R84" i="8"/>
  <c r="R130" i="8"/>
  <c r="H143" i="8"/>
  <c r="H83" i="8"/>
  <c r="H129" i="8"/>
  <c r="AB141" i="8"/>
  <c r="AB127" i="8"/>
  <c r="AB81" i="8"/>
  <c r="X140" i="8"/>
  <c r="X80" i="8"/>
  <c r="X126" i="8"/>
  <c r="U150" i="8"/>
  <c r="U90" i="8"/>
  <c r="U136" i="8"/>
  <c r="K149" i="8"/>
  <c r="K135" i="8"/>
  <c r="K89" i="8"/>
  <c r="I148" i="8"/>
  <c r="I134" i="8"/>
  <c r="I88" i="8"/>
  <c r="U146" i="8"/>
  <c r="U132" i="8"/>
  <c r="U86" i="8"/>
  <c r="K145" i="8"/>
  <c r="K131" i="8"/>
  <c r="K85" i="8"/>
  <c r="Q144" i="8"/>
  <c r="Q130" i="8"/>
  <c r="Q84" i="8"/>
  <c r="AC142" i="8"/>
  <c r="AC128" i="8"/>
  <c r="AC82" i="8"/>
  <c r="U142" i="8"/>
  <c r="U128" i="8"/>
  <c r="U82" i="8"/>
  <c r="M142" i="8"/>
  <c r="M128" i="8"/>
  <c r="M82" i="8"/>
  <c r="S141" i="8"/>
  <c r="S81" i="8"/>
  <c r="S127" i="8"/>
  <c r="W126" i="8"/>
  <c r="W80" i="8"/>
  <c r="W140" i="8"/>
  <c r="O126" i="8"/>
  <c r="O140" i="8"/>
  <c r="O80" i="8"/>
  <c r="AB136" i="8"/>
  <c r="AB150" i="8"/>
  <c r="AB90" i="8"/>
  <c r="T136" i="8"/>
  <c r="T150" i="8"/>
  <c r="T90" i="8"/>
  <c r="L136" i="8"/>
  <c r="L150" i="8"/>
  <c r="L90" i="8"/>
  <c r="Z135" i="8"/>
  <c r="Z89" i="8"/>
  <c r="Z149" i="8"/>
  <c r="R135" i="8"/>
  <c r="R89" i="8"/>
  <c r="R149" i="8"/>
  <c r="J135" i="8"/>
  <c r="J89" i="8"/>
  <c r="J149" i="8"/>
  <c r="X134" i="8"/>
  <c r="X148" i="8"/>
  <c r="X88" i="8"/>
  <c r="P134" i="8"/>
  <c r="P88" i="8"/>
  <c r="P148" i="8"/>
  <c r="H134" i="8"/>
  <c r="H148" i="8"/>
  <c r="H88" i="8"/>
  <c r="V133" i="8"/>
  <c r="V147" i="8"/>
  <c r="V87" i="8"/>
  <c r="N133" i="8"/>
  <c r="N147" i="8"/>
  <c r="N87" i="8"/>
  <c r="AB132" i="8"/>
  <c r="AB86" i="8"/>
  <c r="AB146" i="8"/>
  <c r="T132" i="8"/>
  <c r="T86" i="8"/>
  <c r="T146" i="8"/>
  <c r="L132" i="8"/>
  <c r="L86" i="8"/>
  <c r="L146" i="8"/>
  <c r="Z131" i="8"/>
  <c r="Z145" i="8"/>
  <c r="Z85" i="8"/>
  <c r="R131" i="8"/>
  <c r="R85" i="8"/>
  <c r="R145" i="8"/>
  <c r="J131" i="8"/>
  <c r="J145" i="8"/>
  <c r="J85" i="8"/>
  <c r="X130" i="8"/>
  <c r="X144" i="8"/>
  <c r="X84" i="8"/>
  <c r="P130" i="8"/>
  <c r="P144" i="8"/>
  <c r="P84" i="8"/>
  <c r="H130" i="8"/>
  <c r="H84" i="8"/>
  <c r="H144" i="8"/>
  <c r="V129" i="8"/>
  <c r="V83" i="8"/>
  <c r="V143" i="8"/>
  <c r="N129" i="8"/>
  <c r="N83" i="8"/>
  <c r="N143" i="8"/>
  <c r="AB128" i="8"/>
  <c r="AB142" i="8"/>
  <c r="AB82" i="8"/>
  <c r="T128" i="8"/>
  <c r="T82" i="8"/>
  <c r="T142" i="8"/>
  <c r="L128" i="8"/>
  <c r="L82" i="8"/>
  <c r="L142" i="8"/>
  <c r="Z141" i="8"/>
  <c r="Z127" i="8"/>
  <c r="Z81" i="8"/>
  <c r="R141" i="8"/>
  <c r="R127" i="8"/>
  <c r="R81" i="8"/>
  <c r="J141" i="8"/>
  <c r="J127" i="8"/>
  <c r="J81" i="8"/>
  <c r="S140" i="8"/>
  <c r="S126" i="8"/>
  <c r="S80" i="8"/>
  <c r="H150" i="8"/>
  <c r="H136" i="8"/>
  <c r="H90" i="8"/>
  <c r="L148" i="8"/>
  <c r="L88" i="8"/>
  <c r="L134" i="8"/>
  <c r="X146" i="8"/>
  <c r="X132" i="8"/>
  <c r="X86" i="8"/>
  <c r="N145" i="8"/>
  <c r="N85" i="8"/>
  <c r="N131" i="8"/>
  <c r="Z143" i="8"/>
  <c r="Z129" i="8"/>
  <c r="Z83" i="8"/>
  <c r="R126" i="8"/>
  <c r="R80" i="8"/>
  <c r="R140" i="8"/>
  <c r="AC149" i="8"/>
  <c r="AC135" i="8"/>
  <c r="AC89" i="8"/>
  <c r="AA148" i="8"/>
  <c r="AA134" i="8"/>
  <c r="AA88" i="8"/>
  <c r="I147" i="8"/>
  <c r="I133" i="8"/>
  <c r="I87" i="8"/>
  <c r="U145" i="8"/>
  <c r="U131" i="8"/>
  <c r="U85" i="8"/>
  <c r="S144" i="8"/>
  <c r="S130" i="8"/>
  <c r="S84" i="8"/>
  <c r="W142" i="8"/>
  <c r="W128" i="8"/>
  <c r="W82" i="8"/>
  <c r="L145" i="8"/>
  <c r="L131" i="8"/>
  <c r="L85" i="8"/>
  <c r="X143" i="8"/>
  <c r="X129" i="8"/>
  <c r="X83" i="8"/>
  <c r="N142" i="8"/>
  <c r="N128" i="8"/>
  <c r="N82" i="8"/>
  <c r="M150" i="8"/>
  <c r="M90" i="8"/>
  <c r="M136" i="8"/>
  <c r="Y148" i="8"/>
  <c r="Y134" i="8"/>
  <c r="Y88" i="8"/>
  <c r="O147" i="8"/>
  <c r="O133" i="8"/>
  <c r="O87" i="8"/>
  <c r="M146" i="8"/>
  <c r="M132" i="8"/>
  <c r="M86" i="8"/>
  <c r="Y144" i="8"/>
  <c r="Y130" i="8"/>
  <c r="Y84" i="8"/>
  <c r="O143" i="8"/>
  <c r="O129" i="8"/>
  <c r="O83" i="8"/>
  <c r="AA141" i="8"/>
  <c r="AA81" i="8"/>
  <c r="AA127" i="8"/>
  <c r="H126" i="8"/>
  <c r="H140" i="8"/>
  <c r="AA136" i="8"/>
  <c r="AA150" i="8"/>
  <c r="AA90" i="8"/>
  <c r="Q135" i="8"/>
  <c r="Q89" i="8"/>
  <c r="Q149" i="8"/>
  <c r="O134" i="8"/>
  <c r="O88" i="8"/>
  <c r="O148" i="8"/>
  <c r="AA132" i="8"/>
  <c r="AA86" i="8"/>
  <c r="AA146" i="8"/>
  <c r="Y131" i="8"/>
  <c r="Y145" i="8"/>
  <c r="Y85" i="8"/>
  <c r="W84" i="8"/>
  <c r="W144" i="8"/>
  <c r="W130" i="8"/>
  <c r="U83" i="8"/>
  <c r="U143" i="8"/>
  <c r="U129" i="8"/>
  <c r="K82" i="8"/>
  <c r="K142" i="8"/>
  <c r="K128" i="8"/>
  <c r="I127" i="8"/>
  <c r="I81" i="8"/>
  <c r="I141" i="8"/>
  <c r="K140" i="8"/>
  <c r="K126" i="8"/>
  <c r="K80" i="8"/>
  <c r="V149" i="8"/>
  <c r="V135" i="8"/>
  <c r="V89" i="8"/>
  <c r="T148" i="8"/>
  <c r="T88" i="8"/>
  <c r="T134" i="8"/>
  <c r="J147" i="8"/>
  <c r="J87" i="8"/>
  <c r="J133" i="8"/>
  <c r="V145" i="8"/>
  <c r="V85" i="8"/>
  <c r="V131" i="8"/>
  <c r="L144" i="8"/>
  <c r="L84" i="8"/>
  <c r="L130" i="8"/>
  <c r="X142" i="8"/>
  <c r="X82" i="8"/>
  <c r="X128" i="8"/>
  <c r="N141" i="8"/>
  <c r="N81" i="8"/>
  <c r="N127" i="8"/>
  <c r="Z126" i="8"/>
  <c r="Z140" i="8"/>
  <c r="Z80" i="8"/>
  <c r="W136" i="8"/>
  <c r="W150" i="8"/>
  <c r="W90" i="8"/>
  <c r="M149" i="8"/>
  <c r="M135" i="8"/>
  <c r="M89" i="8"/>
  <c r="Y147" i="8"/>
  <c r="Y133" i="8"/>
  <c r="Y87" i="8"/>
  <c r="AC145" i="8"/>
  <c r="AC131" i="8"/>
  <c r="AC85" i="8"/>
  <c r="AA144" i="8"/>
  <c r="AA130" i="8"/>
  <c r="AA84" i="8"/>
  <c r="Q143" i="8"/>
  <c r="Q129" i="8"/>
  <c r="Q83" i="8"/>
  <c r="AC141" i="8"/>
  <c r="AC127" i="8"/>
  <c r="AC81" i="8"/>
  <c r="Y140" i="8"/>
  <c r="Y80" i="8"/>
  <c r="Y126" i="8"/>
  <c r="V150" i="8"/>
  <c r="V90" i="8"/>
  <c r="V136" i="8"/>
  <c r="T149" i="8"/>
  <c r="T135" i="8"/>
  <c r="T89" i="8"/>
  <c r="R148" i="8"/>
  <c r="R134" i="8"/>
  <c r="R88" i="8"/>
  <c r="P147" i="8"/>
  <c r="P87" i="8"/>
  <c r="P133" i="8"/>
  <c r="AB145" i="8"/>
  <c r="AB85" i="8"/>
  <c r="AB131" i="8"/>
  <c r="J144" i="8"/>
  <c r="J130" i="8"/>
  <c r="J84" i="8"/>
  <c r="V142" i="8"/>
  <c r="V128" i="8"/>
  <c r="V82" i="8"/>
  <c r="L141" i="8"/>
  <c r="L127" i="8"/>
  <c r="L81" i="8"/>
  <c r="AC150" i="8"/>
  <c r="AC90" i="8"/>
  <c r="AC136" i="8"/>
  <c r="S149" i="8"/>
  <c r="S135" i="8"/>
  <c r="S89" i="8"/>
  <c r="W147" i="8"/>
  <c r="W133" i="8"/>
  <c r="W87" i="8"/>
  <c r="AA145" i="8"/>
  <c r="AA131" i="8"/>
  <c r="AA85" i="8"/>
  <c r="W143" i="8"/>
  <c r="W129" i="8"/>
  <c r="W83" i="8"/>
  <c r="N140" i="8"/>
  <c r="N126" i="8"/>
  <c r="N80" i="8"/>
  <c r="S136" i="8"/>
  <c r="S90" i="8"/>
  <c r="S150" i="8"/>
  <c r="I89" i="8"/>
  <c r="I135" i="8"/>
  <c r="I149" i="8"/>
  <c r="AC87" i="8"/>
  <c r="AC147" i="8"/>
  <c r="AC133" i="8"/>
  <c r="M133" i="8"/>
  <c r="M147" i="8"/>
  <c r="M87" i="8"/>
  <c r="K86" i="8"/>
  <c r="K132" i="8"/>
  <c r="K146" i="8"/>
  <c r="Q131" i="8"/>
  <c r="Q85" i="8"/>
  <c r="Q145" i="8"/>
  <c r="O130" i="8"/>
  <c r="O144" i="8"/>
  <c r="O84" i="8"/>
  <c r="M83" i="8"/>
  <c r="M129" i="8"/>
  <c r="M143" i="8"/>
  <c r="AA128" i="8"/>
  <c r="AA142" i="8"/>
  <c r="AA82" i="8"/>
  <c r="Y127" i="8"/>
  <c r="Y81" i="8"/>
  <c r="Y141" i="8"/>
  <c r="Q127" i="8"/>
  <c r="Q141" i="8"/>
  <c r="Q81" i="8"/>
  <c r="AC126" i="8"/>
  <c r="AC140" i="8"/>
  <c r="AC80" i="8"/>
  <c r="U126" i="8"/>
  <c r="U140" i="8"/>
  <c r="U80" i="8"/>
  <c r="M140" i="8"/>
  <c r="M126" i="8"/>
  <c r="M80" i="8"/>
  <c r="Z150" i="8"/>
  <c r="Z90" i="8"/>
  <c r="Z136" i="8"/>
  <c r="R136" i="8"/>
  <c r="R150" i="8"/>
  <c r="R90" i="8"/>
  <c r="J90" i="8"/>
  <c r="J150" i="8"/>
  <c r="J136" i="8"/>
  <c r="X89" i="8"/>
  <c r="X149" i="8"/>
  <c r="X135" i="8"/>
  <c r="P89" i="8"/>
  <c r="P149" i="8"/>
  <c r="P135" i="8"/>
  <c r="H89" i="8"/>
  <c r="H135" i="8"/>
  <c r="H149" i="8"/>
  <c r="V88" i="8"/>
  <c r="V134" i="8"/>
  <c r="V148" i="8"/>
  <c r="N88" i="8"/>
  <c r="N148" i="8"/>
  <c r="N134" i="8"/>
  <c r="AB87" i="8"/>
  <c r="AB147" i="8"/>
  <c r="AB133" i="8"/>
  <c r="T87" i="8"/>
  <c r="T133" i="8"/>
  <c r="T147" i="8"/>
  <c r="L87" i="8"/>
  <c r="L133" i="8"/>
  <c r="L147" i="8"/>
  <c r="Z86" i="8"/>
  <c r="Z146" i="8"/>
  <c r="Z132" i="8"/>
  <c r="R86" i="8"/>
  <c r="R146" i="8"/>
  <c r="R132" i="8"/>
  <c r="J86" i="8"/>
  <c r="J146" i="8"/>
  <c r="J132" i="8"/>
  <c r="X85" i="8"/>
  <c r="X145" i="8"/>
  <c r="X131" i="8"/>
  <c r="P85" i="8"/>
  <c r="P145" i="8"/>
  <c r="P131" i="8"/>
  <c r="H145" i="8"/>
  <c r="V84" i="8"/>
  <c r="V130" i="8"/>
  <c r="V144" i="8"/>
  <c r="N84" i="8"/>
  <c r="N130" i="8"/>
  <c r="N144" i="8"/>
  <c r="AB83" i="8"/>
  <c r="AB129" i="8"/>
  <c r="AB143" i="8"/>
  <c r="T83" i="8"/>
  <c r="T143" i="8"/>
  <c r="T129" i="8"/>
  <c r="L83" i="8"/>
  <c r="L143" i="8"/>
  <c r="L129" i="8"/>
  <c r="Z82" i="8"/>
  <c r="Z128" i="8"/>
  <c r="Z142" i="8"/>
  <c r="R82" i="8"/>
  <c r="R142" i="8"/>
  <c r="R128" i="8"/>
  <c r="J82" i="8"/>
  <c r="J142" i="8"/>
  <c r="J128" i="8"/>
  <c r="X81" i="8"/>
  <c r="X141" i="8"/>
  <c r="X127" i="8"/>
  <c r="P127" i="8"/>
  <c r="P141" i="8"/>
  <c r="P81" i="8"/>
  <c r="H127" i="8"/>
  <c r="H81" i="8"/>
  <c r="H141" i="8"/>
  <c r="X150" i="8"/>
  <c r="X136" i="8"/>
  <c r="X90" i="8"/>
  <c r="N149" i="8"/>
  <c r="N135" i="8"/>
  <c r="N89" i="8"/>
  <c r="Z147" i="8"/>
  <c r="Z133" i="8"/>
  <c r="Z87" i="8"/>
  <c r="H146" i="8"/>
  <c r="H132" i="8"/>
  <c r="H86" i="8"/>
  <c r="T144" i="8"/>
  <c r="T130" i="8"/>
  <c r="T84" i="8"/>
  <c r="J143" i="8"/>
  <c r="J83" i="8"/>
  <c r="J129" i="8"/>
  <c r="V141" i="8"/>
  <c r="V127" i="8"/>
  <c r="V81" i="8"/>
  <c r="J126" i="8"/>
  <c r="J80" i="8"/>
  <c r="J140" i="8"/>
  <c r="U149" i="8"/>
  <c r="U135" i="8"/>
  <c r="U89" i="8"/>
  <c r="K148" i="8"/>
  <c r="K134" i="8"/>
  <c r="K88" i="8"/>
  <c r="O146" i="8"/>
  <c r="O132" i="8"/>
  <c r="O86" i="8"/>
  <c r="K144" i="8"/>
  <c r="K130" i="8"/>
  <c r="K84" i="8"/>
  <c r="O142" i="8"/>
  <c r="O128" i="8"/>
  <c r="O82" i="8"/>
  <c r="M141" i="8"/>
  <c r="M81" i="8"/>
  <c r="M127" i="8"/>
  <c r="Q140" i="8"/>
  <c r="Q126" i="8"/>
  <c r="Q80" i="8"/>
  <c r="N150" i="8"/>
  <c r="N90" i="8"/>
  <c r="N136" i="8"/>
  <c r="Z148" i="8"/>
  <c r="Z134" i="8"/>
  <c r="Z88" i="8"/>
  <c r="X147" i="8"/>
  <c r="X87" i="8"/>
  <c r="X133" i="8"/>
  <c r="H147" i="8"/>
  <c r="H87" i="8"/>
  <c r="H133" i="8"/>
  <c r="N146" i="8"/>
  <c r="N86" i="8"/>
  <c r="N132" i="8"/>
  <c r="Z144" i="8"/>
  <c r="Z84" i="8"/>
  <c r="Z130" i="8"/>
  <c r="P143" i="8"/>
  <c r="P129" i="8"/>
  <c r="P83" i="8"/>
  <c r="T141" i="8"/>
  <c r="T127" i="8"/>
  <c r="T81" i="8"/>
  <c r="P140" i="8"/>
  <c r="P80" i="8"/>
  <c r="P126" i="8"/>
  <c r="AA149" i="8"/>
  <c r="AA89" i="8"/>
  <c r="AA135" i="8"/>
  <c r="Q148" i="8"/>
  <c r="Q134" i="8"/>
  <c r="Q88" i="8"/>
  <c r="AC146" i="8"/>
  <c r="AC132" i="8"/>
  <c r="AC86" i="8"/>
  <c r="S145" i="8"/>
  <c r="S131" i="8"/>
  <c r="S85" i="8"/>
  <c r="I144" i="8"/>
  <c r="I130" i="8"/>
  <c r="I84" i="8"/>
  <c r="K141" i="8"/>
  <c r="K127" i="8"/>
  <c r="K81" i="8"/>
  <c r="V126" i="8"/>
  <c r="V140" i="8"/>
  <c r="V80" i="8"/>
  <c r="K136" i="8"/>
  <c r="K150" i="8"/>
  <c r="K90" i="8"/>
  <c r="Y149" i="8"/>
  <c r="Y89" i="8"/>
  <c r="Y135" i="8"/>
  <c r="W148" i="8"/>
  <c r="W88" i="8"/>
  <c r="W134" i="8"/>
  <c r="U87" i="8"/>
  <c r="U147" i="8"/>
  <c r="U133" i="8"/>
  <c r="S86" i="8"/>
  <c r="S146" i="8"/>
  <c r="S132" i="8"/>
  <c r="I85" i="8"/>
  <c r="I145" i="8"/>
  <c r="I131" i="8"/>
  <c r="AC129" i="8"/>
  <c r="AC83" i="8"/>
  <c r="AC143" i="8"/>
  <c r="S128" i="8"/>
  <c r="S82" i="8"/>
  <c r="S142" i="8"/>
  <c r="AB126" i="8"/>
  <c r="AB140" i="8"/>
  <c r="AB80" i="8"/>
  <c r="T80" i="8"/>
  <c r="T140" i="8"/>
  <c r="T126" i="8"/>
  <c r="L126" i="8"/>
  <c r="L80" i="8"/>
  <c r="L140" i="8"/>
  <c r="Y90" i="8"/>
  <c r="Y150" i="8"/>
  <c r="Y136" i="8"/>
  <c r="Q136" i="8"/>
  <c r="Q90" i="8"/>
  <c r="Q150" i="8"/>
  <c r="I150" i="8"/>
  <c r="I136" i="8"/>
  <c r="I90" i="8"/>
  <c r="W149" i="8"/>
  <c r="W135" i="8"/>
  <c r="W89" i="8"/>
  <c r="O149" i="8"/>
  <c r="O135" i="8"/>
  <c r="O89" i="8"/>
  <c r="AC134" i="8"/>
  <c r="AC88" i="8"/>
  <c r="AC148" i="8"/>
  <c r="U148" i="8"/>
  <c r="U88" i="8"/>
  <c r="U134" i="8"/>
  <c r="M148" i="8"/>
  <c r="M88" i="8"/>
  <c r="M134" i="8"/>
  <c r="AA147" i="8"/>
  <c r="AA133" i="8"/>
  <c r="AA87" i="8"/>
  <c r="S147" i="8"/>
  <c r="S133" i="8"/>
  <c r="S87" i="8"/>
  <c r="K147" i="8"/>
  <c r="K87" i="8"/>
  <c r="K133" i="8"/>
  <c r="Y146" i="8"/>
  <c r="Y132" i="8"/>
  <c r="Y86" i="8"/>
  <c r="Q146" i="8"/>
  <c r="Q132" i="8"/>
  <c r="Q86" i="8"/>
  <c r="I132" i="8"/>
  <c r="I86" i="8"/>
  <c r="I146" i="8"/>
  <c r="W145" i="8"/>
  <c r="W85" i="8"/>
  <c r="W131" i="8"/>
  <c r="O85" i="8"/>
  <c r="O145" i="8"/>
  <c r="O131" i="8"/>
  <c r="AC144" i="8"/>
  <c r="AC130" i="8"/>
  <c r="AC84" i="8"/>
  <c r="U144" i="8"/>
  <c r="U130" i="8"/>
  <c r="U84" i="8"/>
  <c r="M144" i="8"/>
  <c r="M84" i="8"/>
  <c r="M130" i="8"/>
  <c r="AA143" i="8"/>
  <c r="AA129" i="8"/>
  <c r="AA83" i="8"/>
  <c r="S143" i="8"/>
  <c r="S129" i="8"/>
  <c r="S83" i="8"/>
  <c r="K129" i="8"/>
  <c r="K83" i="8"/>
  <c r="K143" i="8"/>
  <c r="Y142" i="8"/>
  <c r="Y82" i="8"/>
  <c r="Y128" i="8"/>
  <c r="Q142" i="8"/>
  <c r="Q82" i="8"/>
  <c r="Q128" i="8"/>
  <c r="I142" i="8"/>
  <c r="I128" i="8"/>
  <c r="I82" i="8"/>
  <c r="W81" i="8"/>
  <c r="W141" i="8"/>
  <c r="W127" i="8"/>
  <c r="O81" i="8"/>
  <c r="O127" i="8"/>
  <c r="O141" i="8"/>
  <c r="H128" i="8"/>
  <c r="H142" i="8"/>
  <c r="H82" i="8"/>
</calcChain>
</file>

<file path=xl/sharedStrings.xml><?xml version="1.0" encoding="utf-8"?>
<sst xmlns="http://schemas.openxmlformats.org/spreadsheetml/2006/main" count="371" uniqueCount="62">
  <si>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</si>
  <si>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</si>
  <si>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</si>
  <si>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</si>
  <si>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</si>
  <si>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</si>
  <si>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</si>
  <si>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</si>
  <si>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</si>
  <si>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</si>
  <si>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</si>
  <si>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</si>
  <si>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</si>
  <si>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</si>
  <si>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Merchandise trade matrix – product groups, exports in thousands of dollars, annual, 1995-2016</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</si>
  <si>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</si>
  <si>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</si>
  <si>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</si>
  <si>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</si>
  <si>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</si>
  <si>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</si>
  <si>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</si>
  <si>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</si>
  <si>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</si>
  <si>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</si>
  <si>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</si>
  <si>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</si>
  <si>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</si>
  <si>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</si>
  <si>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</si>
  <si>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</si>
  <si>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</si>
  <si>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</si>
  <si>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</si>
  <si>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</si>
  <si>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</si>
  <si>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</si>
  <si>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</si>
  <si>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</si>
  <si>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</si>
  <si>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</si>
  <si>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</si>
  <si>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</si>
  <si>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</si>
  <si>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</si>
  <si>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</si>
  <si>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</si>
  <si>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</si>
  <si>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</si>
  <si>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</si>
  <si>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</si>
  <si>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</si>
  <si>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</si>
  <si>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</si>
  <si>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Ecuador</t>
  </si>
  <si>
    <t>Fuente: https://www.datosmacro.com/demografia/poblacion/ecuador</t>
  </si>
  <si>
    <t>Fuente: https://www.datosmacro.com/demografia/poblacion/colombia</t>
  </si>
  <si>
    <t>Merchandise trade matrix – product groups, exports in thousands of dollars, annual, 1995-2017</t>
  </si>
  <si>
    <t>Merchandise trade matrix – product groups, imports in thousands of dollars, annual, 1995-2017</t>
  </si>
  <si>
    <t>Merchandise trade matrix – product groups, exports/ imports per capita in dollars, annual, 1995-2017</t>
  </si>
  <si>
    <t>Estadísticas de población Colombia- Ecuador (1995-2017)</t>
  </si>
  <si>
    <t>Producto interno bruto (PIB) (1995- 2017) Miles de millones de dólares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</si>
</sst>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00_);_(* \(#,##0.00\);_(* &quot;-&quot;??_);_(@_)"/>
    <numFmt numFmtId="165" formatCode="#,##0.0000000_);\(#,##0.0000000\)"/>
    <numFmt numFmtId="166" formatCode="_(* #,##0_);_(* \(#,##0\);_(* &quot;-&quot;??_);_(@_)"/>
    <numFmt numFmtId="167" formatCode="0.0%"/>
    <numFmt numFmtId="168" formatCode="0.00000%"/>
    <numFmt numFmtId="169" formatCode="#,##0.000_);\(#,##0.000\)"/>
    <numFmt numFmtId="170" formatCode="#,##0.00000_);\(#,##0.00000\)"/>
    <numFmt numFmtId="171" formatCode="#,##0.00000_);[Red]\(#,##0.00000\)"/>
  </numFmts>
  <fonts count="26"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0">
    <xf numFmtId="0" fontId="0" fillId="0" borderId="0"/>
    <xf numFmtId="164"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164"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41" fontId="5" fillId="0" borderId="0" applyFont="0" applyFill="0" applyBorder="0" applyAlignment="0" applyProtection="0"/>
  </cellStyleXfs>
  <cellXfs count="240">
    <xf numFmtId="0" fontId="0" fillId="0" borderId="0" xfId="0"/>
    <xf numFmtId="0" fontId="0" fillId="0" borderId="0" xfId="0"/>
    <xf numFmtId="0" fontId="8" fillId="0" borderId="0" xfId="0" applyFont="1" applyAlignment="1">
      <alignment horizontal="right"/>
    </xf>
    <xf numFmtId="0" fontId="7" fillId="0" borderId="0" xfId="0" applyFont="1"/>
    <xf numFmtId="0" fontId="13"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NumberFormat="1" applyFont="1" applyFill="1" applyBorder="1" applyAlignment="1">
      <alignment horizontal="center"/>
    </xf>
    <xf numFmtId="0" fontId="16"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39" fontId="0" fillId="0" borderId="0" xfId="0" applyNumberFormat="1" applyFill="1" applyBorder="1" applyAlignment="1">
      <alignment horizontal="center"/>
    </xf>
    <xf numFmtId="39" fontId="0" fillId="0" borderId="8" xfId="0" applyNumberFormat="1" applyFill="1" applyBorder="1" applyAlignment="1">
      <alignment horizontal="center"/>
    </xf>
    <xf numFmtId="39" fontId="0" fillId="0" borderId="3" xfId="0" applyNumberFormat="1" applyFill="1" applyBorder="1" applyAlignment="1">
      <alignment horizontal="center"/>
    </xf>
    <xf numFmtId="39" fontId="0" fillId="0" borderId="10" xfId="0" applyNumberFormat="1" applyFill="1" applyBorder="1" applyAlignment="1">
      <alignment horizontal="center"/>
    </xf>
    <xf numFmtId="0" fontId="16" fillId="3" borderId="13" xfId="0" applyNumberFormat="1" applyFont="1" applyFill="1" applyBorder="1" applyAlignment="1">
      <alignment horizontal="center"/>
    </xf>
    <xf numFmtId="39" fontId="0" fillId="4" borderId="14" xfId="0" applyNumberFormat="1" applyFill="1" applyBorder="1" applyAlignment="1">
      <alignment horizontal="center"/>
    </xf>
    <xf numFmtId="39" fontId="0" fillId="0" borderId="14" xfId="0" applyNumberFormat="1" applyFill="1" applyBorder="1" applyAlignment="1">
      <alignment horizontal="center"/>
    </xf>
    <xf numFmtId="39" fontId="0" fillId="0" borderId="15" xfId="0" applyNumberFormat="1" applyFill="1" applyBorder="1" applyAlignment="1">
      <alignment horizontal="center"/>
    </xf>
    <xf numFmtId="39" fontId="1" fillId="2" borderId="12" xfId="0" applyNumberFormat="1" applyFont="1" applyFill="1" applyBorder="1" applyAlignment="1">
      <alignment horizontal="center"/>
    </xf>
    <xf numFmtId="39" fontId="1" fillId="2" borderId="2" xfId="0" applyNumberFormat="1" applyFont="1" applyFill="1" applyBorder="1" applyAlignment="1">
      <alignment horizontal="center"/>
    </xf>
    <xf numFmtId="39" fontId="1" fillId="2" borderId="11" xfId="0" applyNumberFormat="1" applyFon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0" fontId="6" fillId="3" borderId="6" xfId="0" applyFont="1" applyFill="1" applyBorder="1"/>
    <xf numFmtId="3" fontId="17" fillId="4" borderId="0" xfId="2" applyNumberFormat="1" applyFont="1" applyFill="1" applyBorder="1" applyAlignment="1">
      <alignment horizontal="center"/>
    </xf>
    <xf numFmtId="3" fontId="17" fillId="4" borderId="8" xfId="2" applyNumberFormat="1" applyFont="1" applyFill="1" applyBorder="1" applyAlignment="1">
      <alignment horizontal="center"/>
    </xf>
    <xf numFmtId="3" fontId="17" fillId="0" borderId="3" xfId="2" applyNumberFormat="1" applyFont="1" applyFill="1" applyBorder="1" applyAlignment="1">
      <alignment horizontal="center"/>
    </xf>
    <xf numFmtId="3" fontId="17" fillId="0" borderId="10" xfId="2" applyNumberFormat="1" applyFont="1" applyFill="1" applyBorder="1" applyAlignment="1">
      <alignment horizontal="center"/>
    </xf>
    <xf numFmtId="3" fontId="17" fillId="4" borderId="14" xfId="2" applyNumberFormat="1" applyFont="1" applyFill="1" applyBorder="1" applyAlignment="1">
      <alignment horizontal="center"/>
    </xf>
    <xf numFmtId="3" fontId="17"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0"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0" fontId="0" fillId="4" borderId="13" xfId="3" applyNumberFormat="1" applyFont="1" applyFill="1" applyBorder="1" applyAlignment="1">
      <alignment horizontal="center"/>
    </xf>
    <xf numFmtId="10" fontId="0" fillId="4" borderId="14" xfId="3" applyNumberFormat="1" applyFont="1" applyFill="1" applyBorder="1" applyAlignment="1">
      <alignment horizontal="center"/>
    </xf>
    <xf numFmtId="10" fontId="0" fillId="4" borderId="15"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37" fontId="1" fillId="2" borderId="12" xfId="0" applyNumberFormat="1" applyFont="1" applyFill="1" applyBorder="1" applyAlignment="1">
      <alignment horizontal="center"/>
    </xf>
    <xf numFmtId="37" fontId="0" fillId="4" borderId="13" xfId="0" applyNumberFormat="1" applyFill="1" applyBorder="1" applyAlignment="1">
      <alignment horizontal="center"/>
    </xf>
    <xf numFmtId="37" fontId="0" fillId="4" borderId="14" xfId="0" applyNumberFormat="1" applyFill="1" applyBorder="1" applyAlignment="1">
      <alignment horizontal="center"/>
    </xf>
    <xf numFmtId="37" fontId="0" fillId="4" borderId="15" xfId="0" applyNumberFormat="1" applyFill="1" applyBorder="1" applyAlignment="1">
      <alignment horizontal="center"/>
    </xf>
    <xf numFmtId="0" fontId="16"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164"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164" fontId="0" fillId="4" borderId="13" xfId="1" applyFont="1" applyFill="1" applyBorder="1" applyAlignment="1">
      <alignment horizontal="center"/>
    </xf>
    <xf numFmtId="164" fontId="0" fillId="4" borderId="15" xfId="1" applyFont="1" applyFill="1" applyBorder="1" applyAlignment="1">
      <alignment horizontal="center"/>
    </xf>
    <xf numFmtId="164"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164" fontId="0" fillId="4" borderId="4" xfId="1" applyFont="1" applyFill="1" applyBorder="1" applyAlignment="1">
      <alignment horizontal="center"/>
    </xf>
    <xf numFmtId="164" fontId="0" fillId="4" borderId="5" xfId="1" applyFont="1" applyFill="1" applyBorder="1" applyAlignment="1">
      <alignment horizontal="center"/>
    </xf>
    <xf numFmtId="164" fontId="0" fillId="4" borderId="7" xfId="1" applyFont="1" applyFill="1" applyBorder="1" applyAlignment="1">
      <alignment horizontal="center"/>
    </xf>
    <xf numFmtId="164" fontId="0" fillId="4" borderId="9" xfId="1" applyFont="1" applyFill="1" applyBorder="1" applyAlignment="1">
      <alignment horizontal="center"/>
    </xf>
    <xf numFmtId="164" fontId="0" fillId="4" borderId="3" xfId="1" applyFont="1" applyFill="1" applyBorder="1" applyAlignment="1">
      <alignment horizontal="center"/>
    </xf>
    <xf numFmtId="167" fontId="1" fillId="2" borderId="4" xfId="3" applyNumberFormat="1" applyFont="1" applyFill="1" applyBorder="1" applyAlignment="1">
      <alignment horizontal="center"/>
    </xf>
    <xf numFmtId="0" fontId="16"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169" fontId="0" fillId="0" borderId="3" xfId="0" applyNumberFormat="1" applyFill="1" applyBorder="1" applyAlignment="1">
      <alignment horizontal="center"/>
    </xf>
    <xf numFmtId="169" fontId="0" fillId="0" borderId="15" xfId="0" applyNumberFormat="1" applyFill="1" applyBorder="1" applyAlignment="1">
      <alignment horizontal="center"/>
    </xf>
    <xf numFmtId="165" fontId="1" fillId="2" borderId="13" xfId="0" applyNumberFormat="1" applyFont="1" applyFill="1" applyBorder="1" applyAlignment="1">
      <alignment horizontal="center"/>
    </xf>
    <xf numFmtId="170" fontId="0" fillId="4" borderId="5" xfId="0" applyNumberFormat="1" applyFill="1" applyBorder="1" applyAlignment="1">
      <alignment horizontal="center"/>
    </xf>
    <xf numFmtId="170" fontId="0" fillId="4" borderId="6" xfId="0" applyNumberFormat="1" applyFill="1" applyBorder="1" applyAlignment="1">
      <alignment horizontal="center"/>
    </xf>
    <xf numFmtId="170" fontId="0" fillId="4" borderId="0" xfId="0" applyNumberFormat="1" applyFill="1" applyBorder="1" applyAlignment="1">
      <alignment horizontal="center"/>
    </xf>
    <xf numFmtId="170" fontId="0" fillId="4" borderId="8" xfId="0" applyNumberFormat="1" applyFill="1" applyBorder="1" applyAlignment="1">
      <alignment horizontal="center"/>
    </xf>
    <xf numFmtId="170" fontId="0" fillId="4" borderId="3" xfId="0" applyNumberFormat="1" applyFill="1" applyBorder="1" applyAlignment="1">
      <alignment horizontal="center"/>
    </xf>
    <xf numFmtId="170"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70" fontId="0" fillId="4" borderId="13" xfId="0" applyNumberFormat="1" applyFill="1" applyBorder="1" applyAlignment="1">
      <alignment horizontal="center"/>
    </xf>
    <xf numFmtId="170" fontId="0" fillId="4" borderId="14" xfId="0" applyNumberFormat="1" applyFill="1" applyBorder="1" applyAlignment="1">
      <alignment horizontal="center"/>
    </xf>
    <xf numFmtId="170"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Border="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40" fontId="2" fillId="0" borderId="12" xfId="0" applyNumberFormat="1" applyFont="1" applyFill="1" applyBorder="1" applyAlignment="1">
      <alignment horizontal="center"/>
    </xf>
    <xf numFmtId="171" fontId="0" fillId="4" borderId="4" xfId="1" applyNumberFormat="1" applyFont="1" applyFill="1" applyBorder="1" applyAlignment="1">
      <alignment horizontal="center"/>
    </xf>
    <xf numFmtId="171" fontId="0" fillId="4" borderId="13" xfId="1" applyNumberFormat="1" applyFont="1" applyFill="1" applyBorder="1" applyAlignment="1">
      <alignment horizontal="center"/>
    </xf>
    <xf numFmtId="171" fontId="0" fillId="4" borderId="5" xfId="1" applyNumberFormat="1" applyFont="1" applyFill="1" applyBorder="1" applyAlignment="1">
      <alignment horizontal="center"/>
    </xf>
    <xf numFmtId="171" fontId="0" fillId="4" borderId="7" xfId="1" applyNumberFormat="1" applyFont="1" applyFill="1" applyBorder="1" applyAlignment="1">
      <alignment horizontal="center"/>
    </xf>
    <xf numFmtId="171" fontId="0" fillId="4" borderId="14" xfId="1" applyNumberFormat="1" applyFont="1" applyFill="1" applyBorder="1" applyAlignment="1">
      <alignment horizontal="center"/>
    </xf>
    <xf numFmtId="171" fontId="0" fillId="4" borderId="0" xfId="1" applyNumberFormat="1" applyFont="1" applyFill="1" applyBorder="1" applyAlignment="1">
      <alignment horizontal="center"/>
    </xf>
    <xf numFmtId="171" fontId="0" fillId="4" borderId="9" xfId="1" applyNumberFormat="1" applyFont="1" applyFill="1" applyBorder="1" applyAlignment="1">
      <alignment horizontal="center"/>
    </xf>
    <xf numFmtId="171" fontId="0" fillId="4" borderId="15" xfId="1" applyNumberFormat="1" applyFont="1" applyFill="1" applyBorder="1" applyAlignment="1">
      <alignment horizontal="center"/>
    </xf>
    <xf numFmtId="171"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41" fontId="0" fillId="0" borderId="19" xfId="9" applyFont="1" applyBorder="1"/>
    <xf numFmtId="0" fontId="25" fillId="0" borderId="0" xfId="0" applyFont="1" applyAlignment="1">
      <alignment horizontal="center" vertical="center"/>
    </xf>
    <xf numFmtId="0" fontId="0" fillId="4" borderId="7" xfId="0" applyFill="1" applyBorder="1" applyAlignment="1">
      <alignment horizontal="left"/>
    </xf>
    <xf numFmtId="0" fontId="0" fillId="4" borderId="8"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0" fillId="0" borderId="7" xfId="0" applyFill="1" applyBorder="1" applyAlignment="1">
      <alignment horizontal="left"/>
    </xf>
    <xf numFmtId="0" fontId="0" fillId="0" borderId="8"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Fill="1" applyBorder="1" applyAlignment="1">
      <alignment horizontal="left"/>
    </xf>
    <xf numFmtId="0" fontId="0" fillId="4" borderId="0" xfId="0" applyFill="1" applyBorder="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8" fillId="0" borderId="5" xfId="0" applyFont="1" applyBorder="1" applyAlignment="1">
      <alignment horizontal="left"/>
    </xf>
    <xf numFmtId="0" fontId="18" fillId="0" borderId="0" xfId="0" applyFont="1" applyBorder="1" applyAlignment="1">
      <alignment horizontal="left" vertical="center"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19" fillId="0" borderId="3" xfId="0" applyFont="1" applyBorder="1" applyAlignment="1">
      <alignment horizontal="center"/>
    </xf>
    <xf numFmtId="0" fontId="0" fillId="0" borderId="3" xfId="0" applyFill="1" applyBorder="1" applyAlignment="1">
      <alignment horizontal="left"/>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cellXfs>
  <cellStyles count="10">
    <cellStyle name="Hipervínculo" xfId="8" builtinId="8"/>
    <cellStyle name="Hipervínculo 2" xfId="4"/>
    <cellStyle name="Millares" xfId="1" builtinId="3"/>
    <cellStyle name="Millares [0]" xfId="9" builtinId="6"/>
    <cellStyle name="Millares 2" xfId="5"/>
    <cellStyle name="Normal" xfId="0" builtinId="0"/>
    <cellStyle name="Normal 2" xfId="2"/>
    <cellStyle name="Normal 3" xfId="6"/>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r>
            <a:rPr lang="es-CO" sz="2000" b="0"/>
            <a:t>Ecuador</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Ecuador:  International trade in goods and services- trade structure by partner, product or service- </a:t>
          </a:r>
          <a:r>
            <a:rPr lang="es-CO"/>
            <a:t>Merchandise trade matrix – product groups, exports in thousands of dollars, annual, 1995-2017.</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Ecuador: International trade in goods and services- trade structure by partner, product or service- </a:t>
          </a:r>
          <a:r>
            <a:rPr lang="es-CO" b="0"/>
            <a:t>Merchandise trade matrix – product groups, imports in thousands of dollars, annual, 1995-2017.</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1995-2017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1995-2017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1995-2017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Ecuador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Ecuador.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6"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lvl="0" algn="l" defTabSz="889000">
            <a:lnSpc>
              <a:spcPct val="90000"/>
            </a:lnSpc>
            <a:spcBef>
              <a:spcPct val="0"/>
            </a:spcBef>
            <a:spcAft>
              <a:spcPct val="35000"/>
            </a:spcAft>
          </a:pPr>
          <a:r>
            <a:rPr lang="es-CO" sz="2000" b="1" kern="1200"/>
            <a:t>Economía: </a:t>
          </a:r>
          <a:r>
            <a:rPr lang="es-CO" sz="2000" kern="1200"/>
            <a:t>Colombia</a:t>
          </a:r>
        </a:p>
        <a:p>
          <a:pPr lvl="0" algn="l" defTabSz="889000">
            <a:lnSpc>
              <a:spcPct val="90000"/>
            </a:lnSpc>
            <a:spcBef>
              <a:spcPct val="0"/>
            </a:spcBef>
            <a:spcAft>
              <a:spcPct val="35000"/>
            </a:spcAft>
          </a:pPr>
          <a:r>
            <a:rPr lang="es-CO" sz="2000" b="1" kern="1200"/>
            <a:t>Socio: </a:t>
          </a:r>
          <a:r>
            <a:rPr lang="es-CO" sz="2000" b="0" kern="1200"/>
            <a:t>Ecuador</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r>
            <a:rPr lang="es-CO" sz="2000" b="1" kern="1200"/>
            <a:t>Fuente: </a:t>
          </a:r>
          <a:r>
            <a:rPr lang="es-CO" sz="2000" b="0" kern="1200"/>
            <a:t>UNCTAD STAT </a:t>
          </a:r>
        </a:p>
        <a:p>
          <a:pPr lvl="0" algn="l" defTabSz="889000">
            <a:lnSpc>
              <a:spcPct val="90000"/>
            </a:lnSpc>
            <a:spcBef>
              <a:spcPct val="0"/>
            </a:spcBef>
            <a:spcAft>
              <a:spcPct val="35000"/>
            </a:spcAft>
          </a:pPr>
          <a:r>
            <a:rPr lang="es-CO" sz="2000" b="0" kern="1200"/>
            <a:t>http://unctadstat.unctad.org/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 Ecuador:  International trade in goods and services- trade structure by partner, product or service- </a:t>
          </a:r>
          <a:r>
            <a:rPr lang="es-CO" sz="1400" kern="1200"/>
            <a:t>Merchandise trade matrix – product groups, exports in thousands of dollars, annual, 1995-2017.</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 Ecuador: International trade in goods and services- trade structure by partner, product or service- </a:t>
          </a:r>
          <a:r>
            <a:rPr lang="es-CO" sz="1400" b="0" kern="1200"/>
            <a:t>Merchandise trade matrix – product groups, imports in thousands of dollars, annual, 1995-2017.</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del Mundo: </a:t>
          </a:r>
          <a:r>
            <a:rPr lang="es-CO" sz="1400" kern="1200"/>
            <a:t>Merchandise trade matrix – product groups, exports in thousands of dollars, annual, 1995-2017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del Mundo: </a:t>
          </a:r>
          <a:r>
            <a:rPr lang="es-CO" sz="1400" b="0" kern="1200"/>
            <a:t>Merchandise trade matrix – product groups, imports in thousands of dollars, annual, 1995-2017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al Mundo: </a:t>
          </a:r>
          <a:r>
            <a:rPr lang="es-CO" sz="1400" kern="1200"/>
            <a:t>Merchandise trade matrix – product groups, exports in thousands of dollars, annual, 1995-2017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Producto Interno Bruto de Colombia y Ecuador. </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Población de Colombia y de Ecuador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273708</xdr:colOff>
      <xdr:row>19</xdr:row>
      <xdr:rowOff>43793</xdr:rowOff>
    </xdr:from>
    <xdr:to>
      <xdr:col>2</xdr:col>
      <xdr:colOff>153275</xdr:colOff>
      <xdr:row>24</xdr:row>
      <xdr:rowOff>55551</xdr:rowOff>
    </xdr:to>
    <xdr:pic>
      <xdr:nvPicPr>
        <xdr:cNvPr id="7" name="Imagen 6"/>
        <xdr:cNvPicPr>
          <a:picLocks noChangeAspect="1"/>
        </xdr:cNvPicPr>
      </xdr:nvPicPr>
      <xdr:blipFill>
        <a:blip xmlns:r="http://schemas.openxmlformats.org/officeDocument/2006/relationships" r:embed="rId4"/>
        <a:stretch>
          <a:fillRect/>
        </a:stretch>
      </xdr:blipFill>
      <xdr:spPr>
        <a:xfrm>
          <a:off x="273708" y="3580086"/>
          <a:ext cx="1412326" cy="9423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1028701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10</xdr:col>
      <xdr:colOff>85725</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628650</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9</xdr:col>
      <xdr:colOff>47625</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428626</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600075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16</xdr:col>
      <xdr:colOff>142875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10</xdr:col>
      <xdr:colOff>476250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857250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447675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15</xdr:col>
      <xdr:colOff>28575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200025</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8"/>
  <sheetViews>
    <sheetView showGridLines="0" topLeftCell="Q40" workbookViewId="0">
      <selection activeCell="Z68" sqref="Z68"/>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229"/>
      <c r="G3" s="229"/>
      <c r="H3" s="229"/>
      <c r="I3" s="229"/>
      <c r="J3" s="229"/>
    </row>
    <row r="4" spans="2:15" s="1" customFormat="1" x14ac:dyDescent="0.25"/>
    <row r="5" spans="2:15" s="1" customFormat="1" x14ac:dyDescent="0.25"/>
    <row r="6" spans="2:15" s="1" customFormat="1" x14ac:dyDescent="0.25">
      <c r="L6" s="211" t="s">
        <v>12</v>
      </c>
      <c r="M6" s="212"/>
      <c r="N6" s="212"/>
      <c r="O6" s="212"/>
    </row>
    <row r="7" spans="2:15" s="1" customFormat="1" x14ac:dyDescent="0.25">
      <c r="B7" s="190" t="s">
        <v>45</v>
      </c>
      <c r="C7" s="203"/>
      <c r="D7" s="203"/>
      <c r="E7" s="203"/>
      <c r="L7" s="212"/>
      <c r="M7" s="212"/>
      <c r="N7" s="212"/>
      <c r="O7" s="212"/>
    </row>
    <row r="8" spans="2:15" s="1" customFormat="1" x14ac:dyDescent="0.25">
      <c r="B8" s="203"/>
      <c r="C8" s="203"/>
      <c r="D8" s="203"/>
      <c r="E8" s="203"/>
      <c r="L8" s="212"/>
      <c r="M8" s="212"/>
      <c r="N8" s="212"/>
      <c r="O8" s="212"/>
    </row>
    <row r="9" spans="2:15" s="1" customFormat="1" x14ac:dyDescent="0.25">
      <c r="B9" s="203"/>
      <c r="C9" s="203"/>
      <c r="D9" s="203"/>
      <c r="E9" s="203"/>
      <c r="L9" s="212"/>
      <c r="M9" s="212"/>
      <c r="N9" s="212"/>
      <c r="O9" s="212"/>
    </row>
    <row r="10" spans="2:15" s="1" customFormat="1" x14ac:dyDescent="0.25">
      <c r="B10" s="203"/>
      <c r="C10" s="203"/>
      <c r="D10" s="203"/>
      <c r="E10" s="203"/>
      <c r="L10" s="212"/>
      <c r="M10" s="212"/>
      <c r="N10" s="212"/>
      <c r="O10" s="212"/>
    </row>
    <row r="11" spans="2:15" s="1" customFormat="1" x14ac:dyDescent="0.25">
      <c r="B11" s="203"/>
      <c r="C11" s="203"/>
      <c r="D11" s="203"/>
      <c r="E11" s="203"/>
      <c r="L11" s="212"/>
      <c r="M11" s="212"/>
      <c r="N11" s="212"/>
      <c r="O11" s="212"/>
    </row>
    <row r="12" spans="2:15" s="1" customFormat="1" x14ac:dyDescent="0.25">
      <c r="B12" s="203"/>
      <c r="C12" s="203"/>
      <c r="D12" s="203"/>
      <c r="E12" s="203"/>
      <c r="F12"/>
      <c r="G12"/>
      <c r="H12"/>
      <c r="I12"/>
      <c r="L12" s="212"/>
      <c r="M12" s="212"/>
      <c r="N12" s="212"/>
      <c r="O12" s="212"/>
    </row>
    <row r="13" spans="2:15" s="1" customFormat="1" x14ac:dyDescent="0.25">
      <c r="B13" s="203"/>
      <c r="C13" s="203"/>
      <c r="D13" s="203"/>
      <c r="E13" s="203"/>
      <c r="F13"/>
      <c r="G13"/>
      <c r="H13"/>
      <c r="I13"/>
      <c r="L13" s="212"/>
      <c r="M13" s="212"/>
      <c r="N13" s="212"/>
      <c r="O13" s="212"/>
    </row>
    <row r="14" spans="2:15" s="1" customFormat="1" x14ac:dyDescent="0.25">
      <c r="B14" s="203"/>
      <c r="C14" s="203"/>
      <c r="D14" s="203"/>
      <c r="E14" s="203"/>
      <c r="F14"/>
      <c r="G14"/>
      <c r="H14"/>
      <c r="I14"/>
      <c r="L14" s="212"/>
      <c r="M14" s="212"/>
      <c r="N14" s="212"/>
      <c r="O14" s="212"/>
    </row>
    <row r="15" spans="2:15" ht="18.75" customHeight="1" x14ac:dyDescent="0.25">
      <c r="B15" s="203"/>
      <c r="C15" s="203"/>
      <c r="D15" s="203"/>
      <c r="E15" s="203"/>
      <c r="L15" s="212"/>
      <c r="M15" s="212"/>
      <c r="N15" s="212"/>
      <c r="O15" s="212"/>
    </row>
    <row r="16" spans="2:15" x14ac:dyDescent="0.25">
      <c r="C16" s="191" t="s">
        <v>3</v>
      </c>
      <c r="D16" s="191"/>
      <c r="E16" s="191"/>
      <c r="G16" s="191" t="s">
        <v>3</v>
      </c>
      <c r="H16" s="191"/>
      <c r="I16" s="191"/>
      <c r="L16" s="191" t="s">
        <v>3</v>
      </c>
      <c r="M16" s="191"/>
      <c r="N16" s="191"/>
    </row>
    <row r="42" spans="4:28" ht="15.75" thickBot="1" x14ac:dyDescent="0.3"/>
    <row r="43" spans="4:28" ht="15.75" thickBot="1" x14ac:dyDescent="0.3">
      <c r="D43" s="7" t="s">
        <v>15</v>
      </c>
      <c r="E43" s="8"/>
      <c r="F43" s="118">
        <v>1995</v>
      </c>
      <c r="G43" s="17">
        <v>1996</v>
      </c>
      <c r="H43" s="9">
        <v>1997</v>
      </c>
      <c r="I43" s="17">
        <v>1998</v>
      </c>
      <c r="J43" s="9">
        <v>1999</v>
      </c>
      <c r="K43" s="17">
        <v>2000</v>
      </c>
      <c r="L43" s="9">
        <v>2001</v>
      </c>
      <c r="M43" s="17">
        <v>2002</v>
      </c>
      <c r="N43" s="9">
        <v>2003</v>
      </c>
      <c r="O43" s="17">
        <v>2004</v>
      </c>
      <c r="P43" s="9">
        <v>2005</v>
      </c>
      <c r="Q43" s="17">
        <v>2006</v>
      </c>
      <c r="R43" s="9">
        <v>2007</v>
      </c>
      <c r="S43" s="17">
        <v>2008</v>
      </c>
      <c r="T43" s="9">
        <v>2009</v>
      </c>
      <c r="U43" s="17">
        <v>2010</v>
      </c>
      <c r="V43" s="9">
        <v>2011</v>
      </c>
      <c r="W43" s="17">
        <v>2012</v>
      </c>
      <c r="X43" s="9">
        <v>2013</v>
      </c>
      <c r="Y43" s="17">
        <v>2014</v>
      </c>
      <c r="Z43" s="9">
        <v>2015</v>
      </c>
      <c r="AA43" s="17">
        <v>2016</v>
      </c>
      <c r="AB43" s="17">
        <v>2017</v>
      </c>
    </row>
    <row r="44" spans="4:28" x14ac:dyDescent="0.25">
      <c r="D44" s="195" t="s">
        <v>17</v>
      </c>
      <c r="E44" s="210"/>
      <c r="F44" s="173">
        <f>+(A!D47-B!E47)/(I!F76+H!F58)</f>
        <v>-1.064439736862241E-2</v>
      </c>
      <c r="G44" s="174">
        <f>+(A!E47-B!F47)/(I!G76+H!G58)</f>
        <v>-2.7095652095424347E-2</v>
      </c>
      <c r="H44" s="175">
        <f>+(A!F47-B!G47)/(I!H76+H!H58)</f>
        <v>-1.8416054984788585E-2</v>
      </c>
      <c r="I44" s="174">
        <f>+(A!G47-B!H47)/(I!I76+H!I58)</f>
        <v>-1.9611661388411038E-3</v>
      </c>
      <c r="J44" s="175">
        <f>+(A!H47-B!I47)/(I!J76+H!J58)</f>
        <v>-1.7502045636485896E-2</v>
      </c>
      <c r="K44" s="174">
        <f>+(A!I47-B!J47)/(I!K76+H!K58)</f>
        <v>-1.9890716719843899E-2</v>
      </c>
      <c r="L44" s="175">
        <f>+(A!J47-B!K47)/(I!L76+H!L58)</f>
        <v>-1.8524587123762124E-2</v>
      </c>
      <c r="M44" s="174">
        <f>+(A!K47-B!L47)/(I!M76+H!M58)</f>
        <v>-1.590726056683665E-2</v>
      </c>
      <c r="N44" s="175">
        <f>+(A!L47-B!M47)/(I!N76+H!N58)</f>
        <v>-1.3271188499846917E-2</v>
      </c>
      <c r="O44" s="174">
        <f>+(A!M47-B!N47)/(I!O76+H!O58)</f>
        <v>-1.1750458805148021E-2</v>
      </c>
      <c r="P44" s="175">
        <f>+(A!N47-B!O47)/(I!P76+H!P58)</f>
        <v>-1.7022803286028943E-2</v>
      </c>
      <c r="Q44" s="174">
        <f>+(A!O47-B!P47)/(I!Q76+H!Q58)</f>
        <v>-2.559166968473605E-2</v>
      </c>
      <c r="R44" s="175">
        <f>+(A!P47-B!Q47)/(I!R76+H!R58)</f>
        <v>-1.5793356042817189E-2</v>
      </c>
      <c r="S44" s="174">
        <f>+(A!Q47-B!R47)/(I!S76+H!S58)</f>
        <v>-9.7661041225152959E-3</v>
      </c>
      <c r="T44" s="175">
        <f>+(A!R47-B!S47)/(I!T76+H!T58)</f>
        <v>-1.3139275320974414E-2</v>
      </c>
      <c r="U44" s="174">
        <f>+(A!S47-B!T47)/(I!U76+H!U58)</f>
        <v>-1.1269258746106027E-2</v>
      </c>
      <c r="V44" s="175">
        <f>+(A!T47-B!U47)/(I!V76+H!V58)</f>
        <v>-1.7120275402865488E-2</v>
      </c>
      <c r="W44" s="174">
        <f>+(A!U47-B!V47)/(I!W76+H!W58)</f>
        <v>-1.3839137998696543E-2</v>
      </c>
      <c r="X44" s="175">
        <f>+(A!V47-B!W47)/(I!X76+H!X58)</f>
        <v>-1.1135875279605771E-2</v>
      </c>
      <c r="Y44" s="174">
        <f>+(A!W47-B!X47)/(I!Y76+H!Y58)</f>
        <v>-9.4130495558798471E-3</v>
      </c>
      <c r="Z44" s="175">
        <f>+(A!X47-B!Y47)/(I!Z76+H!Z58)</f>
        <v>-9.9665880054662873E-3</v>
      </c>
      <c r="AA44" s="174">
        <f>+(A!Y47-B!Z47)/(I!AA76+H!AA58)</f>
        <v>-1.7376040566381104E-2</v>
      </c>
      <c r="AB44" s="174">
        <f>+(A!Z47-B!AA47)/(I!AB76+H!AB58)</f>
        <v>-1.1431768932922257E-2</v>
      </c>
    </row>
    <row r="45" spans="4:28" x14ac:dyDescent="0.25">
      <c r="D45" s="197" t="s">
        <v>18</v>
      </c>
      <c r="E45" s="207"/>
      <c r="F45" s="176">
        <f>+(A!D48-B!E48)/(I!F77+H!F59)</f>
        <v>7.9034188841890837E-3</v>
      </c>
      <c r="G45" s="177">
        <f>+(A!E48-B!F48)/(I!G77+H!G59)</f>
        <v>-1.6406466773406033E-4</v>
      </c>
      <c r="H45" s="178">
        <f>+(A!F48-B!G48)/(I!H77+H!H59)</f>
        <v>7.5490463165615576E-3</v>
      </c>
      <c r="I45" s="177">
        <f>+(A!G48-B!H48)/(I!I77+H!I59)</f>
        <v>1.4515797870148001E-2</v>
      </c>
      <c r="J45" s="178">
        <f>+(A!H48-B!I48)/(I!J77+H!J59)</f>
        <v>7.0825638957355917E-3</v>
      </c>
      <c r="K45" s="177">
        <f>+(A!I48-B!J48)/(I!K77+H!K59)</f>
        <v>3.3697162631281842E-3</v>
      </c>
      <c r="L45" s="178">
        <f>+(A!J48-B!K48)/(I!L77+H!L59)</f>
        <v>1.8138750770895967E-2</v>
      </c>
      <c r="M45" s="177">
        <f>+(A!K48-B!L48)/(I!M77+H!M59)</f>
        <v>4.5447656110786064E-2</v>
      </c>
      <c r="N45" s="178">
        <f>+(A!L48-B!M48)/(I!N77+H!N59)</f>
        <v>5.7445639450556196E-2</v>
      </c>
      <c r="O45" s="177">
        <f>+(A!M48-B!N48)/(I!O77+H!O59)</f>
        <v>5.743984455448458E-2</v>
      </c>
      <c r="P45" s="178">
        <f>+(A!N48-B!O48)/(I!P77+H!P59)</f>
        <v>7.9711738325051892E-2</v>
      </c>
      <c r="Q45" s="177">
        <f>+(A!O48-B!P48)/(I!Q77+H!Q59)</f>
        <v>9.8738116256675085E-2</v>
      </c>
      <c r="R45" s="178">
        <f>+(A!P48-B!Q48)/(I!R77+H!R59)</f>
        <v>0.10163418154222613</v>
      </c>
      <c r="S45" s="177">
        <f>+(A!Q48-B!R48)/(I!S77+H!S59)</f>
        <v>0.11197898914211304</v>
      </c>
      <c r="T45" s="178">
        <f>+(A!R48-B!S48)/(I!T77+H!T59)</f>
        <v>7.3191528276723594E-2</v>
      </c>
      <c r="U45" s="177">
        <f>+(A!S48-B!T48)/(I!U77+H!U59)</f>
        <v>5.5854022140608202E-2</v>
      </c>
      <c r="V45" s="178">
        <f>+(A!T48-B!U48)/(I!V77+H!V59)</f>
        <v>4.1044137281992958E-2</v>
      </c>
      <c r="W45" s="177">
        <f>+(A!U48-B!V48)/(I!W77+H!W59)</f>
        <v>2.1821014645735656E-2</v>
      </c>
      <c r="X45" s="178">
        <f>+(A!V48-B!W48)/(I!X77+H!X59)</f>
        <v>1.9746447620366762E-2</v>
      </c>
      <c r="Y45" s="177">
        <f>+(A!W48-B!X48)/(I!Y77+H!Y59)</f>
        <v>1.4326275049191893E-2</v>
      </c>
      <c r="Z45" s="178">
        <f>+(A!X48-B!Y48)/(I!Z77+H!Z59)</f>
        <v>3.8312907707954329E-3</v>
      </c>
      <c r="AA45" s="177">
        <f>+(A!Y48-B!Z48)/(I!AA77+H!AA59)</f>
        <v>4.4546894055154309E-4</v>
      </c>
      <c r="AB45" s="177">
        <f>+(A!Z48-B!AA48)/(I!AB77+H!AB59)</f>
        <v>5.1711408916420409E-3</v>
      </c>
    </row>
    <row r="46" spans="4:28" x14ac:dyDescent="0.25">
      <c r="D46" s="188" t="s">
        <v>19</v>
      </c>
      <c r="E46" s="208"/>
      <c r="F46" s="176">
        <f>+(A!D49-B!E49)/(I!F78+H!F60)</f>
        <v>9.1936661640753918E-4</v>
      </c>
      <c r="G46" s="177">
        <f>+(A!E49-B!F49)/(I!G78+H!G60)</f>
        <v>8.1808183812872453E-4</v>
      </c>
      <c r="H46" s="178">
        <f>+(A!F49-B!G49)/(I!H78+H!H60)</f>
        <v>8.2585958691037812E-4</v>
      </c>
      <c r="I46" s="177">
        <f>+(A!G49-B!H49)/(I!I78+H!I60)</f>
        <v>-8.1181882095086801E-4</v>
      </c>
      <c r="J46" s="178">
        <f>+(A!H49-B!I49)/(I!J78+H!J60)</f>
        <v>-5.5218539497348994E-3</v>
      </c>
      <c r="K46" s="177">
        <f>+(A!I49-B!J49)/(I!K78+H!K60)</f>
        <v>-8.5356182730419779E-3</v>
      </c>
      <c r="L46" s="178">
        <f>+(A!J49-B!K49)/(I!L78+H!L60)</f>
        <v>-9.2052891232480595E-3</v>
      </c>
      <c r="M46" s="177">
        <f>+(A!K49-B!L49)/(I!M78+H!M60)</f>
        <v>-1.3861372859456484E-2</v>
      </c>
      <c r="N46" s="178">
        <f>+(A!L49-B!M49)/(I!N78+H!N60)</f>
        <v>-1.8109009778709634E-2</v>
      </c>
      <c r="O46" s="177">
        <f>+(A!M49-B!N49)/(I!O78+H!O60)</f>
        <v>-1.8192145698489291E-2</v>
      </c>
      <c r="P46" s="178">
        <f>+(A!N49-B!O49)/(I!P78+H!P60)</f>
        <v>-5.3348612423969868E-3</v>
      </c>
      <c r="Q46" s="177">
        <f>+(A!O49-B!P49)/(I!Q78+H!Q60)</f>
        <v>-4.0420442098457283E-3</v>
      </c>
      <c r="R46" s="178">
        <f>+(A!P49-B!Q49)/(I!R78+H!R60)</f>
        <v>-4.582118103200682E-3</v>
      </c>
      <c r="S46" s="177">
        <f>+(A!Q49-B!R49)/(I!S78+H!S60)</f>
        <v>-5.2834222520079421E-4</v>
      </c>
      <c r="T46" s="178">
        <f>+(A!R49-B!S49)/(I!T78+H!T60)</f>
        <v>-1.0223342193118824E-3</v>
      </c>
      <c r="U46" s="177">
        <f>+(A!S49-B!T49)/(I!U78+H!U60)</f>
        <v>-3.7399954931078828E-4</v>
      </c>
      <c r="V46" s="178">
        <f>+(A!T49-B!U49)/(I!V78+H!V60)</f>
        <v>-1.9845577669091825E-3</v>
      </c>
      <c r="W46" s="177">
        <f>+(A!U49-B!V49)/(I!W78+H!W60)</f>
        <v>-1.7193719213263383E-3</v>
      </c>
      <c r="X46" s="178">
        <f>+(A!V49-B!W49)/(I!X78+H!X60)</f>
        <v>-1.2879952055013866E-3</v>
      </c>
      <c r="Y46" s="177">
        <f>+(A!W49-B!X49)/(I!Y78+H!Y60)</f>
        <v>-1.0213296950864115E-3</v>
      </c>
      <c r="Z46" s="178">
        <f>+(A!X49-B!Y49)/(I!Z78+H!Z60)</f>
        <v>-1.2599782051016693E-3</v>
      </c>
      <c r="AA46" s="177">
        <f>+(A!Y49-B!Z49)/(I!AA78+H!AA60)</f>
        <v>-9.1019749757760982E-4</v>
      </c>
      <c r="AB46" s="177">
        <f>+(A!Z49-B!AA49)/(I!AB78+H!AB60)</f>
        <v>-6.3735640030824494E-4</v>
      </c>
    </row>
    <row r="47" spans="4:28" x14ac:dyDescent="0.25">
      <c r="D47" s="197" t="s">
        <v>20</v>
      </c>
      <c r="E47" s="207"/>
      <c r="F47" s="176">
        <f>+(A!D50-B!E50)/(I!F79+H!F61)</f>
        <v>5.3769600774961762E-3</v>
      </c>
      <c r="G47" s="177">
        <f>+(A!E50-B!F50)/(I!G79+H!G61)</f>
        <v>1.5633766061700404E-3</v>
      </c>
      <c r="H47" s="178">
        <f>+(A!F50-B!G50)/(I!H79+H!H61)</f>
        <v>7.6324281731358239E-4</v>
      </c>
      <c r="I47" s="177">
        <f>+(A!G50-B!H50)/(I!I79+H!I61)</f>
        <v>5.9205137976321774E-4</v>
      </c>
      <c r="J47" s="178">
        <f>+(A!H50-B!I50)/(I!J79+H!J61)</f>
        <v>4.6947152193999584E-4</v>
      </c>
      <c r="K47" s="177">
        <f>+(A!I50-B!J50)/(I!K79+H!K61)</f>
        <v>4.4796031049238887E-4</v>
      </c>
      <c r="L47" s="178">
        <f>+(A!J50-B!K50)/(I!L79+H!L61)</f>
        <v>7.4617514732870475E-4</v>
      </c>
      <c r="M47" s="177">
        <f>+(A!K50-B!L50)/(I!M79+H!M61)</f>
        <v>1.9896378380528461E-3</v>
      </c>
      <c r="N47" s="178">
        <f>+(A!L50-B!M50)/(I!N79+H!N61)</f>
        <v>1.1429610842196663E-2</v>
      </c>
      <c r="O47" s="177">
        <f>+(A!M50-B!N50)/(I!O79+H!O61)</f>
        <v>1.8180262728146417E-2</v>
      </c>
      <c r="P47" s="178">
        <f>+(A!N50-B!O50)/(I!P79+H!P61)</f>
        <v>3.3857702753346458E-2</v>
      </c>
      <c r="Q47" s="177">
        <f>+(A!O50-B!P50)/(I!Q79+H!Q61)</f>
        <v>1.341467558267688E-2</v>
      </c>
      <c r="R47" s="178">
        <f>+(A!P50-B!Q50)/(I!R79+H!R61)</f>
        <v>5.2488198833205105E-3</v>
      </c>
      <c r="S47" s="177">
        <f>+(A!Q50-B!R50)/(I!S79+H!S61)</f>
        <v>2.7665916396084822E-3</v>
      </c>
      <c r="T47" s="178">
        <f>+(A!R50-B!S50)/(I!T79+H!T61)</f>
        <v>4.5968555459329928E-3</v>
      </c>
      <c r="U47" s="177">
        <f>+(A!S50-B!T50)/(I!U79+H!U61)</f>
        <v>1.2011238989659953E-2</v>
      </c>
      <c r="V47" s="178">
        <f>+(A!T50-B!U50)/(I!V79+H!V61)</f>
        <v>4.0439471313044274E-3</v>
      </c>
      <c r="W47" s="177">
        <f>+(A!U50-B!V50)/(I!W79+H!W61)</f>
        <v>1.5785062315645554E-3</v>
      </c>
      <c r="X47" s="178">
        <f>+(A!V50-B!W50)/(I!X79+H!X61)</f>
        <v>2.8564227913453117E-3</v>
      </c>
      <c r="Y47" s="177">
        <f>+(A!W50-B!X50)/(I!Y79+H!Y61)</f>
        <v>2.5624449419019641E-3</v>
      </c>
      <c r="Z47" s="178">
        <f>+(A!X50-B!Y50)/(I!Z79+H!Z61)</f>
        <v>2.7822149963632327E-3</v>
      </c>
      <c r="AA47" s="177">
        <f>+(A!Y50-B!Z50)/(I!AA79+H!AA61)</f>
        <v>4.6013781523338861E-4</v>
      </c>
      <c r="AB47" s="177">
        <f>+(A!Z50-B!AA50)/(I!AB79+H!AB61)</f>
        <v>3.6074540955599141E-3</v>
      </c>
    </row>
    <row r="48" spans="4:28" x14ac:dyDescent="0.25">
      <c r="D48" s="188" t="s">
        <v>21</v>
      </c>
      <c r="E48" s="208"/>
      <c r="F48" s="176">
        <f>+(A!D51-B!E51)/(I!F80+H!F62)</f>
        <v>-1.881733552640907E-2</v>
      </c>
      <c r="G48" s="177">
        <f>+(A!E51-B!F51)/(I!G80+H!G62)</f>
        <v>-1.0870980542942492E-2</v>
      </c>
      <c r="H48" s="178">
        <f>+(A!F51-B!G51)/(I!H80+H!H62)</f>
        <v>-1.1274576634089444E-2</v>
      </c>
      <c r="I48" s="177">
        <f>+(A!G51-B!H51)/(I!I80+H!I62)</f>
        <v>-9.4890097986873607E-3</v>
      </c>
      <c r="J48" s="178">
        <f>+(A!H51-B!I51)/(I!J80+H!J62)</f>
        <v>-1.9502113114781703E-2</v>
      </c>
      <c r="K48" s="177">
        <f>+(A!I51-B!J51)/(I!K80+H!K62)</f>
        <v>-4.1105702850731778E-2</v>
      </c>
      <c r="L48" s="178">
        <f>+(A!J51-B!K51)/(I!L80+H!L62)</f>
        <v>-6.0658607958015602E-3</v>
      </c>
      <c r="M48" s="177">
        <f>+(A!K51-B!L51)/(I!M80+H!M62)</f>
        <v>-2.1810854149128783E-2</v>
      </c>
      <c r="N48" s="178">
        <f>+(A!L51-B!M51)/(I!N80+H!N62)</f>
        <v>-4.5393485404466083E-2</v>
      </c>
      <c r="O48" s="177">
        <f>+(A!M51-B!N51)/(I!O80+H!O62)</f>
        <v>-4.7057351574989928E-2</v>
      </c>
      <c r="P48" s="178">
        <f>+(A!N51-B!O51)/(I!P80+H!P62)</f>
        <v>-4.3830279092087712E-2</v>
      </c>
      <c r="Q48" s="177">
        <f>+(A!O51-B!P51)/(I!Q80+H!Q62)</f>
        <v>-2.4310600316583778E-2</v>
      </c>
      <c r="R48" s="178">
        <f>+(A!P51-B!Q51)/(I!R80+H!R62)</f>
        <v>-2.4199012560690542E-2</v>
      </c>
      <c r="S48" s="177">
        <f>+(A!Q51-B!R51)/(I!S80+H!S62)</f>
        <v>-3.906354642022105E-2</v>
      </c>
      <c r="T48" s="178">
        <f>+(A!R51-B!S51)/(I!T80+H!T62)</f>
        <v>-0.11831172114345032</v>
      </c>
      <c r="U48" s="177">
        <f>+(A!S51-B!T51)/(I!U80+H!U62)</f>
        <v>-8.6901321501016024E-2</v>
      </c>
      <c r="V48" s="178">
        <f>+(A!T51-B!U51)/(I!V80+H!V62)</f>
        <v>-5.5924625515079852E-2</v>
      </c>
      <c r="W48" s="177">
        <f>+(A!U51-B!V51)/(I!W80+H!W62)</f>
        <v>-9.1077369257973537E-2</v>
      </c>
      <c r="X48" s="178">
        <f>+(A!V51-B!W51)/(I!X80+H!X62)</f>
        <v>-0.10140078092721999</v>
      </c>
      <c r="Y48" s="177">
        <f>+(A!W51-B!X51)/(I!Y80+H!Y62)</f>
        <v>-5.8930078640948215E-2</v>
      </c>
      <c r="Z48" s="178">
        <f>+(A!X51-B!Y51)/(I!Z80+H!Z62)</f>
        <v>-9.4845447598017621E-2</v>
      </c>
      <c r="AA48" s="177">
        <f>+(A!Y51-B!Z51)/(I!AA80+H!AA62)</f>
        <v>-0.1512583709800398</v>
      </c>
      <c r="AB48" s="177">
        <f>+(A!Z51-B!AA51)/(I!AB80+H!AB62)</f>
        <v>-9.0313101884464453E-2</v>
      </c>
    </row>
    <row r="49" spans="4:28" x14ac:dyDescent="0.25">
      <c r="D49" s="197" t="s">
        <v>22</v>
      </c>
      <c r="E49" s="207"/>
      <c r="F49" s="176">
        <f>+(A!D52-B!E52)/(I!F81+H!F63)</f>
        <v>2.51384535863322E-2</v>
      </c>
      <c r="G49" s="177">
        <f>+(A!E52-B!F52)/(I!G81+H!G63)</f>
        <v>2.68748589245013E-2</v>
      </c>
      <c r="H49" s="178">
        <f>+(A!F52-B!G52)/(I!H81+H!H63)</f>
        <v>3.3491316887533346E-2</v>
      </c>
      <c r="I49" s="177">
        <f>+(A!G52-B!H52)/(I!I81+H!I63)</f>
        <v>3.3049697646532587E-2</v>
      </c>
      <c r="J49" s="178">
        <f>+(A!H52-B!I52)/(I!J81+H!J63)</f>
        <v>2.4696223761505983E-2</v>
      </c>
      <c r="K49" s="177">
        <f>+(A!I52-B!J52)/(I!K81+H!K63)</f>
        <v>2.963451814181646E-2</v>
      </c>
      <c r="L49" s="178">
        <f>+(A!J52-B!K52)/(I!L81+H!L63)</f>
        <v>3.3140370350248846E-2</v>
      </c>
      <c r="M49" s="177">
        <f>+(A!K52-B!L52)/(I!M81+H!M63)</f>
        <v>3.9687943517573571E-2</v>
      </c>
      <c r="N49" s="178">
        <f>+(A!L52-B!M52)/(I!N81+H!N63)</f>
        <v>4.2354782688725501E-2</v>
      </c>
      <c r="O49" s="177">
        <f>+(A!M52-B!N52)/(I!O81+H!O63)</f>
        <v>4.3465200009378716E-2</v>
      </c>
      <c r="P49" s="178">
        <f>+(A!N52-B!O52)/(I!P81+H!P63)</f>
        <v>4.1265356241618534E-2</v>
      </c>
      <c r="Q49" s="177">
        <f>+(A!O52-B!P52)/(I!Q81+H!Q63)</f>
        <v>3.7683680904801224E-2</v>
      </c>
      <c r="R49" s="178">
        <f>+(A!P52-B!Q52)/(I!R81+H!R63)</f>
        <v>3.7842445633528336E-2</v>
      </c>
      <c r="S49" s="177">
        <f>+(A!Q52-B!R52)/(I!S81+H!S63)</f>
        <v>3.404489565705348E-2</v>
      </c>
      <c r="T49" s="178">
        <f>+(A!R52-B!S52)/(I!T81+H!T63)</f>
        <v>3.5321866548368538E-2</v>
      </c>
      <c r="U49" s="177">
        <f>+(A!S52-B!T52)/(I!U81+H!U63)</f>
        <v>3.4919832137907891E-2</v>
      </c>
      <c r="V49" s="178">
        <f>+(A!T52-B!U52)/(I!V81+H!V63)</f>
        <v>3.4708838742787074E-2</v>
      </c>
      <c r="W49" s="177">
        <f>+(A!U52-B!V52)/(I!W81+H!W63)</f>
        <v>3.8453805733883753E-2</v>
      </c>
      <c r="X49" s="178">
        <f>+(A!V52-B!W52)/(I!X81+H!X63)</f>
        <v>3.5645400326154854E-2</v>
      </c>
      <c r="Y49" s="177">
        <f>+(A!W52-B!X52)/(I!Y81+H!Y63)</f>
        <v>3.3613390591984857E-2</v>
      </c>
      <c r="Z49" s="178">
        <f>+(A!X52-B!Y52)/(I!Z81+H!Z63)</f>
        <v>3.2962310739405115E-2</v>
      </c>
      <c r="AA49" s="177">
        <f>+(A!Y52-B!Z52)/(I!AA81+H!AA63)</f>
        <v>3.097271819593575E-2</v>
      </c>
      <c r="AB49" s="177">
        <f>+(A!Z52-B!AA52)/(I!AB81+H!AB63)</f>
        <v>3.6674868400266292E-2</v>
      </c>
    </row>
    <row r="50" spans="4:28" x14ac:dyDescent="0.25">
      <c r="D50" s="188" t="s">
        <v>23</v>
      </c>
      <c r="E50" s="208"/>
      <c r="F50" s="176">
        <f>+(A!D53-B!E53)/(I!F82+H!F64)</f>
        <v>1.2757346439225258E-2</v>
      </c>
      <c r="G50" s="177">
        <f>+(A!E53-B!F53)/(I!G82+H!G64)</f>
        <v>1.6571369546931343E-2</v>
      </c>
      <c r="H50" s="178">
        <f>+(A!F53-B!G53)/(I!H82+H!H64)</f>
        <v>1.4476628339460486E-2</v>
      </c>
      <c r="I50" s="177">
        <f>+(A!G53-B!H53)/(I!I82+H!I64)</f>
        <v>2.0647861787406865E-2</v>
      </c>
      <c r="J50" s="178">
        <f>+(A!H53-B!I53)/(I!J82+H!J64)</f>
        <v>8.2643049381166418E-3</v>
      </c>
      <c r="K50" s="177">
        <f>+(A!I53-B!J53)/(I!K82+H!K64)</f>
        <v>1.4248286949645562E-2</v>
      </c>
      <c r="L50" s="178">
        <f>+(A!J53-B!K53)/(I!L82+H!L64)</f>
        <v>2.1455740176283065E-2</v>
      </c>
      <c r="M50" s="177">
        <f>+(A!K53-B!L53)/(I!M82+H!M64)</f>
        <v>2.57757554921157E-2</v>
      </c>
      <c r="N50" s="178">
        <f>+(A!L53-B!M53)/(I!N82+H!N64)</f>
        <v>2.6360800439401099E-2</v>
      </c>
      <c r="O50" s="177">
        <f>+(A!M53-B!N53)/(I!O82+H!O64)</f>
        <v>2.3739819358511223E-2</v>
      </c>
      <c r="P50" s="178">
        <f>+(A!N53-B!O53)/(I!P82+H!P64)</f>
        <v>2.3842816306162334E-2</v>
      </c>
      <c r="Q50" s="177">
        <f>+(A!O53-B!P53)/(I!Q82+H!Q64)</f>
        <v>1.9265285409069403E-2</v>
      </c>
      <c r="R50" s="178">
        <f>+(A!P53-B!Q53)/(I!R82+H!R64)</f>
        <v>1.5936108409709982E-2</v>
      </c>
      <c r="S50" s="177">
        <f>+(A!Q53-B!R53)/(I!S82+H!S64)</f>
        <v>2.015772269349965E-2</v>
      </c>
      <c r="T50" s="178">
        <f>+(A!R53-B!S53)/(I!T82+H!T64)</f>
        <v>2.3878654043390207E-2</v>
      </c>
      <c r="U50" s="177">
        <f>+(A!S53-B!T53)/(I!U82+H!U64)</f>
        <v>2.4941899615614663E-2</v>
      </c>
      <c r="V50" s="178">
        <f>+(A!T53-B!U53)/(I!V82+H!V64)</f>
        <v>1.9269315990054787E-2</v>
      </c>
      <c r="W50" s="177">
        <f>+(A!U53-B!V53)/(I!W82+H!W64)</f>
        <v>1.6233974046569087E-2</v>
      </c>
      <c r="X50" s="178">
        <f>+(A!V53-B!W53)/(I!X82+H!X64)</f>
        <v>1.7963664593114555E-2</v>
      </c>
      <c r="Y50" s="177">
        <f>+(A!W53-B!X53)/(I!Y82+H!Y64)</f>
        <v>9.9095654456109565E-3</v>
      </c>
      <c r="Z50" s="178">
        <f>+(A!X53-B!Y53)/(I!Z82+H!Z64)</f>
        <v>4.8130492617685016E-3</v>
      </c>
      <c r="AA50" s="177">
        <f>+(A!Y53-B!Z53)/(I!AA82+H!AA64)</f>
        <v>1.9944962473734916E-3</v>
      </c>
      <c r="AB50" s="177">
        <f>+(A!Z53-B!AA53)/(I!AB82+H!AB64)</f>
        <v>1.1095150298821183E-2</v>
      </c>
    </row>
    <row r="51" spans="4:28" x14ac:dyDescent="0.25">
      <c r="D51" s="197" t="s">
        <v>24</v>
      </c>
      <c r="E51" s="207"/>
      <c r="F51" s="176">
        <f>+(A!D54-B!E54)/(I!F83+H!F65)</f>
        <v>-1.8518977737483103E-3</v>
      </c>
      <c r="G51" s="177">
        <f>+(A!E54-B!F54)/(I!G83+H!G65)</f>
        <v>-1.6438010137279262E-3</v>
      </c>
      <c r="H51" s="178">
        <f>+(A!F54-B!G54)/(I!H83+H!H65)</f>
        <v>-2.8928899847427891E-3</v>
      </c>
      <c r="I51" s="177">
        <f>+(A!G54-B!H54)/(I!I83+H!I65)</f>
        <v>-1.3954339332523493E-3</v>
      </c>
      <c r="J51" s="178">
        <f>+(A!H54-B!I54)/(I!J83+H!J65)</f>
        <v>1.506947357503619E-3</v>
      </c>
      <c r="K51" s="177">
        <f>+(A!I54-B!J54)/(I!K83+H!K65)</f>
        <v>6.5721433498541057E-3</v>
      </c>
      <c r="L51" s="178">
        <f>+(A!J54-B!K54)/(I!L83+H!L65)</f>
        <v>2.955939373994405E-2</v>
      </c>
      <c r="M51" s="177">
        <f>+(A!K54-B!L54)/(I!M83+H!M65)</f>
        <v>3.40449911905365E-2</v>
      </c>
      <c r="N51" s="178">
        <f>+(A!L54-B!M54)/(I!N83+H!N65)</f>
        <v>4.4423208385150556E-3</v>
      </c>
      <c r="O51" s="177">
        <f>+(A!M54-B!N54)/(I!O83+H!O65)</f>
        <v>1.8045783764667402E-2</v>
      </c>
      <c r="P51" s="178">
        <f>+(A!N54-B!O54)/(I!P83+H!P65)</f>
        <v>8.8449188619950277E-3</v>
      </c>
      <c r="Q51" s="177">
        <f>+(A!O54-B!P54)/(I!Q83+H!Q65)</f>
        <v>1.6285529344135655E-3</v>
      </c>
      <c r="R51" s="178">
        <f>+(A!P54-B!Q54)/(I!R83+H!R65)</f>
        <v>1.460217779893638E-4</v>
      </c>
      <c r="S51" s="177">
        <f>+(A!Q54-B!R54)/(I!S83+H!S65)</f>
        <v>1.4331630811329665E-3</v>
      </c>
      <c r="T51" s="178">
        <f>+(A!R54-B!S54)/(I!T83+H!T65)</f>
        <v>3.4927150049581437E-3</v>
      </c>
      <c r="U51" s="177">
        <f>+(A!S54-B!T54)/(I!U83+H!U65)</f>
        <v>7.0173560928362593E-3</v>
      </c>
      <c r="V51" s="178">
        <f>+(A!T54-B!U54)/(I!V83+H!V65)</f>
        <v>3.1182056656462228E-3</v>
      </c>
      <c r="W51" s="177">
        <f>+(A!U54-B!V54)/(I!W83+H!W65)</f>
        <v>4.9644461652995084E-3</v>
      </c>
      <c r="X51" s="178">
        <f>+(A!V54-B!W54)/(I!X83+H!X65)</f>
        <v>1.1084888993911609E-2</v>
      </c>
      <c r="Y51" s="177">
        <f>+(A!W54-B!X54)/(I!Y83+H!Y65)</f>
        <v>9.6105033968347901E-3</v>
      </c>
      <c r="Z51" s="178">
        <f>+(A!X54-B!Y54)/(I!Z83+H!Z65)</f>
        <v>7.9633823149943533E-3</v>
      </c>
      <c r="AA51" s="177">
        <f>+(A!Y54-B!Z54)/(I!AA83+H!AA65)</f>
        <v>1.4820152675809741E-2</v>
      </c>
      <c r="AB51" s="177">
        <f>+(A!Z54-B!AA54)/(I!AB83+H!AB65)</f>
        <v>1.482083644157302E-2</v>
      </c>
    </row>
    <row r="52" spans="4:28" x14ac:dyDescent="0.25">
      <c r="D52" s="188" t="s">
        <v>25</v>
      </c>
      <c r="E52" s="208"/>
      <c r="F52" s="176">
        <f>+(A!D55-B!E55)/(I!F84+H!F66)</f>
        <v>3.0139351994179484E-2</v>
      </c>
      <c r="G52" s="177">
        <f>+(A!E55-B!F55)/(I!G84+H!G66)</f>
        <v>3.7264035765269557E-2</v>
      </c>
      <c r="H52" s="178">
        <f>+(A!F55-B!G55)/(I!H84+H!H66)</f>
        <v>3.9272206171433045E-2</v>
      </c>
      <c r="I52" s="177">
        <f>+(A!G55-B!H55)/(I!I84+H!I66)</f>
        <v>3.9481092539684723E-2</v>
      </c>
      <c r="J52" s="178">
        <f>+(A!H55-B!I55)/(I!J84+H!J66)</f>
        <v>1.8575308803903314E-2</v>
      </c>
      <c r="K52" s="177">
        <f>+(A!I55-B!J55)/(I!K84+H!K66)</f>
        <v>1.6936368411549555E-2</v>
      </c>
      <c r="L52" s="178">
        <f>+(A!J55-B!K55)/(I!L84+H!L66)</f>
        <v>3.1249342100656129E-2</v>
      </c>
      <c r="M52" s="177">
        <f>+(A!K55-B!L55)/(I!M84+H!M66)</f>
        <v>2.9717543020316838E-2</v>
      </c>
      <c r="N52" s="178">
        <f>+(A!L55-B!M55)/(I!N84+H!N66)</f>
        <v>3.0135215206967839E-2</v>
      </c>
      <c r="O52" s="177">
        <f>+(A!M55-B!N55)/(I!O84+H!O66)</f>
        <v>3.59190027969934E-2</v>
      </c>
      <c r="P52" s="178">
        <f>+(A!N55-B!O55)/(I!P84+H!P66)</f>
        <v>2.788382110794398E-2</v>
      </c>
      <c r="Q52" s="177">
        <f>+(A!O55-B!P55)/(I!Q84+H!Q66)</f>
        <v>2.4499881708755437E-2</v>
      </c>
      <c r="R52" s="178">
        <f>+(A!P55-B!Q55)/(I!R84+H!R66)</f>
        <v>1.86789476645715E-2</v>
      </c>
      <c r="S52" s="177">
        <f>+(A!Q55-B!R55)/(I!S84+H!S66)</f>
        <v>2.1251205416975911E-2</v>
      </c>
      <c r="T52" s="178">
        <f>+(A!R55-B!S55)/(I!T84+H!T66)</f>
        <v>1.4343538128313233E-2</v>
      </c>
      <c r="U52" s="177">
        <f>+(A!S55-B!T55)/(I!U84+H!U66)</f>
        <v>1.8911909250448673E-2</v>
      </c>
      <c r="V52" s="178">
        <f>+(A!T55-B!U55)/(I!V84+H!V66)</f>
        <v>2.474192062138519E-2</v>
      </c>
      <c r="W52" s="177">
        <f>+(A!U55-B!V55)/(I!W84+H!W66)</f>
        <v>2.4304772544638229E-2</v>
      </c>
      <c r="X52" s="178">
        <f>+(A!V55-B!W55)/(I!X84+H!X66)</f>
        <v>2.6289239718020992E-2</v>
      </c>
      <c r="Y52" s="177">
        <f>+(A!W55-B!X55)/(I!Y84+H!Y66)</f>
        <v>2.1974337048932594E-2</v>
      </c>
      <c r="Z52" s="178">
        <f>+(A!X55-B!Y55)/(I!Z84+H!Z66)</f>
        <v>1.6734092047782603E-2</v>
      </c>
      <c r="AA52" s="177">
        <f>+(A!Y55-B!Z55)/(I!AA84+H!AA66)</f>
        <v>1.3170911577525285E-2</v>
      </c>
      <c r="AB52" s="177">
        <f>+(A!Z55-B!AA55)/(I!AB84+H!AB66)</f>
        <v>2.3390443510552129E-2</v>
      </c>
    </row>
    <row r="53" spans="4:28" ht="15.75" thickBot="1" x14ac:dyDescent="0.3">
      <c r="D53" s="199" t="s">
        <v>26</v>
      </c>
      <c r="E53" s="228"/>
      <c r="F53" s="179">
        <f>+(A!D56-B!E56)/(I!F85+H!F67)</f>
        <v>-5.9980673890980558E-9</v>
      </c>
      <c r="G53" s="180">
        <f>+(A!E56-B!F56)/(I!G85+H!G67)</f>
        <v>-5.869743133133764E-9</v>
      </c>
      <c r="H53" s="181">
        <f>+(A!F56-B!G56)/(I!H85+H!H67)</f>
        <v>5.5691564817424633E-8</v>
      </c>
      <c r="I53" s="180">
        <f>+(A!G56-B!H56)/(I!I85+H!I67)</f>
        <v>2.6635411243981465E-3</v>
      </c>
      <c r="J53" s="181">
        <f>+(A!H56-B!I56)/(I!J85+H!J67)</f>
        <v>7.8008830833676865E-8</v>
      </c>
      <c r="K53" s="180">
        <f>+(A!I56-B!J56)/(I!K85+H!K67)</f>
        <v>0</v>
      </c>
      <c r="L53" s="181">
        <f>+(A!J56-B!K56)/(I!L85+H!L67)</f>
        <v>8.2497620359595601E-4</v>
      </c>
      <c r="M53" s="180">
        <f>+(A!K56-B!L56)/(I!M85+H!M67)</f>
        <v>4.6174330978646398E-3</v>
      </c>
      <c r="N53" s="181">
        <f>+(A!L56-B!M56)/(I!N85+H!N67)</f>
        <v>-1.820934865420274E-4</v>
      </c>
      <c r="O53" s="180">
        <f>+(A!M56-B!N56)/(I!O85+H!O67)</f>
        <v>-1.8519322150105616E-4</v>
      </c>
      <c r="P53" s="181">
        <f>+(A!N56-B!O56)/(I!P85+H!P67)</f>
        <v>-2.5438500841232209E-4</v>
      </c>
      <c r="Q53" s="180">
        <f>+(A!O56-B!P56)/(I!Q85+H!Q67)</f>
        <v>-5.7465725663619038E-5</v>
      </c>
      <c r="R53" s="181">
        <f>+(A!P56-B!Q56)/(I!R85+H!R67)</f>
        <v>-4.0082607295111816E-5</v>
      </c>
      <c r="S53" s="180">
        <f>+(A!Q56-B!R56)/(I!S85+H!S67)</f>
        <v>-8.7273247938163804E-5</v>
      </c>
      <c r="T53" s="181">
        <f>+(A!R56-B!S56)/(I!T85+H!T67)</f>
        <v>-6.0320321913784304E-5</v>
      </c>
      <c r="U53" s="180">
        <f>+(A!S56-B!T56)/(I!U85+H!U67)</f>
        <v>1.2809423527307897E-4</v>
      </c>
      <c r="V53" s="181">
        <f>+(A!T56-B!U56)/(I!V85+H!V67)</f>
        <v>-3.9701977509843955E-5</v>
      </c>
      <c r="W53" s="180">
        <f>+(A!U56-B!V56)/(I!W85+H!W67)</f>
        <v>9.7338781119546969E-5</v>
      </c>
      <c r="X53" s="181">
        <f>+(A!V56-B!W56)/(I!X85+H!X67)</f>
        <v>1.2026121438223223E-4</v>
      </c>
      <c r="Y53" s="180">
        <f>+(A!W56-B!X56)/(I!Y85+H!Y67)</f>
        <v>1.5385694236498939E-4</v>
      </c>
      <c r="Z53" s="181">
        <f>+(A!X56-B!Y56)/(I!Z85+H!Z67)</f>
        <v>1.3447662870197879E-4</v>
      </c>
      <c r="AA53" s="180">
        <f>+(A!Y56-B!Z56)/(I!AA85+H!AA67)</f>
        <v>3.3307524648628245E-4</v>
      </c>
      <c r="AB53" s="180">
        <f>+(A!Z56-B!AA56)/(I!AB85+H!AB67)</f>
        <v>0</v>
      </c>
    </row>
    <row r="54" spans="4:28" x14ac:dyDescent="0.25">
      <c r="D54" s="1" t="s">
        <v>53</v>
      </c>
    </row>
    <row r="55" spans="4:28" ht="15.75" thickBot="1" x14ac:dyDescent="0.3"/>
    <row r="56" spans="4:28" ht="15.75" thickBot="1" x14ac:dyDescent="0.3">
      <c r="D56" s="7" t="s">
        <v>15</v>
      </c>
      <c r="E56" s="8"/>
      <c r="F56" s="17">
        <v>1995</v>
      </c>
      <c r="G56" s="9">
        <v>1996</v>
      </c>
      <c r="H56" s="17">
        <v>1997</v>
      </c>
      <c r="I56" s="9">
        <v>1998</v>
      </c>
      <c r="J56" s="17">
        <v>1999</v>
      </c>
      <c r="K56" s="9">
        <v>2000</v>
      </c>
      <c r="L56" s="17">
        <v>2001</v>
      </c>
      <c r="M56" s="9">
        <v>2002</v>
      </c>
      <c r="N56" s="17">
        <v>2003</v>
      </c>
      <c r="O56" s="9">
        <v>2004</v>
      </c>
      <c r="P56" s="17">
        <v>2005</v>
      </c>
      <c r="Q56" s="9">
        <v>2006</v>
      </c>
      <c r="R56" s="17">
        <v>2007</v>
      </c>
      <c r="S56" s="9">
        <v>2008</v>
      </c>
      <c r="T56" s="17">
        <v>2009</v>
      </c>
      <c r="U56" s="9">
        <v>2010</v>
      </c>
      <c r="V56" s="17">
        <v>2011</v>
      </c>
      <c r="W56" s="9">
        <v>2012</v>
      </c>
      <c r="X56" s="17">
        <v>2013</v>
      </c>
      <c r="Y56" s="9">
        <v>2014</v>
      </c>
      <c r="Z56" s="17">
        <v>2015</v>
      </c>
      <c r="AA56" s="10">
        <v>2016</v>
      </c>
      <c r="AB56" s="10">
        <v>2017</v>
      </c>
    </row>
    <row r="57" spans="4:28" ht="15.75" thickBot="1" x14ac:dyDescent="0.3">
      <c r="D57" s="193" t="s">
        <v>16</v>
      </c>
      <c r="E57" s="209"/>
      <c r="F57" s="93">
        <v>13883488.255999999</v>
      </c>
      <c r="G57" s="94">
        <v>13680470.016000001</v>
      </c>
      <c r="H57" s="93">
        <v>15378803.711999999</v>
      </c>
      <c r="I57" s="94">
        <v>14677125.119999999</v>
      </c>
      <c r="J57" s="93">
        <v>10659186.687999999</v>
      </c>
      <c r="K57" s="94">
        <v>11757001.450999999</v>
      </c>
      <c r="L57" s="93">
        <v>12820352.186000001</v>
      </c>
      <c r="M57" s="94">
        <v>12689965.005999999</v>
      </c>
      <c r="N57" s="93">
        <v>13880612.939999999</v>
      </c>
      <c r="O57" s="94">
        <v>17099536.991999999</v>
      </c>
      <c r="P57" s="93">
        <v>21204162.067000002</v>
      </c>
      <c r="Q57" s="94">
        <v>26162439.964000002</v>
      </c>
      <c r="R57" s="93">
        <v>32897045.324999999</v>
      </c>
      <c r="S57" s="94">
        <v>39668840.244999997</v>
      </c>
      <c r="T57" s="93">
        <v>32897671.469999999</v>
      </c>
      <c r="U57" s="94">
        <v>40682507.645999998</v>
      </c>
      <c r="V57" s="93">
        <v>54674822.112999998</v>
      </c>
      <c r="W57" s="94">
        <v>58087854.464000002</v>
      </c>
      <c r="X57" s="93">
        <v>59381196.537</v>
      </c>
      <c r="Y57" s="94">
        <v>64027609.807999998</v>
      </c>
      <c r="Z57" s="93">
        <v>54035533.652999997</v>
      </c>
      <c r="AA57" s="95">
        <v>44831142.873999998</v>
      </c>
      <c r="AB57" s="95">
        <v>44831142.873999998</v>
      </c>
    </row>
    <row r="58" spans="4:28" x14ac:dyDescent="0.25">
      <c r="D58" s="188" t="s">
        <v>17</v>
      </c>
      <c r="E58" s="208"/>
      <c r="F58" s="96">
        <v>1059003.3529999999</v>
      </c>
      <c r="G58" s="97">
        <v>1388221.4990000001</v>
      </c>
      <c r="H58" s="96">
        <v>1385154.602</v>
      </c>
      <c r="I58" s="97">
        <v>1402805.66</v>
      </c>
      <c r="J58" s="96">
        <v>1075103.058</v>
      </c>
      <c r="K58" s="97">
        <v>1115048.2949999999</v>
      </c>
      <c r="L58" s="96">
        <v>1201348.7849999999</v>
      </c>
      <c r="M58" s="97">
        <v>1206032.7879999999</v>
      </c>
      <c r="N58" s="96">
        <v>1197608.871</v>
      </c>
      <c r="O58" s="97">
        <v>1374285.8259999999</v>
      </c>
      <c r="P58" s="96">
        <v>1485158.7860000001</v>
      </c>
      <c r="Q58" s="97">
        <v>1890249.9850000001</v>
      </c>
      <c r="R58" s="96">
        <v>2513325.048</v>
      </c>
      <c r="S58" s="97">
        <v>3344757.426</v>
      </c>
      <c r="T58" s="96">
        <v>2808656.2429999998</v>
      </c>
      <c r="U58" s="97">
        <v>3183462.34</v>
      </c>
      <c r="V58" s="96">
        <v>4121230.5290000001</v>
      </c>
      <c r="W58" s="97">
        <v>4825274.6390000004</v>
      </c>
      <c r="X58" s="96">
        <v>4847604.4359999998</v>
      </c>
      <c r="Y58" s="97">
        <v>4888451.95</v>
      </c>
      <c r="Z58" s="96">
        <v>4460743.5199999996</v>
      </c>
      <c r="AA58" s="98">
        <v>4538959.7549999999</v>
      </c>
      <c r="AB58" s="98">
        <v>4538959.7549999999</v>
      </c>
    </row>
    <row r="59" spans="4:28" x14ac:dyDescent="0.25">
      <c r="D59" s="197" t="s">
        <v>18</v>
      </c>
      <c r="E59" s="207"/>
      <c r="F59" s="99">
        <v>64571.411</v>
      </c>
      <c r="G59" s="100">
        <v>85870.33</v>
      </c>
      <c r="H59" s="99">
        <v>100703.848</v>
      </c>
      <c r="I59" s="100">
        <v>90012.235000000001</v>
      </c>
      <c r="J59" s="99">
        <v>102118.345</v>
      </c>
      <c r="K59" s="100">
        <v>76908.659</v>
      </c>
      <c r="L59" s="99">
        <v>98757.85</v>
      </c>
      <c r="M59" s="100">
        <v>83622.975000000006</v>
      </c>
      <c r="N59" s="99">
        <v>91223.023000000001</v>
      </c>
      <c r="O59" s="100">
        <v>118649.251</v>
      </c>
      <c r="P59" s="99">
        <v>93744.350999999995</v>
      </c>
      <c r="Q59" s="100">
        <v>104619.52899999999</v>
      </c>
      <c r="R59" s="99">
        <v>129444.42600000001</v>
      </c>
      <c r="S59" s="100">
        <v>130126.861</v>
      </c>
      <c r="T59" s="99">
        <v>114201.489</v>
      </c>
      <c r="U59" s="100">
        <v>126803.3</v>
      </c>
      <c r="V59" s="99">
        <v>159474.72200000001</v>
      </c>
      <c r="W59" s="100">
        <v>243603.16899999999</v>
      </c>
      <c r="X59" s="99">
        <v>264352.54300000001</v>
      </c>
      <c r="Y59" s="100">
        <v>277838.38199999998</v>
      </c>
      <c r="Z59" s="99">
        <v>362454.96399999998</v>
      </c>
      <c r="AA59" s="101">
        <v>480806.98200000002</v>
      </c>
      <c r="AB59" s="101">
        <v>480806.98200000002</v>
      </c>
    </row>
    <row r="60" spans="4:28" x14ac:dyDescent="0.25">
      <c r="D60" s="188" t="s">
        <v>19</v>
      </c>
      <c r="E60" s="208"/>
      <c r="F60" s="96">
        <v>493431.37300000002</v>
      </c>
      <c r="G60" s="97">
        <v>482098.46299999999</v>
      </c>
      <c r="H60" s="96">
        <v>529412.29</v>
      </c>
      <c r="I60" s="97">
        <v>442458.88699999999</v>
      </c>
      <c r="J60" s="96">
        <v>359748.18400000001</v>
      </c>
      <c r="K60" s="97">
        <v>487214.397</v>
      </c>
      <c r="L60" s="96">
        <v>439788.45699999999</v>
      </c>
      <c r="M60" s="97">
        <v>479874.89399999997</v>
      </c>
      <c r="N60" s="96">
        <v>524661.696</v>
      </c>
      <c r="O60" s="97">
        <v>557112.75699999998</v>
      </c>
      <c r="P60" s="96">
        <v>564595.853</v>
      </c>
      <c r="Q60" s="97">
        <v>681088.94900000002</v>
      </c>
      <c r="R60" s="96">
        <v>778156.38699999999</v>
      </c>
      <c r="S60" s="97">
        <v>920157.41799999995</v>
      </c>
      <c r="T60" s="96">
        <v>669918.46900000004</v>
      </c>
      <c r="U60" s="97">
        <v>861231.94900000002</v>
      </c>
      <c r="V60" s="96">
        <v>1009258.7709999999</v>
      </c>
      <c r="W60" s="97">
        <v>936071.64500000002</v>
      </c>
      <c r="X60" s="96">
        <v>913587.92500000005</v>
      </c>
      <c r="Y60" s="97">
        <v>942299.83799999999</v>
      </c>
      <c r="Z60" s="96">
        <v>866797.01</v>
      </c>
      <c r="AA60" s="98">
        <v>784473.098</v>
      </c>
      <c r="AB60" s="98">
        <v>784473.098</v>
      </c>
    </row>
    <row r="61" spans="4:28" x14ac:dyDescent="0.25">
      <c r="D61" s="197" t="s">
        <v>20</v>
      </c>
      <c r="E61" s="207"/>
      <c r="F61" s="99">
        <v>387031.89199999999</v>
      </c>
      <c r="G61" s="100">
        <v>360688.93300000002</v>
      </c>
      <c r="H61" s="99">
        <v>451595.69400000002</v>
      </c>
      <c r="I61" s="100">
        <v>313823.27799999999</v>
      </c>
      <c r="J61" s="99">
        <v>262833.68</v>
      </c>
      <c r="K61" s="100">
        <v>241248.774</v>
      </c>
      <c r="L61" s="99">
        <v>196857.03400000001</v>
      </c>
      <c r="M61" s="100">
        <v>195922.22399999999</v>
      </c>
      <c r="N61" s="99">
        <v>244247.329</v>
      </c>
      <c r="O61" s="100">
        <v>267989.94699999999</v>
      </c>
      <c r="P61" s="99">
        <v>551262.28799999994</v>
      </c>
      <c r="Q61" s="100">
        <v>687232.44499999995</v>
      </c>
      <c r="R61" s="99">
        <v>913700.46200000006</v>
      </c>
      <c r="S61" s="100">
        <v>1814455.675</v>
      </c>
      <c r="T61" s="99">
        <v>1238418.93</v>
      </c>
      <c r="U61" s="100">
        <v>2080267.061</v>
      </c>
      <c r="V61" s="99">
        <v>3853231.4730000002</v>
      </c>
      <c r="W61" s="100">
        <v>5659974.0049999999</v>
      </c>
      <c r="X61" s="99">
        <v>6386699.7139999997</v>
      </c>
      <c r="Y61" s="100">
        <v>7554372.9469999997</v>
      </c>
      <c r="Z61" s="99">
        <v>5132630.2249999996</v>
      </c>
      <c r="AA61" s="101">
        <v>3832058.2749999999</v>
      </c>
      <c r="AB61" s="101">
        <v>3832058.2749999999</v>
      </c>
    </row>
    <row r="62" spans="4:28" x14ac:dyDescent="0.25">
      <c r="D62" s="188" t="s">
        <v>21</v>
      </c>
      <c r="E62" s="208"/>
      <c r="F62" s="96">
        <v>122775.674</v>
      </c>
      <c r="G62" s="97">
        <v>140226.351</v>
      </c>
      <c r="H62" s="96">
        <v>119647.53599999999</v>
      </c>
      <c r="I62" s="97">
        <v>166770.43400000001</v>
      </c>
      <c r="J62" s="96">
        <v>128109.378</v>
      </c>
      <c r="K62" s="97">
        <v>117547.1</v>
      </c>
      <c r="L62" s="96">
        <v>105652.53599999999</v>
      </c>
      <c r="M62" s="97">
        <v>115282.681</v>
      </c>
      <c r="N62" s="96">
        <v>149218.38399999999</v>
      </c>
      <c r="O62" s="97">
        <v>173374.75200000001</v>
      </c>
      <c r="P62" s="96">
        <v>163269.568</v>
      </c>
      <c r="Q62" s="97">
        <v>171002.42499999999</v>
      </c>
      <c r="R62" s="96">
        <v>236318.019</v>
      </c>
      <c r="S62" s="97">
        <v>407619.75900000002</v>
      </c>
      <c r="T62" s="96">
        <v>289370.70699999999</v>
      </c>
      <c r="U62" s="97">
        <v>454537.19</v>
      </c>
      <c r="V62" s="96">
        <v>611455.09400000004</v>
      </c>
      <c r="W62" s="97">
        <v>602641.59299999999</v>
      </c>
      <c r="X62" s="96">
        <v>500826.34299999999</v>
      </c>
      <c r="Y62" s="97">
        <v>555650.07299999997</v>
      </c>
      <c r="Z62" s="96">
        <v>482593.22100000002</v>
      </c>
      <c r="AA62" s="98">
        <v>588183.75199999998</v>
      </c>
      <c r="AB62" s="98">
        <v>588183.75199999998</v>
      </c>
    </row>
    <row r="63" spans="4:28" x14ac:dyDescent="0.25">
      <c r="D63" s="197" t="s">
        <v>22</v>
      </c>
      <c r="E63" s="207"/>
      <c r="F63" s="99">
        <v>2514864.5469999998</v>
      </c>
      <c r="G63" s="100">
        <v>2488250.4369999999</v>
      </c>
      <c r="H63" s="99">
        <v>2735844.7059999998</v>
      </c>
      <c r="I63" s="100">
        <v>2733053.6460000002</v>
      </c>
      <c r="J63" s="99">
        <v>2357074.3029999998</v>
      </c>
      <c r="K63" s="100">
        <v>2732465.8539999998</v>
      </c>
      <c r="L63" s="99">
        <v>2783667.8509999998</v>
      </c>
      <c r="M63" s="100">
        <v>2836599.66</v>
      </c>
      <c r="N63" s="99">
        <v>3055469.31</v>
      </c>
      <c r="O63" s="100">
        <v>3693447.483</v>
      </c>
      <c r="P63" s="99">
        <v>4401427.6229999997</v>
      </c>
      <c r="Q63" s="100">
        <v>5230207.1469999999</v>
      </c>
      <c r="R63" s="99">
        <v>6088977.0499999998</v>
      </c>
      <c r="S63" s="100">
        <v>7407698.8870000001</v>
      </c>
      <c r="T63" s="99">
        <v>6123263.4709999999</v>
      </c>
      <c r="U63" s="100">
        <v>7456061.9749999996</v>
      </c>
      <c r="V63" s="99">
        <v>9202692.1400000006</v>
      </c>
      <c r="W63" s="100">
        <v>9833208.7009999994</v>
      </c>
      <c r="X63" s="99">
        <v>10318548.818</v>
      </c>
      <c r="Y63" s="100">
        <v>10785267.879000001</v>
      </c>
      <c r="Z63" s="99">
        <v>10043318.554</v>
      </c>
      <c r="AA63" s="101">
        <v>8954308.5170000009</v>
      </c>
      <c r="AB63" s="101">
        <v>8954308.5170000009</v>
      </c>
    </row>
    <row r="64" spans="4:28" x14ac:dyDescent="0.25">
      <c r="D64" s="188" t="s">
        <v>23</v>
      </c>
      <c r="E64" s="208"/>
      <c r="F64" s="96">
        <v>2405514.9169999999</v>
      </c>
      <c r="G64" s="97">
        <v>2256821.9300000002</v>
      </c>
      <c r="H64" s="96">
        <v>2487905.3909999998</v>
      </c>
      <c r="I64" s="97">
        <v>2341007.4180000001</v>
      </c>
      <c r="J64" s="96">
        <v>1652493.68</v>
      </c>
      <c r="K64" s="97">
        <v>2106017.1809999999</v>
      </c>
      <c r="L64" s="96">
        <v>2093493.2819999999</v>
      </c>
      <c r="M64" s="97">
        <v>2041621.0819999999</v>
      </c>
      <c r="N64" s="96">
        <v>2186468.3259999999</v>
      </c>
      <c r="O64" s="97">
        <v>2944836.736</v>
      </c>
      <c r="P64" s="96">
        <v>3659480.4279999998</v>
      </c>
      <c r="Q64" s="97">
        <v>4609381.79</v>
      </c>
      <c r="R64" s="96">
        <v>5793730.6540000001</v>
      </c>
      <c r="S64" s="97">
        <v>6713758.6710000001</v>
      </c>
      <c r="T64" s="96">
        <v>4930120.8990000002</v>
      </c>
      <c r="U64" s="97">
        <v>6389495.318</v>
      </c>
      <c r="V64" s="96">
        <v>8551982.5800000001</v>
      </c>
      <c r="W64" s="97">
        <v>8651594.9399999995</v>
      </c>
      <c r="X64" s="96">
        <v>8321242.9879999999</v>
      </c>
      <c r="Y64" s="97">
        <v>9041363.909</v>
      </c>
      <c r="Z64" s="96">
        <v>7581940.1890000002</v>
      </c>
      <c r="AA64" s="98">
        <v>6493445.5609999998</v>
      </c>
      <c r="AB64" s="98">
        <v>6493445.5609999998</v>
      </c>
    </row>
    <row r="65" spans="4:28" x14ac:dyDescent="0.25">
      <c r="D65" s="197" t="s">
        <v>24</v>
      </c>
      <c r="E65" s="207"/>
      <c r="F65" s="99">
        <v>5184310.301</v>
      </c>
      <c r="G65" s="100">
        <v>5124888.693</v>
      </c>
      <c r="H65" s="99">
        <v>6015035.7929999996</v>
      </c>
      <c r="I65" s="100">
        <v>5669700.5800000001</v>
      </c>
      <c r="J65" s="99">
        <v>3675118.423</v>
      </c>
      <c r="K65" s="100">
        <v>3867022.8730000001</v>
      </c>
      <c r="L65" s="99">
        <v>4745504.3490000004</v>
      </c>
      <c r="M65" s="100">
        <v>4667370.2419999996</v>
      </c>
      <c r="N65" s="99">
        <v>5263917.4529999997</v>
      </c>
      <c r="O65" s="100">
        <v>6656391.8530000001</v>
      </c>
      <c r="P65" s="99">
        <v>8563775.6060000006</v>
      </c>
      <c r="Q65" s="100">
        <v>10508883.044</v>
      </c>
      <c r="R65" s="99">
        <v>13598246.868000001</v>
      </c>
      <c r="S65" s="100">
        <v>15562937.991</v>
      </c>
      <c r="T65" s="99">
        <v>13737789.884</v>
      </c>
      <c r="U65" s="100">
        <v>16272903.119999999</v>
      </c>
      <c r="V65" s="99">
        <v>22262263.298</v>
      </c>
      <c r="W65" s="100">
        <v>21860259.855999999</v>
      </c>
      <c r="X65" s="99">
        <v>22097769.783</v>
      </c>
      <c r="Y65" s="100">
        <v>23715196.859000001</v>
      </c>
      <c r="Z65" s="99">
        <v>19890561.035</v>
      </c>
      <c r="AA65" s="101">
        <v>14740058.65</v>
      </c>
      <c r="AB65" s="101">
        <v>14740058.65</v>
      </c>
    </row>
    <row r="66" spans="4:28" x14ac:dyDescent="0.25">
      <c r="D66" s="188" t="s">
        <v>25</v>
      </c>
      <c r="E66" s="208"/>
      <c r="F66" s="96">
        <v>992083.56299999997</v>
      </c>
      <c r="G66" s="97">
        <v>1046623.542</v>
      </c>
      <c r="H66" s="96">
        <v>1251799.273</v>
      </c>
      <c r="I66" s="97">
        <v>1257483.2760000001</v>
      </c>
      <c r="J66" s="96">
        <v>928736.09900000005</v>
      </c>
      <c r="K66" s="97">
        <v>991960.34600000002</v>
      </c>
      <c r="L66" s="96">
        <v>1033912.497</v>
      </c>
      <c r="M66" s="97">
        <v>1052853.9110000001</v>
      </c>
      <c r="N66" s="96">
        <v>1093195.936</v>
      </c>
      <c r="O66" s="97">
        <v>1199895.064</v>
      </c>
      <c r="P66" s="96">
        <v>1566451.058</v>
      </c>
      <c r="Q66" s="97">
        <v>2024033.0190000001</v>
      </c>
      <c r="R66" s="96">
        <v>2545160.2059999998</v>
      </c>
      <c r="S66" s="97">
        <v>3044256.6830000002</v>
      </c>
      <c r="T66" s="96">
        <v>2717235.6430000002</v>
      </c>
      <c r="U66" s="97">
        <v>3520190.088</v>
      </c>
      <c r="V66" s="96">
        <v>4399797.0870000003</v>
      </c>
      <c r="W66" s="97">
        <v>4917366.7120000003</v>
      </c>
      <c r="X66" s="96">
        <v>5078034.9970000004</v>
      </c>
      <c r="Y66" s="97">
        <v>5604403.3789999997</v>
      </c>
      <c r="Z66" s="96">
        <v>4597374.8760000002</v>
      </c>
      <c r="AA66" s="98">
        <v>3903629.28</v>
      </c>
      <c r="AB66" s="98">
        <v>3903629.28</v>
      </c>
    </row>
    <row r="67" spans="4:28" ht="15.75" thickBot="1" x14ac:dyDescent="0.3">
      <c r="D67" s="199" t="s">
        <v>26</v>
      </c>
      <c r="E67" s="228"/>
      <c r="F67" s="102">
        <v>659901.10199999996</v>
      </c>
      <c r="G67" s="103">
        <v>306779.84899999999</v>
      </c>
      <c r="H67" s="102">
        <v>301704.717</v>
      </c>
      <c r="I67" s="103">
        <v>260009.761</v>
      </c>
      <c r="J67" s="102">
        <v>117851.645</v>
      </c>
      <c r="K67" s="103">
        <v>21567.971000000001</v>
      </c>
      <c r="L67" s="102">
        <v>121369.545</v>
      </c>
      <c r="M67" s="103">
        <v>10784.549000000001</v>
      </c>
      <c r="N67" s="102">
        <v>74602.611999999994</v>
      </c>
      <c r="O67" s="103">
        <v>113553.323</v>
      </c>
      <c r="P67" s="102">
        <v>154996.55300000001</v>
      </c>
      <c r="Q67" s="103">
        <v>255741.80900000001</v>
      </c>
      <c r="R67" s="102">
        <v>299986.38900000002</v>
      </c>
      <c r="S67" s="103">
        <v>323071.04100000003</v>
      </c>
      <c r="T67" s="102">
        <v>268695.91499999998</v>
      </c>
      <c r="U67" s="103">
        <v>337555.48599999998</v>
      </c>
      <c r="V67" s="102">
        <v>503436.58600000001</v>
      </c>
      <c r="W67" s="103">
        <v>557859.36899999995</v>
      </c>
      <c r="X67" s="102">
        <v>652529.09600000002</v>
      </c>
      <c r="Y67" s="103">
        <v>662764.68400000001</v>
      </c>
      <c r="Z67" s="102">
        <v>617120.11300000001</v>
      </c>
      <c r="AA67" s="104">
        <v>515219.05499999999</v>
      </c>
      <c r="AB67" s="104">
        <v>515219.05499999999</v>
      </c>
    </row>
    <row r="68" spans="4:28" x14ac:dyDescent="0.25">
      <c r="D68" s="1" t="s">
        <v>52</v>
      </c>
    </row>
  </sheetData>
  <mergeCells count="27">
    <mergeCell ref="D66:E66"/>
    <mergeCell ref="D67:E67"/>
    <mergeCell ref="D61:E61"/>
    <mergeCell ref="D62:E62"/>
    <mergeCell ref="D63:E63"/>
    <mergeCell ref="D64:E64"/>
    <mergeCell ref="D65:E65"/>
    <mergeCell ref="D53:E53"/>
    <mergeCell ref="D57:E57"/>
    <mergeCell ref="D58:E58"/>
    <mergeCell ref="D59:E59"/>
    <mergeCell ref="D60:E60"/>
    <mergeCell ref="D48:E48"/>
    <mergeCell ref="D49:E49"/>
    <mergeCell ref="D50:E50"/>
    <mergeCell ref="D51:E51"/>
    <mergeCell ref="D52:E52"/>
    <mergeCell ref="D44:E44"/>
    <mergeCell ref="D45:E45"/>
    <mergeCell ref="D46:E46"/>
    <mergeCell ref="D47:E47"/>
    <mergeCell ref="L16:N16"/>
    <mergeCell ref="L6:O15"/>
    <mergeCell ref="F3:J3"/>
    <mergeCell ref="B7:E15"/>
    <mergeCell ref="C16:E16"/>
    <mergeCell ref="G16:I1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86"/>
  <sheetViews>
    <sheetView showGridLines="0" topLeftCell="A46" workbookViewId="0">
      <selection activeCell="F55" sqref="F55"/>
    </sheetView>
  </sheetViews>
  <sheetFormatPr baseColWidth="10" defaultRowHeight="15" x14ac:dyDescent="0.25"/>
  <cols>
    <col min="5" max="5" width="20.7109375" customWidth="1"/>
    <col min="6" max="27" width="17.85546875" customWidth="1"/>
    <col min="28" max="28" width="17" customWidth="1"/>
  </cols>
  <sheetData>
    <row r="7" spans="2:5" x14ac:dyDescent="0.25">
      <c r="B7" s="190" t="s">
        <v>44</v>
      </c>
      <c r="C7" s="203"/>
      <c r="D7" s="203"/>
      <c r="E7" s="203"/>
    </row>
    <row r="8" spans="2:5" x14ac:dyDescent="0.25">
      <c r="B8" s="203"/>
      <c r="C8" s="203"/>
      <c r="D8" s="203"/>
      <c r="E8" s="203"/>
    </row>
    <row r="9" spans="2:5" x14ac:dyDescent="0.25">
      <c r="B9" s="203"/>
      <c r="C9" s="203"/>
      <c r="D9" s="203"/>
      <c r="E9" s="203"/>
    </row>
    <row r="10" spans="2:5" x14ac:dyDescent="0.25">
      <c r="B10" s="203"/>
      <c r="C10" s="203"/>
      <c r="D10" s="203"/>
      <c r="E10" s="203"/>
    </row>
    <row r="11" spans="2:5" x14ac:dyDescent="0.25">
      <c r="B11" s="203"/>
      <c r="C11" s="203"/>
      <c r="D11" s="203"/>
      <c r="E11" s="203"/>
    </row>
    <row r="12" spans="2:5" x14ac:dyDescent="0.25">
      <c r="B12" s="203"/>
      <c r="C12" s="203"/>
      <c r="D12" s="203"/>
      <c r="E12" s="203"/>
    </row>
    <row r="13" spans="2:5" x14ac:dyDescent="0.25">
      <c r="B13" s="203"/>
      <c r="C13" s="203"/>
      <c r="D13" s="203"/>
      <c r="E13" s="203"/>
    </row>
    <row r="14" spans="2:5" x14ac:dyDescent="0.25">
      <c r="B14" s="203"/>
      <c r="C14" s="203"/>
      <c r="D14" s="203"/>
      <c r="E14" s="203"/>
    </row>
    <row r="15" spans="2:5" x14ac:dyDescent="0.25">
      <c r="B15" s="203"/>
      <c r="C15" s="203"/>
      <c r="D15" s="203"/>
      <c r="E15" s="203"/>
    </row>
    <row r="16" spans="2:5" x14ac:dyDescent="0.25">
      <c r="B16" s="203"/>
      <c r="C16" s="203"/>
      <c r="D16" s="203"/>
      <c r="E16" s="203"/>
    </row>
    <row r="17" spans="2:15" x14ac:dyDescent="0.25">
      <c r="B17" s="191" t="s">
        <v>3</v>
      </c>
      <c r="C17" s="191"/>
      <c r="D17" s="191"/>
      <c r="G17" s="191" t="s">
        <v>3</v>
      </c>
      <c r="H17" s="191"/>
      <c r="I17" s="191"/>
      <c r="M17" s="191" t="s">
        <v>3</v>
      </c>
      <c r="N17" s="191"/>
      <c r="O17" s="191"/>
    </row>
    <row r="44" spans="4:28" ht="15.75" thickBot="1" x14ac:dyDescent="0.3"/>
    <row r="45" spans="4:28" ht="15.75" thickBot="1" x14ac:dyDescent="0.3">
      <c r="D45" s="7" t="s">
        <v>15</v>
      </c>
      <c r="E45" s="8"/>
      <c r="F45" s="17">
        <v>1995</v>
      </c>
      <c r="G45" s="9">
        <v>1996</v>
      </c>
      <c r="H45" s="17">
        <v>1997</v>
      </c>
      <c r="I45" s="9">
        <v>1998</v>
      </c>
      <c r="J45" s="17">
        <v>1999</v>
      </c>
      <c r="K45" s="9">
        <v>2000</v>
      </c>
      <c r="L45" s="17">
        <v>2001</v>
      </c>
      <c r="M45" s="9">
        <v>2002</v>
      </c>
      <c r="N45" s="17">
        <v>2003</v>
      </c>
      <c r="O45" s="9">
        <v>2004</v>
      </c>
      <c r="P45" s="17">
        <v>2005</v>
      </c>
      <c r="Q45" s="9">
        <v>2006</v>
      </c>
      <c r="R45" s="17">
        <v>2007</v>
      </c>
      <c r="S45" s="9">
        <v>2008</v>
      </c>
      <c r="T45" s="17">
        <v>2009</v>
      </c>
      <c r="U45" s="9">
        <v>2010</v>
      </c>
      <c r="V45" s="17">
        <v>2011</v>
      </c>
      <c r="W45" s="9">
        <v>2012</v>
      </c>
      <c r="X45" s="17">
        <v>2013</v>
      </c>
      <c r="Y45" s="9">
        <v>2014</v>
      </c>
      <c r="Z45" s="17">
        <v>2015</v>
      </c>
      <c r="AA45" s="10">
        <v>2016</v>
      </c>
      <c r="AB45" s="10">
        <v>2017</v>
      </c>
    </row>
    <row r="46" spans="4:28" ht="15.75" thickBot="1" x14ac:dyDescent="0.3">
      <c r="D46" s="236" t="s">
        <v>27</v>
      </c>
      <c r="E46" s="237"/>
      <c r="F46" s="59"/>
      <c r="G46" s="82"/>
      <c r="H46" s="59"/>
      <c r="I46" s="82"/>
      <c r="J46" s="59"/>
      <c r="K46" s="82"/>
      <c r="L46" s="59"/>
      <c r="M46" s="82"/>
      <c r="N46" s="59"/>
      <c r="O46" s="82"/>
      <c r="P46" s="59"/>
      <c r="Q46" s="82"/>
      <c r="R46" s="59"/>
      <c r="S46" s="82"/>
      <c r="T46" s="59"/>
      <c r="U46" s="82"/>
      <c r="V46" s="59"/>
      <c r="W46" s="82"/>
      <c r="X46" s="59"/>
      <c r="Y46" s="82"/>
      <c r="Z46" s="59"/>
      <c r="AA46" s="83"/>
      <c r="AB46" s="83"/>
    </row>
    <row r="47" spans="4:28" x14ac:dyDescent="0.25">
      <c r="D47" s="232" t="s">
        <v>17</v>
      </c>
      <c r="E47" s="233"/>
      <c r="F47" s="107">
        <f>+(A!D47/A!$D$46)/(I!F76/I!$F$75)</f>
        <v>0.43744911880082221</v>
      </c>
      <c r="G47" s="107">
        <f>+(A!E47/A!$D$46)/(I!G76/I!$F$75)</f>
        <v>0.36572134961090941</v>
      </c>
      <c r="H47" s="107">
        <f>+(A!F47/A!$D$46)/(I!H76/I!$F$75)</f>
        <v>0.50195946034932126</v>
      </c>
      <c r="I47" s="107">
        <f>+(A!G47/A!$D$46)/(I!I76/I!$F$75)</f>
        <v>0.73963896735943968</v>
      </c>
      <c r="J47" s="107">
        <f>+(A!H47/A!$D$46)/(I!J76/I!$F$75)</f>
        <v>0.3626516728599537</v>
      </c>
      <c r="K47" s="107">
        <f>+(A!I47/A!$D$46)/(I!K76/I!$F$75)</f>
        <v>0.47434316263267468</v>
      </c>
      <c r="L47" s="107">
        <f>+(A!J47/A!$D$46)/(I!L76/I!$F$75)</f>
        <v>0.83237475086534563</v>
      </c>
      <c r="M47" s="107">
        <f>+(A!K47/A!$D$46)/(I!M76/I!$F$75)</f>
        <v>0.92558883570720829</v>
      </c>
      <c r="N47" s="107">
        <f>+(A!L47/A!$D$46)/(I!N76/I!$F$75)</f>
        <v>0.69648514440866338</v>
      </c>
      <c r="O47" s="107">
        <f>+(A!M47/A!$D$46)/(I!O76/I!$F$75)</f>
        <v>0.47959053877440844</v>
      </c>
      <c r="P47" s="107">
        <f>+(A!N47/A!$D$46)/(I!P76/I!$F$75)</f>
        <v>0.50629052452778656</v>
      </c>
      <c r="Q47" s="107">
        <f>+(A!O47/A!$D$46)/(I!Q76/I!$F$75)</f>
        <v>0.48474338708049042</v>
      </c>
      <c r="R47" s="107">
        <f>+(A!P47/A!$D$46)/(I!R76/I!$F$75)</f>
        <v>0.50813635530782852</v>
      </c>
      <c r="S47" s="107">
        <f>+(A!Q47/A!$D$46)/(I!S76/I!$F$75)</f>
        <v>0.53732362550246471</v>
      </c>
      <c r="T47" s="107">
        <f>+(A!R47/A!$D$46)/(I!T76/I!$F$75)</f>
        <v>0.49928726736410167</v>
      </c>
      <c r="U47" s="107">
        <f>+(A!S47/A!$D$46)/(I!U76/I!$F$75)</f>
        <v>0.64674393451523182</v>
      </c>
      <c r="V47" s="107">
        <f>+(A!T47/A!$D$46)/(I!V76/I!$F$75)</f>
        <v>0.63373149336199386</v>
      </c>
      <c r="W47" s="107">
        <f>+(A!U47/A!$D$46)/(I!W76/I!$F$75)</f>
        <v>0.72141665648394215</v>
      </c>
      <c r="X47" s="107">
        <f>+(A!V47/A!$D$46)/(I!X76/I!$F$75)</f>
        <v>0.74306004317607233</v>
      </c>
      <c r="Y47" s="107">
        <f>+(A!W47/A!$D$46)/(I!Y76/I!$F$75)</f>
        <v>0.71200847707207282</v>
      </c>
      <c r="Z47" s="107">
        <f>+(A!X47/A!$D$46)/(I!Z76/I!$F$75)</f>
        <v>0.60092222213436963</v>
      </c>
      <c r="AA47" s="107">
        <f>+(A!Y47/A!$D$46)/(I!AA76/I!$F$75)</f>
        <v>0.49433591672301685</v>
      </c>
      <c r="AB47" s="107">
        <f>+(A!Z47/A!$D$46)/(I!AB76/I!$F$75)</f>
        <v>0.59880601169866476</v>
      </c>
    </row>
    <row r="48" spans="4:28" x14ac:dyDescent="0.25">
      <c r="D48" s="234" t="s">
        <v>18</v>
      </c>
      <c r="E48" s="235"/>
      <c r="F48" s="92">
        <f>+(A!D48/A!$D$46)/(I!F77/I!$F$75)</f>
        <v>0.82842249779902233</v>
      </c>
      <c r="G48" s="92">
        <f>+(A!E48/A!$D$46)/(I!G77/I!$F$75)</f>
        <v>0.2451883796534356</v>
      </c>
      <c r="H48" s="92">
        <f>+(A!F48/A!$D$46)/(I!H77/I!$F$75)</f>
        <v>0.89083466106357312</v>
      </c>
      <c r="I48" s="92">
        <f>+(A!G48/A!$D$46)/(I!I77/I!$F$75)</f>
        <v>1.5939432895116519</v>
      </c>
      <c r="J48" s="92">
        <f>+(A!H48/A!$D$46)/(I!J77/I!$F$75)</f>
        <v>0.64963224398041686</v>
      </c>
      <c r="K48" s="92">
        <f>+(A!I48/A!$D$46)/(I!K77/I!$F$75)</f>
        <v>0.68089418704697324</v>
      </c>
      <c r="L48" s="92">
        <f>+(A!J48/A!$D$46)/(I!L77/I!$F$75)</f>
        <v>1.4183195598581277</v>
      </c>
      <c r="M48" s="92">
        <f>+(A!K48/A!$D$46)/(I!M77/I!$F$75)</f>
        <v>2.3971144596549991</v>
      </c>
      <c r="N48" s="92">
        <f>+(A!L48/A!$D$46)/(I!N77/I!$F$75)</f>
        <v>2.7949153371836846</v>
      </c>
      <c r="O48" s="92">
        <f>+(A!M48/A!$D$46)/(I!O77/I!$F$75)</f>
        <v>2.722918700301459</v>
      </c>
      <c r="P48" s="92">
        <f>+(A!N48/A!$D$46)/(I!P77/I!$F$75)</f>
        <v>3.9056462863215047</v>
      </c>
      <c r="Q48" s="92">
        <f>+(A!O48/A!$D$46)/(I!Q77/I!$F$75)</f>
        <v>5.0950722972551743</v>
      </c>
      <c r="R48" s="92">
        <f>+(A!P48/A!$D$46)/(I!R77/I!$F$75)</f>
        <v>6.08582800443852</v>
      </c>
      <c r="S48" s="92">
        <f>+(A!Q48/A!$D$46)/(I!S77/I!$F$75)</f>
        <v>6.759494668575778</v>
      </c>
      <c r="T48" s="92">
        <f>+(A!R48/A!$D$46)/(I!T77/I!$F$75)</f>
        <v>5.0535522785703497</v>
      </c>
      <c r="U48" s="92">
        <f>+(A!S48/A!$D$46)/(I!U77/I!$F$75)</f>
        <v>5.0970904716406666</v>
      </c>
      <c r="V48" s="92">
        <f>+(A!T48/A!$D$46)/(I!V77/I!$F$75)</f>
        <v>4.2070049975115174</v>
      </c>
      <c r="W48" s="92">
        <f>+(A!U48/A!$D$46)/(I!W77/I!$F$75)</f>
        <v>2.6242880490172213</v>
      </c>
      <c r="X48" s="92">
        <f>+(A!V48/A!$D$46)/(I!X77/I!$F$75)</f>
        <v>1.9195838628760633</v>
      </c>
      <c r="Y48" s="92">
        <f>+(A!W48/A!$D$46)/(I!Y77/I!$F$75)</f>
        <v>1.6681836506647787</v>
      </c>
      <c r="Z48" s="92">
        <f>+(A!X48/A!$D$46)/(I!Z77/I!$F$75)</f>
        <v>1.3143374598803199</v>
      </c>
      <c r="AA48" s="92">
        <f>+(A!Y48/A!$D$46)/(I!AA77/I!$F$75)</f>
        <v>0.61078769799022081</v>
      </c>
      <c r="AB48" s="92">
        <f>+(A!Z48/A!$D$46)/(I!AB77/I!$F$75)</f>
        <v>1.752332293720406</v>
      </c>
    </row>
    <row r="49" spans="4:28" x14ac:dyDescent="0.25">
      <c r="D49" s="232" t="s">
        <v>19</v>
      </c>
      <c r="E49" s="233"/>
      <c r="F49" s="92">
        <f>+(A!D49/A!$D$46)/(I!F78/I!$F$75)</f>
        <v>0.27091988461523392</v>
      </c>
      <c r="G49" s="92">
        <f>+(A!E49/A!$D$46)/(I!G78/I!$F$75)</f>
        <v>0.21984104655626088</v>
      </c>
      <c r="H49" s="92">
        <f>+(A!F49/A!$D$46)/(I!H78/I!$F$75)</f>
        <v>0.22626480549891151</v>
      </c>
      <c r="I49" s="92">
        <f>+(A!G49/A!$D$46)/(I!I78/I!$F$75)</f>
        <v>0.14454135069981958</v>
      </c>
      <c r="J49" s="92">
        <f>+(A!H49/A!$D$46)/(I!J78/I!$F$75)</f>
        <v>0.1430006120413489</v>
      </c>
      <c r="K49" s="92">
        <f>+(A!I49/A!$D$46)/(I!K78/I!$F$75)</f>
        <v>0.13890124970384601</v>
      </c>
      <c r="L49" s="92">
        <f>+(A!J49/A!$D$46)/(I!L78/I!$F$75)</f>
        <v>0.15097027988700593</v>
      </c>
      <c r="M49" s="92">
        <f>+(A!K49/A!$D$46)/(I!M78/I!$F$75)</f>
        <v>0.11215329940682785</v>
      </c>
      <c r="N49" s="92">
        <f>+(A!L49/A!$D$46)/(I!N78/I!$F$75)</f>
        <v>8.505826885617758E-2</v>
      </c>
      <c r="O49" s="92">
        <f>+(A!M49/A!$D$46)/(I!O78/I!$F$75)</f>
        <v>0.12159237427672941</v>
      </c>
      <c r="P49" s="92">
        <f>+(A!N49/A!$D$46)/(I!P78/I!$F$75)</f>
        <v>9.5341812624165287E-2</v>
      </c>
      <c r="Q49" s="92">
        <f>+(A!O49/A!$D$46)/(I!Q78/I!$F$75)</f>
        <v>8.9865977064823743E-2</v>
      </c>
      <c r="R49" s="92">
        <f>+(A!P49/A!$D$46)/(I!R78/I!$F$75)</f>
        <v>6.7822260871781684E-2</v>
      </c>
      <c r="S49" s="92">
        <f>+(A!Q49/A!$D$46)/(I!S78/I!$F$75)</f>
        <v>0.11517134561513354</v>
      </c>
      <c r="T49" s="92">
        <f>+(A!R49/A!$D$46)/(I!T78/I!$F$75)</f>
        <v>0.11701302134440643</v>
      </c>
      <c r="U49" s="92">
        <f>+(A!S49/A!$D$46)/(I!U78/I!$F$75)</f>
        <v>0.11380237266014344</v>
      </c>
      <c r="V49" s="92">
        <f>+(A!T49/A!$D$46)/(I!V78/I!$F$75)</f>
        <v>0.11077052609414532</v>
      </c>
      <c r="W49" s="92">
        <f>+(A!U49/A!$D$46)/(I!W78/I!$F$75)</f>
        <v>0.10545665853863807</v>
      </c>
      <c r="X49" s="92">
        <f>+(A!V49/A!$D$46)/(I!X78/I!$F$75)</f>
        <v>9.5667028547081728E-2</v>
      </c>
      <c r="Y49" s="92">
        <f>+(A!W49/A!$D$46)/(I!Y78/I!$F$75)</f>
        <v>8.5824323936416924E-2</v>
      </c>
      <c r="Z49" s="92">
        <f>+(A!X49/A!$D$46)/(I!Z78/I!$F$75)</f>
        <v>9.0937475389715819E-2</v>
      </c>
      <c r="AA49" s="92">
        <f>+(A!Y49/A!$D$46)/(I!AA78/I!$F$75)</f>
        <v>0.10581710474485626</v>
      </c>
      <c r="AB49" s="92">
        <f>+(A!Z49/A!$D$46)/(I!AB78/I!$F$75)</f>
        <v>9.8362877103332455E-2</v>
      </c>
    </row>
    <row r="50" spans="4:28" x14ac:dyDescent="0.25">
      <c r="D50" s="234" t="s">
        <v>20</v>
      </c>
      <c r="E50" s="235"/>
      <c r="F50" s="92">
        <f>+(A!D50/A!$D$46)/(I!F79/I!$F$75)</f>
        <v>0.14868932297773954</v>
      </c>
      <c r="G50" s="92">
        <f>+(A!E50/A!$D$46)/(I!G79/I!$F$75)</f>
        <v>4.0796019277169936E-2</v>
      </c>
      <c r="H50" s="92">
        <f>+(A!F50/A!$D$46)/(I!H79/I!$F$75)</f>
        <v>2.0470559859735945E-2</v>
      </c>
      <c r="I50" s="92">
        <f>+(A!G50/A!$D$46)/(I!I79/I!$F$75)</f>
        <v>1.5606439398343127E-2</v>
      </c>
      <c r="J50" s="92">
        <f>+(A!H50/A!$D$46)/(I!J79/I!$F$75)</f>
        <v>1.2716407112456238E-2</v>
      </c>
      <c r="K50" s="92">
        <f>+(A!I50/A!$D$46)/(I!K79/I!$F$75)</f>
        <v>5.2944642516203594E-2</v>
      </c>
      <c r="L50" s="92">
        <f>+(A!J50/A!$D$46)/(I!L79/I!$F$75)</f>
        <v>1.8983585198422519E-2</v>
      </c>
      <c r="M50" s="92">
        <f>+(A!K50/A!$D$46)/(I!M79/I!$F$75)</f>
        <v>0.10472806323523512</v>
      </c>
      <c r="N50" s="92">
        <f>+(A!L50/A!$D$46)/(I!N79/I!$F$75)</f>
        <v>0.35169795353215355</v>
      </c>
      <c r="O50" s="92">
        <f>+(A!M50/A!$D$46)/(I!O79/I!$F$75)</f>
        <v>0.53615076985805266</v>
      </c>
      <c r="P50" s="92">
        <f>+(A!N50/A!$D$46)/(I!P79/I!$F$75)</f>
        <v>0.86703838601690031</v>
      </c>
      <c r="Q50" s="92">
        <f>+(A!O50/A!$D$46)/(I!Q79/I!$F$75)</f>
        <v>0.3482391753560965</v>
      </c>
      <c r="R50" s="92">
        <f>+(A!P50/A!$D$46)/(I!R79/I!$F$75)</f>
        <v>0.14748682361258048</v>
      </c>
      <c r="S50" s="92">
        <f>+(A!Q50/A!$D$46)/(I!S79/I!$F$75)</f>
        <v>8.1784685440319929E-2</v>
      </c>
      <c r="T50" s="92">
        <f>+(A!R50/A!$D$46)/(I!T79/I!$F$75)</f>
        <v>0.12314747026878375</v>
      </c>
      <c r="U50" s="92">
        <f>+(A!S50/A!$D$46)/(I!U79/I!$F$75)</f>
        <v>0.31595518415790802</v>
      </c>
      <c r="V50" s="92">
        <f>+(A!T50/A!$D$46)/(I!V79/I!$F$75)</f>
        <v>0.10880231321339189</v>
      </c>
      <c r="W50" s="92">
        <f>+(A!U50/A!$D$46)/(I!W79/I!$F$75)</f>
        <v>4.5764709733042135E-2</v>
      </c>
      <c r="X50" s="92">
        <f>+(A!V50/A!$D$46)/(I!X79/I!$F$75)</f>
        <v>8.7862964293285162E-2</v>
      </c>
      <c r="Y50" s="92">
        <f>+(A!W50/A!$D$46)/(I!Y79/I!$F$75)</f>
        <v>7.9618451833270792E-2</v>
      </c>
      <c r="Z50" s="92">
        <f>+(A!X50/A!$D$46)/(I!Z79/I!$F$75)</f>
        <v>9.3146342050260941E-2</v>
      </c>
      <c r="AA50" s="92">
        <f>+(A!Y50/A!$D$46)/(I!AA79/I!$F$75)</f>
        <v>8.7017436421197455E-2</v>
      </c>
      <c r="AB50" s="92">
        <f>+(A!Z50/A!$D$46)/(I!AB79/I!$F$75)</f>
        <v>0.13934577843803245</v>
      </c>
    </row>
    <row r="51" spans="4:28" x14ac:dyDescent="0.25">
      <c r="D51" s="232" t="s">
        <v>21</v>
      </c>
      <c r="E51" s="233"/>
      <c r="F51" s="92">
        <f>+(A!D51/A!$D$46)/(I!F80/I!$F$75)</f>
        <v>0.16374557131170395</v>
      </c>
      <c r="G51" s="92">
        <f>+(A!E51/A!$D$46)/(I!G80/I!$F$75)</f>
        <v>0.53606846289137744</v>
      </c>
      <c r="H51" s="92">
        <f>+(A!F51/A!$D$46)/(I!H80/I!$F$75)</f>
        <v>0.64604719233797792</v>
      </c>
      <c r="I51" s="92">
        <f>+(A!G51/A!$D$46)/(I!I80/I!$F$75)</f>
        <v>2.4124671504632909E-2</v>
      </c>
      <c r="J51" s="92">
        <f>+(A!H51/A!$D$46)/(I!J80/I!$F$75)</f>
        <v>0.21041220856663381</v>
      </c>
      <c r="K51" s="92">
        <f>+(A!I51/A!$D$46)/(I!K80/I!$F$75)</f>
        <v>1.8155879546228102</v>
      </c>
      <c r="L51" s="92">
        <f>+(A!J51/A!$D$46)/(I!L80/I!$F$75)</f>
        <v>3.1003428203519205</v>
      </c>
      <c r="M51" s="92">
        <f>+(A!K51/A!$D$46)/(I!M80/I!$F$75)</f>
        <v>2.2117643696723128</v>
      </c>
      <c r="N51" s="92">
        <f>+(A!L51/A!$D$46)/(I!N80/I!$F$75)</f>
        <v>0.31969321371113596</v>
      </c>
      <c r="O51" s="92">
        <f>+(A!M51/A!$D$46)/(I!O80/I!$F$75)</f>
        <v>0.10071252193485997</v>
      </c>
      <c r="P51" s="92">
        <f>+(A!N51/A!$D$46)/(I!P80/I!$F$75)</f>
        <v>0.13930728056125835</v>
      </c>
      <c r="Q51" s="92">
        <f>+(A!O51/A!$D$46)/(I!Q80/I!$F$75)</f>
        <v>0.15442950289513777</v>
      </c>
      <c r="R51" s="92">
        <f>+(A!P51/A!$D$46)/(I!R80/I!$F$75)</f>
        <v>7.4207494472208022E-2</v>
      </c>
      <c r="S51" s="92">
        <f>+(A!Q51/A!$D$46)/(I!S80/I!$F$75)</f>
        <v>4.5874873556852727E-2</v>
      </c>
      <c r="T51" s="92">
        <f>+(A!R51/A!$D$46)/(I!T80/I!$F$75)</f>
        <v>0.10852968906637628</v>
      </c>
      <c r="U51" s="92">
        <f>+(A!S51/A!$D$46)/(I!U80/I!$F$75)</f>
        <v>0.14176926657635841</v>
      </c>
      <c r="V51" s="92">
        <f>+(A!T51/A!$D$46)/(I!V80/I!$F$75)</f>
        <v>0.29624201092227548</v>
      </c>
      <c r="W51" s="92">
        <f>+(A!U51/A!$D$46)/(I!W80/I!$F$75)</f>
        <v>0.14036832723478662</v>
      </c>
      <c r="X51" s="92">
        <f>+(A!V51/A!$D$46)/(I!X80/I!$F$75)</f>
        <v>0.12159606683302936</v>
      </c>
      <c r="Y51" s="92">
        <f>+(A!W51/A!$D$46)/(I!Y80/I!$F$75)</f>
        <v>7.8600170971077646E-2</v>
      </c>
      <c r="Z51" s="92">
        <f>+(A!X51/A!$D$46)/(I!Z80/I!$F$75)</f>
        <v>6.0589568754250374E-2</v>
      </c>
      <c r="AA51" s="92">
        <f>+(A!Y51/A!$D$46)/(I!AA80/I!$F$75)</f>
        <v>0.25726534938780993</v>
      </c>
      <c r="AB51" s="92">
        <f>+(A!Z51/A!$D$46)/(I!AB80/I!$F$75)</f>
        <v>0.13089448529796444</v>
      </c>
    </row>
    <row r="52" spans="4:28" x14ac:dyDescent="0.25">
      <c r="D52" s="234" t="s">
        <v>22</v>
      </c>
      <c r="E52" s="235"/>
      <c r="F52" s="92">
        <f>+(A!D52/A!$D$46)/(I!F81/I!$F$75)</f>
        <v>3.2072572618985311</v>
      </c>
      <c r="G52" s="92">
        <f>+(A!E52/A!$D$46)/(I!G81/I!$F$75)</f>
        <v>3.2717212375458162</v>
      </c>
      <c r="H52" s="92">
        <f>+(A!F52/A!$D$46)/(I!H81/I!$F$75)</f>
        <v>3.5119733197489671</v>
      </c>
      <c r="I52" s="92">
        <f>+(A!G52/A!$D$46)/(I!I81/I!$F$75)</f>
        <v>3.5586871740782473</v>
      </c>
      <c r="J52" s="92">
        <f>+(A!H52/A!$D$46)/(I!J81/I!$F$75)</f>
        <v>2.4514232774487059</v>
      </c>
      <c r="K52" s="92">
        <f>+(A!I52/A!$D$46)/(I!K81/I!$F$75)</f>
        <v>2.7816037159875853</v>
      </c>
      <c r="L52" s="92">
        <f>+(A!J52/A!$D$46)/(I!L81/I!$F$75)</f>
        <v>3.0872781356870003</v>
      </c>
      <c r="M52" s="92">
        <f>+(A!K52/A!$D$46)/(I!M81/I!$F$75)</f>
        <v>3.6369325866339479</v>
      </c>
      <c r="N52" s="92">
        <f>+(A!L52/A!$D$46)/(I!N81/I!$F$75)</f>
        <v>4.2492472461745106</v>
      </c>
      <c r="O52" s="92">
        <f>+(A!M52/A!$D$46)/(I!O81/I!$F$75)</f>
        <v>4.0318046780341072</v>
      </c>
      <c r="P52" s="92">
        <f>+(A!N52/A!$D$46)/(I!P81/I!$F$75)</f>
        <v>3.9230454777092763</v>
      </c>
      <c r="Q52" s="92">
        <f>+(A!O52/A!$D$46)/(I!Q81/I!$F$75)</f>
        <v>3.754919635185602</v>
      </c>
      <c r="R52" s="92">
        <f>+(A!P52/A!$D$46)/(I!R81/I!$F$75)</f>
        <v>3.7566179438685015</v>
      </c>
      <c r="S52" s="92">
        <f>+(A!Q52/A!$D$46)/(I!S81/I!$F$75)</f>
        <v>3.4129684325258465</v>
      </c>
      <c r="T52" s="92">
        <f>+(A!R52/A!$D$46)/(I!T81/I!$F$75)</f>
        <v>3.3051058954182047</v>
      </c>
      <c r="U52" s="92">
        <f>+(A!S52/A!$D$46)/(I!U81/I!$F$75)</f>
        <v>3.6529248163029382</v>
      </c>
      <c r="V52" s="92">
        <f>+(A!T52/A!$D$46)/(I!V81/I!$F$75)</f>
        <v>3.724394684126088</v>
      </c>
      <c r="W52" s="92">
        <f>+(A!U52/A!$D$46)/(I!W81/I!$F$75)</f>
        <v>4.2123767478684488</v>
      </c>
      <c r="X52" s="92">
        <f>+(A!V52/A!$D$46)/(I!X81/I!$F$75)</f>
        <v>3.7477479488897045</v>
      </c>
      <c r="Y52" s="92">
        <f>+(A!W52/A!$D$46)/(I!Y81/I!$F$75)</f>
        <v>3.7143649650276553</v>
      </c>
      <c r="Z52" s="92">
        <f>+(A!X52/A!$D$46)/(I!Z81/I!$F$75)</f>
        <v>3.5548282915615035</v>
      </c>
      <c r="AA52" s="92">
        <f>+(A!Y52/A!$D$46)/(I!AA81/I!$F$75)</f>
        <v>3.3183744150251875</v>
      </c>
      <c r="AB52" s="92">
        <f>+(A!Z52/A!$D$46)/(I!AB81/I!$F$75)</f>
        <v>3.9063445682339579</v>
      </c>
    </row>
    <row r="53" spans="4:28" x14ac:dyDescent="0.25">
      <c r="D53" s="232" t="s">
        <v>23</v>
      </c>
      <c r="E53" s="233"/>
      <c r="F53" s="92">
        <f>+(A!D53/A!$D$46)/(I!F82/I!$F$75)</f>
        <v>1.9258395619244282</v>
      </c>
      <c r="G53" s="92">
        <f>+(A!E53/A!$D$46)/(I!G82/I!$F$75)</f>
        <v>2.6269896075167587</v>
      </c>
      <c r="H53" s="92">
        <f>+(A!F53/A!$D$46)/(I!H82/I!$F$75)</f>
        <v>2.7862231146921008</v>
      </c>
      <c r="I53" s="92">
        <f>+(A!G53/A!$D$46)/(I!I82/I!$F$75)</f>
        <v>3.2227143676843308</v>
      </c>
      <c r="J53" s="92">
        <f>+(A!H53/A!$D$46)/(I!J82/I!$F$75)</f>
        <v>1.7074007366265758</v>
      </c>
      <c r="K53" s="92">
        <f>+(A!I53/A!$D$46)/(I!K82/I!$F$75)</f>
        <v>2.1443791270018138</v>
      </c>
      <c r="L53" s="92">
        <f>+(A!J53/A!$D$46)/(I!L82/I!$F$75)</f>
        <v>2.3904908599481205</v>
      </c>
      <c r="M53" s="92">
        <f>+(A!K53/A!$D$46)/(I!M82/I!$F$75)</f>
        <v>2.6683621506382265</v>
      </c>
      <c r="N53" s="92">
        <f>+(A!L53/A!$D$46)/(I!N82/I!$F$75)</f>
        <v>2.5449383634872897</v>
      </c>
      <c r="O53" s="92">
        <f>+(A!M53/A!$D$46)/(I!O82/I!$F$75)</f>
        <v>2.3152434058181446</v>
      </c>
      <c r="P53" s="92">
        <f>+(A!N53/A!$D$46)/(I!P82/I!$F$75)</f>
        <v>2.3677471208643204</v>
      </c>
      <c r="Q53" s="92">
        <f>+(A!O53/A!$D$46)/(I!Q82/I!$F$75)</f>
        <v>2.0106178693844443</v>
      </c>
      <c r="R53" s="92">
        <f>+(A!P53/A!$D$46)/(I!R82/I!$F$75)</f>
        <v>1.6131361583483224</v>
      </c>
      <c r="S53" s="92">
        <f>+(A!Q53/A!$D$46)/(I!S82/I!$F$75)</f>
        <v>2.0481804365109997</v>
      </c>
      <c r="T53" s="92">
        <f>+(A!R53/A!$D$46)/(I!T82/I!$F$75)</f>
        <v>2.2596432254306835</v>
      </c>
      <c r="U53" s="92">
        <f>+(A!S53/A!$D$46)/(I!U82/I!$F$75)</f>
        <v>2.9664045429013086</v>
      </c>
      <c r="V53" s="92">
        <f>+(A!T53/A!$D$46)/(I!V82/I!$F$75)</f>
        <v>3.1355309067220269</v>
      </c>
      <c r="W53" s="92">
        <f>+(A!U53/A!$D$46)/(I!W82/I!$F$75)</f>
        <v>2.9711370714608583</v>
      </c>
      <c r="X53" s="92">
        <f>+(A!V53/A!$D$46)/(I!X82/I!$F$75)</f>
        <v>3.5232673412982853</v>
      </c>
      <c r="Y53" s="92">
        <f>+(A!W53/A!$D$46)/(I!Y82/I!$F$75)</f>
        <v>3.1125847348239724</v>
      </c>
      <c r="Z53" s="92">
        <f>+(A!X53/A!$D$46)/(I!Z82/I!$F$75)</f>
        <v>2.7914140144421262</v>
      </c>
      <c r="AA53" s="92">
        <f>+(A!Y53/A!$D$46)/(I!AA82/I!$F$75)</f>
        <v>2.5581499667715972</v>
      </c>
      <c r="AB53" s="92">
        <f>+(A!Z53/A!$D$46)/(I!AB82/I!$F$75)</f>
        <v>3.4383350207499714</v>
      </c>
    </row>
    <row r="54" spans="4:28" x14ac:dyDescent="0.25">
      <c r="D54" s="234" t="s">
        <v>24</v>
      </c>
      <c r="E54" s="235"/>
      <c r="F54" s="92">
        <f>+(A!D54/A!$D$46)/(I!F83/I!$F$75)</f>
        <v>4.6276031472689274</v>
      </c>
      <c r="G54" s="92">
        <f>+(A!E54/A!$D$46)/(I!G83/I!$F$75)</f>
        <v>3.6950889829384361</v>
      </c>
      <c r="H54" s="92">
        <f>+(A!F54/A!$D$46)/(I!H83/I!$F$75)</f>
        <v>3.5839053360303801</v>
      </c>
      <c r="I54" s="92">
        <f>+(A!G54/A!$D$46)/(I!I83/I!$F$75)</f>
        <v>3.0466508408757855</v>
      </c>
      <c r="J54" s="92">
        <f>+(A!H54/A!$D$46)/(I!J83/I!$F$75)</f>
        <v>2.3063671218352368</v>
      </c>
      <c r="K54" s="92">
        <f>+(A!I54/A!$D$46)/(I!K83/I!$F$75)</f>
        <v>2.5318395101610118</v>
      </c>
      <c r="L54" s="92">
        <f>+(A!J54/A!$D$46)/(I!L83/I!$F$75)</f>
        <v>5.3710641272524722</v>
      </c>
      <c r="M54" s="92">
        <f>+(A!K54/A!$D$46)/(I!M83/I!$F$75)</f>
        <v>8.2930149385084047</v>
      </c>
      <c r="N54" s="92">
        <f>+(A!L54/A!$D$46)/(I!N83/I!$F$75)</f>
        <v>7.5816179761700573</v>
      </c>
      <c r="O54" s="92">
        <f>+(A!M54/A!$D$46)/(I!O83/I!$F$75)</f>
        <v>5.2476022068399484</v>
      </c>
      <c r="P54" s="92">
        <f>+(A!N54/A!$D$46)/(I!P83/I!$F$75)</f>
        <v>4.4674498400252478</v>
      </c>
      <c r="Q54" s="92">
        <f>+(A!O54/A!$D$46)/(I!Q83/I!$F$75)</f>
        <v>3.9717680026018276</v>
      </c>
      <c r="R54" s="92">
        <f>+(A!P54/A!$D$46)/(I!R83/I!$F$75)</f>
        <v>2.6197603602994541</v>
      </c>
      <c r="S54" s="92">
        <f>+(A!Q54/A!$D$46)/(I!S83/I!$F$75)</f>
        <v>3.8440513710629323</v>
      </c>
      <c r="T54" s="92">
        <f>+(A!R54/A!$D$46)/(I!T83/I!$F$75)</f>
        <v>4.1232359123780506</v>
      </c>
      <c r="U54" s="92">
        <f>+(A!S54/A!$D$46)/(I!U83/I!$F$75)</f>
        <v>7.4208464443017377</v>
      </c>
      <c r="V54" s="92">
        <f>+(A!T54/A!$D$46)/(I!V83/I!$F$75)</f>
        <v>5.4480084257424828</v>
      </c>
      <c r="W54" s="92">
        <f>+(A!U54/A!$D$46)/(I!W83/I!$F$75)</f>
        <v>6.4246788525371388</v>
      </c>
      <c r="X54" s="92">
        <f>+(A!V54/A!$D$46)/(I!X83/I!$F$75)</f>
        <v>5.0019230259502336</v>
      </c>
      <c r="Y54" s="92">
        <f>+(A!W54/A!$D$46)/(I!Y83/I!$F$75)</f>
        <v>6.257382299684477</v>
      </c>
      <c r="Z54" s="92">
        <f>+(A!X54/A!$D$46)/(I!Z83/I!$F$75)</f>
        <v>4.661357696573571</v>
      </c>
      <c r="AA54" s="92">
        <f>+(A!Y54/A!$D$46)/(I!AA83/I!$F$75)</f>
        <v>4.5502749068062958</v>
      </c>
      <c r="AB54" s="92">
        <f>+(A!Z54/A!$D$46)/(I!AB83/I!$F$75)</f>
        <v>5.4144915867469647</v>
      </c>
    </row>
    <row r="55" spans="4:28" x14ac:dyDescent="0.25">
      <c r="D55" s="232" t="s">
        <v>25</v>
      </c>
      <c r="E55" s="233"/>
      <c r="F55" s="92">
        <f>+(A!D55/A!$D$46)/(I!F84/I!$F$75)</f>
        <v>1.6329341066206409</v>
      </c>
      <c r="G55" s="92">
        <f>+(A!E55/A!$D$46)/(I!G84/I!$F$75)</f>
        <v>2.1720218852221729</v>
      </c>
      <c r="H55" s="92">
        <f>+(A!F55/A!$D$46)/(I!H84/I!$F$75)</f>
        <v>2.5595192534001208</v>
      </c>
      <c r="I55" s="92">
        <f>+(A!G55/A!$D$46)/(I!I84/I!$F$75)</f>
        <v>2.6016576685162875</v>
      </c>
      <c r="J55" s="92">
        <f>+(A!H55/A!$D$46)/(I!J84/I!$F$75)</f>
        <v>1.3245159112750158</v>
      </c>
      <c r="K55" s="92">
        <f>+(A!I55/A!$D$46)/(I!K84/I!$F$75)</f>
        <v>1.265631772608371</v>
      </c>
      <c r="L55" s="92">
        <f>+(A!J55/A!$D$46)/(I!L84/I!$F$75)</f>
        <v>1.8331471094378449</v>
      </c>
      <c r="M55" s="92">
        <f>+(A!K55/A!$D$46)/(I!M84/I!$F$75)</f>
        <v>2.102756067302983</v>
      </c>
      <c r="N55" s="92">
        <f>+(A!L55/A!$D$46)/(I!N84/I!$F$75)</f>
        <v>1.8519638769746565</v>
      </c>
      <c r="O55" s="92">
        <f>+(A!M55/A!$D$46)/(I!O84/I!$F$75)</f>
        <v>1.8081026654121668</v>
      </c>
      <c r="P55" s="92">
        <f>+(A!N55/A!$D$46)/(I!P84/I!$F$75)</f>
        <v>1.7793957861321186</v>
      </c>
      <c r="Q55" s="92">
        <f>+(A!O55/A!$D$46)/(I!Q84/I!$F$75)</f>
        <v>1.7587605423002148</v>
      </c>
      <c r="R55" s="92">
        <f>+(A!P55/A!$D$46)/(I!R84/I!$F$75)</f>
        <v>1.3206374140841026</v>
      </c>
      <c r="S55" s="92">
        <f>+(A!Q55/A!$D$46)/(I!S84/I!$F$75)</f>
        <v>1.5761516388198242</v>
      </c>
      <c r="T55" s="92">
        <f>+(A!R55/A!$D$46)/(I!T84/I!$F$75)</f>
        <v>1.6597613921888503</v>
      </c>
      <c r="U55" s="92">
        <f>+(A!S55/A!$D$46)/(I!U84/I!$F$75)</f>
        <v>2.3814987082075287</v>
      </c>
      <c r="V55" s="92">
        <f>+(A!T55/A!$D$46)/(I!V84/I!$F$75)</f>
        <v>3.1340044083054517</v>
      </c>
      <c r="W55" s="92">
        <f>+(A!U55/A!$D$46)/(I!W84/I!$F$75)</f>
        <v>3.1889426770729963</v>
      </c>
      <c r="X55" s="92">
        <f>+(A!V55/A!$D$46)/(I!X84/I!$F$75)</f>
        <v>3.8201641568190929</v>
      </c>
      <c r="Y55" s="92">
        <f>+(A!W55/A!$D$46)/(I!Y84/I!$F$75)</f>
        <v>3.982762363428634</v>
      </c>
      <c r="Z55" s="92">
        <f>+(A!X55/A!$D$46)/(I!Z84/I!$F$75)</f>
        <v>2.9180758699425997</v>
      </c>
      <c r="AA55" s="92">
        <f>+(A!Y55/A!$D$46)/(I!AA84/I!$F$75)</f>
        <v>2.4116089067045476</v>
      </c>
      <c r="AB55" s="92">
        <f>+(A!Z55/A!$D$46)/(I!AB84/I!$F$75)</f>
        <v>3.6072292212424446</v>
      </c>
    </row>
    <row r="56" spans="4:28" ht="15.75" thickBot="1" x14ac:dyDescent="0.3">
      <c r="D56" s="230" t="s">
        <v>26</v>
      </c>
      <c r="E56" s="231"/>
      <c r="F56" s="108">
        <f>+(A!D56/A!$D$46)/(I!F85/I!$F$75)</f>
        <v>0</v>
      </c>
      <c r="G56" s="108">
        <f>+(A!E56/A!$D$46)/(I!G85/I!$F$75)</f>
        <v>0</v>
      </c>
      <c r="H56" s="108">
        <f>+(A!F56/A!$D$46)/(I!H85/I!$F$75)</f>
        <v>7.9099586725453923E-6</v>
      </c>
      <c r="I56" s="108">
        <f>+(A!G56/A!$D$46)/(I!I85/I!$F$75)</f>
        <v>0.92862511238971246</v>
      </c>
      <c r="J56" s="108">
        <f>+(A!H56/A!$D$46)/(I!J85/I!$F$75)</f>
        <v>2.3065759193477528E-5</v>
      </c>
      <c r="K56" s="108">
        <f>+(A!I56/A!$D$46)/(I!K85/I!$F$75)</f>
        <v>0</v>
      </c>
      <c r="L56" s="108">
        <f>+(A!J56/A!$D$46)/(I!L85/I!$F$75)</f>
        <v>0.2654020549609386</v>
      </c>
      <c r="M56" s="108">
        <f>+(A!K56/A!$D$46)/(I!M85/I!$F$75)</f>
        <v>0.13029372168504161</v>
      </c>
      <c r="N56" s="108">
        <f>+(A!L56/A!$D$46)/(I!N85/I!$F$75)</f>
        <v>3.3411139514930407E-5</v>
      </c>
      <c r="O56" s="108">
        <f>+(A!M56/A!$D$46)/(I!O85/I!$F$75)</f>
        <v>3.9464528136974624E-4</v>
      </c>
      <c r="P56" s="108">
        <f>+(A!N56/A!$D$46)/(I!P85/I!$F$75)</f>
        <v>5.4440200840051604E-3</v>
      </c>
      <c r="Q56" s="108">
        <f>+(A!O56/A!$D$46)/(I!Q85/I!$F$75)</f>
        <v>1.5297005860092114E-3</v>
      </c>
      <c r="R56" s="108">
        <f>+(A!P56/A!$D$46)/(I!R85/I!$F$75)</f>
        <v>3.7862576032043822E-3</v>
      </c>
      <c r="S56" s="108">
        <f>+(A!Q56/A!$D$46)/(I!S85/I!$F$75)</f>
        <v>2.4941759786195864E-3</v>
      </c>
      <c r="T56" s="108">
        <f>+(A!R56/A!$D$46)/(I!T85/I!$F$75)</f>
        <v>1.6639192745829424E-3</v>
      </c>
      <c r="U56" s="108">
        <f>+(A!S56/A!$D$46)/(I!U85/I!$F$75)</f>
        <v>5.0790203735969902E-3</v>
      </c>
      <c r="V56" s="108">
        <f>+(A!T56/A!$D$46)/(I!V85/I!$F$75)</f>
        <v>9.1896472658798821E-4</v>
      </c>
      <c r="W56" s="108">
        <f>+(A!U56/A!$D$46)/(I!W85/I!$F$75)</f>
        <v>3.6281489036670248E-3</v>
      </c>
      <c r="X56" s="108">
        <f>+(A!V56/A!$D$46)/(I!X85/I!$F$75)</f>
        <v>5.0529417217361127E-3</v>
      </c>
      <c r="Y56" s="108">
        <f>+(A!W56/A!$D$46)/(I!Y85/I!$F$75)</f>
        <v>6.8387535109843281E-3</v>
      </c>
      <c r="Z56" s="108">
        <f>+(A!X56/A!$D$46)/(I!Z85/I!$F$75)</f>
        <v>8.2809581457342178E-3</v>
      </c>
      <c r="AA56" s="108">
        <f>+(A!Y56/A!$D$46)/(I!AA85/I!$F$75)</f>
        <v>1.298684307807629E-2</v>
      </c>
      <c r="AB56" s="108">
        <f>+(A!Z56/A!$D$46)/(I!AB85/I!$F$75)</f>
        <v>0</v>
      </c>
    </row>
    <row r="57" spans="4:28" s="1" customFormat="1" x14ac:dyDescent="0.25">
      <c r="D57" s="1" t="s">
        <v>53</v>
      </c>
      <c r="E57" s="133"/>
      <c r="F57" s="109"/>
      <c r="G57" s="109"/>
      <c r="H57" s="109"/>
      <c r="I57" s="109"/>
      <c r="J57" s="109"/>
      <c r="K57" s="109"/>
      <c r="L57" s="109"/>
      <c r="M57" s="109"/>
      <c r="N57" s="109"/>
      <c r="O57" s="109"/>
      <c r="P57" s="109"/>
      <c r="Q57" s="109"/>
      <c r="R57" s="109"/>
      <c r="S57" s="109"/>
      <c r="T57" s="109"/>
      <c r="U57" s="109"/>
      <c r="V57" s="109"/>
      <c r="W57" s="109"/>
      <c r="X57" s="109"/>
      <c r="Y57" s="109"/>
      <c r="Z57" s="109"/>
      <c r="AA57" s="109"/>
    </row>
    <row r="58" spans="4:28" ht="15.75" thickBot="1" x14ac:dyDescent="0.3"/>
    <row r="59" spans="4:28" ht="15.75" thickBot="1" x14ac:dyDescent="0.3">
      <c r="D59" s="7" t="s">
        <v>15</v>
      </c>
      <c r="E59" s="8"/>
      <c r="F59" s="17">
        <v>1995</v>
      </c>
      <c r="G59" s="9">
        <v>1996</v>
      </c>
      <c r="H59" s="17">
        <v>1997</v>
      </c>
      <c r="I59" s="9">
        <v>1998</v>
      </c>
      <c r="J59" s="17">
        <v>1999</v>
      </c>
      <c r="K59" s="9">
        <v>2000</v>
      </c>
      <c r="L59" s="17">
        <v>2001</v>
      </c>
      <c r="M59" s="9">
        <v>2002</v>
      </c>
      <c r="N59" s="17">
        <v>2003</v>
      </c>
      <c r="O59" s="9">
        <v>2004</v>
      </c>
      <c r="P59" s="17">
        <v>2005</v>
      </c>
      <c r="Q59" s="9">
        <v>2006</v>
      </c>
      <c r="R59" s="17">
        <v>2007</v>
      </c>
      <c r="S59" s="9">
        <v>2008</v>
      </c>
      <c r="T59" s="17">
        <v>2009</v>
      </c>
      <c r="U59" s="9">
        <v>2010</v>
      </c>
      <c r="V59" s="17">
        <v>2011</v>
      </c>
      <c r="W59" s="9">
        <v>2012</v>
      </c>
      <c r="X59" s="17">
        <v>2013</v>
      </c>
      <c r="Y59" s="9">
        <v>2014</v>
      </c>
      <c r="Z59" s="17">
        <v>2015</v>
      </c>
      <c r="AA59" s="10">
        <v>2016</v>
      </c>
      <c r="AB59" s="10">
        <v>2017</v>
      </c>
    </row>
    <row r="60" spans="4:28" ht="15.75" thickBot="1" x14ac:dyDescent="0.3">
      <c r="D60" s="236" t="s">
        <v>27</v>
      </c>
      <c r="E60" s="237"/>
      <c r="F60" s="117"/>
      <c r="G60" s="110"/>
      <c r="H60" s="111"/>
      <c r="I60" s="110"/>
      <c r="J60" s="110"/>
      <c r="K60" s="110"/>
      <c r="L60" s="110"/>
      <c r="M60" s="110"/>
      <c r="N60" s="110"/>
      <c r="O60" s="110"/>
      <c r="P60" s="110"/>
      <c r="Q60" s="110"/>
      <c r="R60" s="110"/>
      <c r="S60" s="110"/>
      <c r="T60" s="110"/>
      <c r="U60" s="110"/>
      <c r="V60" s="110"/>
      <c r="W60" s="110"/>
      <c r="X60" s="110"/>
      <c r="Y60" s="110"/>
      <c r="Z60" s="110"/>
      <c r="AA60" s="110"/>
      <c r="AB60" s="110"/>
    </row>
    <row r="61" spans="4:28" x14ac:dyDescent="0.25">
      <c r="D61" s="232" t="s">
        <v>17</v>
      </c>
      <c r="E61" s="233"/>
      <c r="F61" s="112" t="str">
        <f>+IF(F47&gt; 0.33,"VENTAJA","INTRAPRODUCTO")</f>
        <v>VENTAJA</v>
      </c>
      <c r="G61" s="107" t="str">
        <f t="shared" ref="G61:AA61" si="0">+IF(G47&gt; 0.33,"VENTAJA","INTRAPRODUCTO")</f>
        <v>VENTAJA</v>
      </c>
      <c r="H61" s="113" t="str">
        <f t="shared" si="0"/>
        <v>VENTAJA</v>
      </c>
      <c r="I61" s="107" t="str">
        <f t="shared" si="0"/>
        <v>VENTAJA</v>
      </c>
      <c r="J61" s="113" t="str">
        <f t="shared" si="0"/>
        <v>VENTAJA</v>
      </c>
      <c r="K61" s="107" t="str">
        <f t="shared" si="0"/>
        <v>VENTAJA</v>
      </c>
      <c r="L61" s="113" t="str">
        <f t="shared" si="0"/>
        <v>VENTAJA</v>
      </c>
      <c r="M61" s="107" t="str">
        <f t="shared" si="0"/>
        <v>VENTAJA</v>
      </c>
      <c r="N61" s="113" t="str">
        <f t="shared" si="0"/>
        <v>VENTAJA</v>
      </c>
      <c r="O61" s="107" t="str">
        <f t="shared" si="0"/>
        <v>VENTAJA</v>
      </c>
      <c r="P61" s="113" t="str">
        <f t="shared" si="0"/>
        <v>VENTAJA</v>
      </c>
      <c r="Q61" s="107" t="str">
        <f t="shared" si="0"/>
        <v>VENTAJA</v>
      </c>
      <c r="R61" s="113" t="str">
        <f t="shared" si="0"/>
        <v>VENTAJA</v>
      </c>
      <c r="S61" s="107" t="str">
        <f t="shared" si="0"/>
        <v>VENTAJA</v>
      </c>
      <c r="T61" s="113" t="str">
        <f t="shared" si="0"/>
        <v>VENTAJA</v>
      </c>
      <c r="U61" s="107" t="str">
        <f t="shared" si="0"/>
        <v>VENTAJA</v>
      </c>
      <c r="V61" s="113" t="str">
        <f t="shared" si="0"/>
        <v>VENTAJA</v>
      </c>
      <c r="W61" s="107" t="str">
        <f t="shared" si="0"/>
        <v>VENTAJA</v>
      </c>
      <c r="X61" s="113" t="str">
        <f t="shared" si="0"/>
        <v>VENTAJA</v>
      </c>
      <c r="Y61" s="107" t="str">
        <f t="shared" si="0"/>
        <v>VENTAJA</v>
      </c>
      <c r="Z61" s="113" t="str">
        <f t="shared" si="0"/>
        <v>VENTAJA</v>
      </c>
      <c r="AA61" s="107" t="str">
        <f t="shared" si="0"/>
        <v>VENTAJA</v>
      </c>
      <c r="AB61" s="107" t="str">
        <f t="shared" ref="AB61" si="1">+IF(AB47&gt; 0.33,"VENTAJA","INTRAPRODUCTO")</f>
        <v>VENTAJA</v>
      </c>
    </row>
    <row r="62" spans="4:28" x14ac:dyDescent="0.25">
      <c r="D62" s="234" t="s">
        <v>18</v>
      </c>
      <c r="E62" s="235"/>
      <c r="F62" s="114" t="str">
        <f t="shared" ref="F62:AA62" si="2">+IF(F48&gt; 0.33,"VENTAJA","INTRAPRODUCTO")</f>
        <v>VENTAJA</v>
      </c>
      <c r="G62" s="92" t="str">
        <f t="shared" si="2"/>
        <v>INTRAPRODUCTO</v>
      </c>
      <c r="H62" s="109" t="str">
        <f t="shared" si="2"/>
        <v>VENTAJA</v>
      </c>
      <c r="I62" s="92" t="str">
        <f t="shared" si="2"/>
        <v>VENTAJA</v>
      </c>
      <c r="J62" s="109" t="str">
        <f t="shared" si="2"/>
        <v>VENTAJA</v>
      </c>
      <c r="K62" s="92" t="str">
        <f t="shared" si="2"/>
        <v>VENTAJA</v>
      </c>
      <c r="L62" s="109" t="str">
        <f t="shared" si="2"/>
        <v>VENTAJA</v>
      </c>
      <c r="M62" s="92" t="str">
        <f t="shared" si="2"/>
        <v>VENTAJA</v>
      </c>
      <c r="N62" s="109" t="str">
        <f t="shared" si="2"/>
        <v>VENTAJA</v>
      </c>
      <c r="O62" s="92" t="str">
        <f t="shared" si="2"/>
        <v>VENTAJA</v>
      </c>
      <c r="P62" s="109" t="str">
        <f t="shared" si="2"/>
        <v>VENTAJA</v>
      </c>
      <c r="Q62" s="92" t="str">
        <f t="shared" si="2"/>
        <v>VENTAJA</v>
      </c>
      <c r="R62" s="109" t="str">
        <f t="shared" si="2"/>
        <v>VENTAJA</v>
      </c>
      <c r="S62" s="92" t="str">
        <f t="shared" si="2"/>
        <v>VENTAJA</v>
      </c>
      <c r="T62" s="109" t="str">
        <f t="shared" si="2"/>
        <v>VENTAJA</v>
      </c>
      <c r="U62" s="92" t="str">
        <f t="shared" si="2"/>
        <v>VENTAJA</v>
      </c>
      <c r="V62" s="109" t="str">
        <f t="shared" si="2"/>
        <v>VENTAJA</v>
      </c>
      <c r="W62" s="92" t="str">
        <f t="shared" si="2"/>
        <v>VENTAJA</v>
      </c>
      <c r="X62" s="109" t="str">
        <f t="shared" si="2"/>
        <v>VENTAJA</v>
      </c>
      <c r="Y62" s="92" t="str">
        <f t="shared" si="2"/>
        <v>VENTAJA</v>
      </c>
      <c r="Z62" s="109" t="str">
        <f t="shared" si="2"/>
        <v>VENTAJA</v>
      </c>
      <c r="AA62" s="92" t="str">
        <f t="shared" si="2"/>
        <v>VENTAJA</v>
      </c>
      <c r="AB62" s="92" t="str">
        <f t="shared" ref="AB62" si="3">+IF(AB48&gt; 0.33,"VENTAJA","INTRAPRODUCTO")</f>
        <v>VENTAJA</v>
      </c>
    </row>
    <row r="63" spans="4:28" x14ac:dyDescent="0.25">
      <c r="D63" s="232" t="s">
        <v>19</v>
      </c>
      <c r="E63" s="233"/>
      <c r="F63" s="114" t="str">
        <f t="shared" ref="F63:AA63" si="4">+IF(F49&gt; 0.33,"VENTAJA","INTRAPRODUCTO")</f>
        <v>INTRAPRODUCTO</v>
      </c>
      <c r="G63" s="92" t="str">
        <f t="shared" si="4"/>
        <v>INTRAPRODUCTO</v>
      </c>
      <c r="H63" s="109" t="str">
        <f t="shared" si="4"/>
        <v>INTRAPRODUCTO</v>
      </c>
      <c r="I63" s="92" t="str">
        <f t="shared" si="4"/>
        <v>INTRAPRODUCTO</v>
      </c>
      <c r="J63" s="109" t="str">
        <f t="shared" si="4"/>
        <v>INTRAPRODUCTO</v>
      </c>
      <c r="K63" s="92" t="str">
        <f t="shared" si="4"/>
        <v>INTRAPRODUCTO</v>
      </c>
      <c r="L63" s="109" t="str">
        <f t="shared" si="4"/>
        <v>INTRAPRODUCTO</v>
      </c>
      <c r="M63" s="92" t="str">
        <f t="shared" si="4"/>
        <v>INTRAPRODUCTO</v>
      </c>
      <c r="N63" s="109" t="str">
        <f t="shared" si="4"/>
        <v>INTRAPRODUCTO</v>
      </c>
      <c r="O63" s="92" t="str">
        <f t="shared" si="4"/>
        <v>INTRAPRODUCTO</v>
      </c>
      <c r="P63" s="109" t="str">
        <f t="shared" si="4"/>
        <v>INTRAPRODUCTO</v>
      </c>
      <c r="Q63" s="92" t="str">
        <f t="shared" si="4"/>
        <v>INTRAPRODUCTO</v>
      </c>
      <c r="R63" s="109" t="str">
        <f t="shared" si="4"/>
        <v>INTRAPRODUCTO</v>
      </c>
      <c r="S63" s="92" t="str">
        <f t="shared" si="4"/>
        <v>INTRAPRODUCTO</v>
      </c>
      <c r="T63" s="109" t="str">
        <f t="shared" si="4"/>
        <v>INTRAPRODUCTO</v>
      </c>
      <c r="U63" s="92" t="str">
        <f t="shared" si="4"/>
        <v>INTRAPRODUCTO</v>
      </c>
      <c r="V63" s="109" t="str">
        <f t="shared" si="4"/>
        <v>INTRAPRODUCTO</v>
      </c>
      <c r="W63" s="92" t="str">
        <f t="shared" si="4"/>
        <v>INTRAPRODUCTO</v>
      </c>
      <c r="X63" s="109" t="str">
        <f t="shared" si="4"/>
        <v>INTRAPRODUCTO</v>
      </c>
      <c r="Y63" s="92" t="str">
        <f t="shared" si="4"/>
        <v>INTRAPRODUCTO</v>
      </c>
      <c r="Z63" s="109" t="str">
        <f t="shared" si="4"/>
        <v>INTRAPRODUCTO</v>
      </c>
      <c r="AA63" s="92" t="str">
        <f t="shared" si="4"/>
        <v>INTRAPRODUCTO</v>
      </c>
      <c r="AB63" s="92" t="str">
        <f t="shared" ref="AB63" si="5">+IF(AB49&gt; 0.33,"VENTAJA","INTRAPRODUCTO")</f>
        <v>INTRAPRODUCTO</v>
      </c>
    </row>
    <row r="64" spans="4:28" x14ac:dyDescent="0.25">
      <c r="D64" s="234" t="s">
        <v>20</v>
      </c>
      <c r="E64" s="235"/>
      <c r="F64" s="114" t="str">
        <f t="shared" ref="F64:AA64" si="6">+IF(F50&gt; 0.33,"VENTAJA","INTRAPRODUCTO")</f>
        <v>INTRAPRODUCTO</v>
      </c>
      <c r="G64" s="92" t="str">
        <f t="shared" si="6"/>
        <v>INTRAPRODUCTO</v>
      </c>
      <c r="H64" s="109" t="str">
        <f t="shared" si="6"/>
        <v>INTRAPRODUCTO</v>
      </c>
      <c r="I64" s="92" t="str">
        <f t="shared" si="6"/>
        <v>INTRAPRODUCTO</v>
      </c>
      <c r="J64" s="109" t="str">
        <f t="shared" si="6"/>
        <v>INTRAPRODUCTO</v>
      </c>
      <c r="K64" s="92" t="str">
        <f t="shared" si="6"/>
        <v>INTRAPRODUCTO</v>
      </c>
      <c r="L64" s="109" t="str">
        <f t="shared" si="6"/>
        <v>INTRAPRODUCTO</v>
      </c>
      <c r="M64" s="92" t="str">
        <f t="shared" si="6"/>
        <v>INTRAPRODUCTO</v>
      </c>
      <c r="N64" s="109" t="str">
        <f t="shared" si="6"/>
        <v>VENTAJA</v>
      </c>
      <c r="O64" s="92" t="str">
        <f t="shared" si="6"/>
        <v>VENTAJA</v>
      </c>
      <c r="P64" s="109" t="str">
        <f t="shared" si="6"/>
        <v>VENTAJA</v>
      </c>
      <c r="Q64" s="92" t="str">
        <f t="shared" si="6"/>
        <v>VENTAJA</v>
      </c>
      <c r="R64" s="109" t="str">
        <f t="shared" si="6"/>
        <v>INTRAPRODUCTO</v>
      </c>
      <c r="S64" s="92" t="str">
        <f t="shared" si="6"/>
        <v>INTRAPRODUCTO</v>
      </c>
      <c r="T64" s="109" t="str">
        <f t="shared" si="6"/>
        <v>INTRAPRODUCTO</v>
      </c>
      <c r="U64" s="92" t="str">
        <f t="shared" si="6"/>
        <v>INTRAPRODUCTO</v>
      </c>
      <c r="V64" s="109" t="str">
        <f t="shared" si="6"/>
        <v>INTRAPRODUCTO</v>
      </c>
      <c r="W64" s="92" t="str">
        <f t="shared" si="6"/>
        <v>INTRAPRODUCTO</v>
      </c>
      <c r="X64" s="109" t="str">
        <f t="shared" si="6"/>
        <v>INTRAPRODUCTO</v>
      </c>
      <c r="Y64" s="92" t="str">
        <f t="shared" si="6"/>
        <v>INTRAPRODUCTO</v>
      </c>
      <c r="Z64" s="109" t="str">
        <f t="shared" si="6"/>
        <v>INTRAPRODUCTO</v>
      </c>
      <c r="AA64" s="92" t="str">
        <f t="shared" si="6"/>
        <v>INTRAPRODUCTO</v>
      </c>
      <c r="AB64" s="92" t="str">
        <f t="shared" ref="AB64" si="7">+IF(AB50&gt; 0.33,"VENTAJA","INTRAPRODUCTO")</f>
        <v>INTRAPRODUCTO</v>
      </c>
    </row>
    <row r="65" spans="4:28" x14ac:dyDescent="0.25">
      <c r="D65" s="232" t="s">
        <v>21</v>
      </c>
      <c r="E65" s="233"/>
      <c r="F65" s="114" t="str">
        <f t="shared" ref="F65:AA65" si="8">+IF(F51&gt; 0.33,"VENTAJA","INTRAPRODUCTO")</f>
        <v>INTRAPRODUCTO</v>
      </c>
      <c r="G65" s="92" t="str">
        <f t="shared" si="8"/>
        <v>VENTAJA</v>
      </c>
      <c r="H65" s="109" t="str">
        <f t="shared" si="8"/>
        <v>VENTAJA</v>
      </c>
      <c r="I65" s="92" t="str">
        <f t="shared" si="8"/>
        <v>INTRAPRODUCTO</v>
      </c>
      <c r="J65" s="109" t="str">
        <f t="shared" si="8"/>
        <v>INTRAPRODUCTO</v>
      </c>
      <c r="K65" s="92" t="str">
        <f t="shared" si="8"/>
        <v>VENTAJA</v>
      </c>
      <c r="L65" s="109" t="str">
        <f t="shared" si="8"/>
        <v>VENTAJA</v>
      </c>
      <c r="M65" s="92" t="str">
        <f t="shared" si="8"/>
        <v>VENTAJA</v>
      </c>
      <c r="N65" s="109" t="str">
        <f t="shared" si="8"/>
        <v>INTRAPRODUCTO</v>
      </c>
      <c r="O65" s="92" t="str">
        <f t="shared" si="8"/>
        <v>INTRAPRODUCTO</v>
      </c>
      <c r="P65" s="109" t="str">
        <f t="shared" si="8"/>
        <v>INTRAPRODUCTO</v>
      </c>
      <c r="Q65" s="92" t="str">
        <f t="shared" si="8"/>
        <v>INTRAPRODUCTO</v>
      </c>
      <c r="R65" s="109" t="str">
        <f t="shared" si="8"/>
        <v>INTRAPRODUCTO</v>
      </c>
      <c r="S65" s="92" t="str">
        <f t="shared" si="8"/>
        <v>INTRAPRODUCTO</v>
      </c>
      <c r="T65" s="109" t="str">
        <f t="shared" si="8"/>
        <v>INTRAPRODUCTO</v>
      </c>
      <c r="U65" s="92" t="str">
        <f t="shared" si="8"/>
        <v>INTRAPRODUCTO</v>
      </c>
      <c r="V65" s="109" t="str">
        <f t="shared" si="8"/>
        <v>INTRAPRODUCTO</v>
      </c>
      <c r="W65" s="92" t="str">
        <f t="shared" si="8"/>
        <v>INTRAPRODUCTO</v>
      </c>
      <c r="X65" s="109" t="str">
        <f t="shared" si="8"/>
        <v>INTRAPRODUCTO</v>
      </c>
      <c r="Y65" s="92" t="str">
        <f t="shared" si="8"/>
        <v>INTRAPRODUCTO</v>
      </c>
      <c r="Z65" s="109" t="str">
        <f t="shared" si="8"/>
        <v>INTRAPRODUCTO</v>
      </c>
      <c r="AA65" s="92" t="str">
        <f t="shared" si="8"/>
        <v>INTRAPRODUCTO</v>
      </c>
      <c r="AB65" s="92" t="str">
        <f t="shared" ref="AB65" si="9">+IF(AB51&gt; 0.33,"VENTAJA","INTRAPRODUCTO")</f>
        <v>INTRAPRODUCTO</v>
      </c>
    </row>
    <row r="66" spans="4:28" x14ac:dyDescent="0.25">
      <c r="D66" s="234" t="s">
        <v>22</v>
      </c>
      <c r="E66" s="235"/>
      <c r="F66" s="114" t="str">
        <f t="shared" ref="F66:AA66" si="10">+IF(F52&gt; 0.33,"VENTAJA","INTRAPRODUCTO")</f>
        <v>VENTAJA</v>
      </c>
      <c r="G66" s="92" t="str">
        <f t="shared" si="10"/>
        <v>VENTAJA</v>
      </c>
      <c r="H66" s="109" t="str">
        <f t="shared" si="10"/>
        <v>VENTAJA</v>
      </c>
      <c r="I66" s="92" t="str">
        <f t="shared" si="10"/>
        <v>VENTAJA</v>
      </c>
      <c r="J66" s="109" t="str">
        <f t="shared" si="10"/>
        <v>VENTAJA</v>
      </c>
      <c r="K66" s="92" t="str">
        <f t="shared" si="10"/>
        <v>VENTAJA</v>
      </c>
      <c r="L66" s="109" t="str">
        <f t="shared" si="10"/>
        <v>VENTAJA</v>
      </c>
      <c r="M66" s="92" t="str">
        <f t="shared" si="10"/>
        <v>VENTAJA</v>
      </c>
      <c r="N66" s="109" t="str">
        <f t="shared" si="10"/>
        <v>VENTAJA</v>
      </c>
      <c r="O66" s="92" t="str">
        <f t="shared" si="10"/>
        <v>VENTAJA</v>
      </c>
      <c r="P66" s="109" t="str">
        <f t="shared" si="10"/>
        <v>VENTAJA</v>
      </c>
      <c r="Q66" s="92" t="str">
        <f t="shared" si="10"/>
        <v>VENTAJA</v>
      </c>
      <c r="R66" s="109" t="str">
        <f t="shared" si="10"/>
        <v>VENTAJA</v>
      </c>
      <c r="S66" s="92" t="str">
        <f t="shared" si="10"/>
        <v>VENTAJA</v>
      </c>
      <c r="T66" s="109" t="str">
        <f t="shared" si="10"/>
        <v>VENTAJA</v>
      </c>
      <c r="U66" s="92" t="str">
        <f t="shared" si="10"/>
        <v>VENTAJA</v>
      </c>
      <c r="V66" s="109" t="str">
        <f t="shared" si="10"/>
        <v>VENTAJA</v>
      </c>
      <c r="W66" s="92" t="str">
        <f t="shared" si="10"/>
        <v>VENTAJA</v>
      </c>
      <c r="X66" s="109" t="str">
        <f t="shared" si="10"/>
        <v>VENTAJA</v>
      </c>
      <c r="Y66" s="92" t="str">
        <f t="shared" si="10"/>
        <v>VENTAJA</v>
      </c>
      <c r="Z66" s="109" t="str">
        <f t="shared" si="10"/>
        <v>VENTAJA</v>
      </c>
      <c r="AA66" s="92" t="str">
        <f t="shared" si="10"/>
        <v>VENTAJA</v>
      </c>
      <c r="AB66" s="92" t="str">
        <f t="shared" ref="AB66" si="11">+IF(AB52&gt; 0.33,"VENTAJA","INTRAPRODUCTO")</f>
        <v>VENTAJA</v>
      </c>
    </row>
    <row r="67" spans="4:28" x14ac:dyDescent="0.25">
      <c r="D67" s="232" t="s">
        <v>23</v>
      </c>
      <c r="E67" s="233"/>
      <c r="F67" s="114" t="str">
        <f t="shared" ref="F67:AA67" si="12">+IF(F53&gt; 0.33,"VENTAJA","INTRAPRODUCTO")</f>
        <v>VENTAJA</v>
      </c>
      <c r="G67" s="92" t="str">
        <f t="shared" si="12"/>
        <v>VENTAJA</v>
      </c>
      <c r="H67" s="109" t="str">
        <f t="shared" si="12"/>
        <v>VENTAJA</v>
      </c>
      <c r="I67" s="92" t="str">
        <f t="shared" si="12"/>
        <v>VENTAJA</v>
      </c>
      <c r="J67" s="109" t="str">
        <f t="shared" si="12"/>
        <v>VENTAJA</v>
      </c>
      <c r="K67" s="92" t="str">
        <f t="shared" si="12"/>
        <v>VENTAJA</v>
      </c>
      <c r="L67" s="109" t="str">
        <f t="shared" si="12"/>
        <v>VENTAJA</v>
      </c>
      <c r="M67" s="92" t="str">
        <f t="shared" si="12"/>
        <v>VENTAJA</v>
      </c>
      <c r="N67" s="109" t="str">
        <f t="shared" si="12"/>
        <v>VENTAJA</v>
      </c>
      <c r="O67" s="92" t="str">
        <f t="shared" si="12"/>
        <v>VENTAJA</v>
      </c>
      <c r="P67" s="109" t="str">
        <f t="shared" si="12"/>
        <v>VENTAJA</v>
      </c>
      <c r="Q67" s="92" t="str">
        <f t="shared" si="12"/>
        <v>VENTAJA</v>
      </c>
      <c r="R67" s="109" t="str">
        <f t="shared" si="12"/>
        <v>VENTAJA</v>
      </c>
      <c r="S67" s="92" t="str">
        <f t="shared" si="12"/>
        <v>VENTAJA</v>
      </c>
      <c r="T67" s="109" t="str">
        <f t="shared" si="12"/>
        <v>VENTAJA</v>
      </c>
      <c r="U67" s="92" t="str">
        <f t="shared" si="12"/>
        <v>VENTAJA</v>
      </c>
      <c r="V67" s="109" t="str">
        <f t="shared" si="12"/>
        <v>VENTAJA</v>
      </c>
      <c r="W67" s="92" t="str">
        <f t="shared" si="12"/>
        <v>VENTAJA</v>
      </c>
      <c r="X67" s="109" t="str">
        <f t="shared" si="12"/>
        <v>VENTAJA</v>
      </c>
      <c r="Y67" s="92" t="str">
        <f t="shared" si="12"/>
        <v>VENTAJA</v>
      </c>
      <c r="Z67" s="109" t="str">
        <f t="shared" si="12"/>
        <v>VENTAJA</v>
      </c>
      <c r="AA67" s="92" t="str">
        <f t="shared" si="12"/>
        <v>VENTAJA</v>
      </c>
      <c r="AB67" s="92" t="str">
        <f t="shared" ref="AB67" si="13">+IF(AB53&gt; 0.33,"VENTAJA","INTRAPRODUCTO")</f>
        <v>VENTAJA</v>
      </c>
    </row>
    <row r="68" spans="4:28" x14ac:dyDescent="0.25">
      <c r="D68" s="234" t="s">
        <v>24</v>
      </c>
      <c r="E68" s="235"/>
      <c r="F68" s="114" t="str">
        <f t="shared" ref="F68:AA68" si="14">+IF(F54&gt; 0.33,"VENTAJA","INTRAPRODUCTO")</f>
        <v>VENTAJA</v>
      </c>
      <c r="G68" s="92" t="str">
        <f t="shared" si="14"/>
        <v>VENTAJA</v>
      </c>
      <c r="H68" s="109" t="str">
        <f t="shared" si="14"/>
        <v>VENTAJA</v>
      </c>
      <c r="I68" s="92" t="str">
        <f t="shared" si="14"/>
        <v>VENTAJA</v>
      </c>
      <c r="J68" s="109" t="str">
        <f t="shared" si="14"/>
        <v>VENTAJA</v>
      </c>
      <c r="K68" s="92" t="str">
        <f t="shared" si="14"/>
        <v>VENTAJA</v>
      </c>
      <c r="L68" s="109" t="str">
        <f t="shared" si="14"/>
        <v>VENTAJA</v>
      </c>
      <c r="M68" s="92" t="str">
        <f t="shared" si="14"/>
        <v>VENTAJA</v>
      </c>
      <c r="N68" s="109" t="str">
        <f t="shared" si="14"/>
        <v>VENTAJA</v>
      </c>
      <c r="O68" s="92" t="str">
        <f t="shared" si="14"/>
        <v>VENTAJA</v>
      </c>
      <c r="P68" s="109" t="str">
        <f t="shared" si="14"/>
        <v>VENTAJA</v>
      </c>
      <c r="Q68" s="92" t="str">
        <f t="shared" si="14"/>
        <v>VENTAJA</v>
      </c>
      <c r="R68" s="109" t="str">
        <f t="shared" si="14"/>
        <v>VENTAJA</v>
      </c>
      <c r="S68" s="92" t="str">
        <f t="shared" si="14"/>
        <v>VENTAJA</v>
      </c>
      <c r="T68" s="109" t="str">
        <f t="shared" si="14"/>
        <v>VENTAJA</v>
      </c>
      <c r="U68" s="92" t="str">
        <f t="shared" si="14"/>
        <v>VENTAJA</v>
      </c>
      <c r="V68" s="109" t="str">
        <f t="shared" si="14"/>
        <v>VENTAJA</v>
      </c>
      <c r="W68" s="92" t="str">
        <f t="shared" si="14"/>
        <v>VENTAJA</v>
      </c>
      <c r="X68" s="109" t="str">
        <f t="shared" si="14"/>
        <v>VENTAJA</v>
      </c>
      <c r="Y68" s="92" t="str">
        <f t="shared" si="14"/>
        <v>VENTAJA</v>
      </c>
      <c r="Z68" s="109" t="str">
        <f t="shared" si="14"/>
        <v>VENTAJA</v>
      </c>
      <c r="AA68" s="92" t="str">
        <f t="shared" si="14"/>
        <v>VENTAJA</v>
      </c>
      <c r="AB68" s="92" t="str">
        <f t="shared" ref="AB68" si="15">+IF(AB54&gt; 0.33,"VENTAJA","INTRAPRODUCTO")</f>
        <v>VENTAJA</v>
      </c>
    </row>
    <row r="69" spans="4:28" x14ac:dyDescent="0.25">
      <c r="D69" s="232" t="s">
        <v>25</v>
      </c>
      <c r="E69" s="233"/>
      <c r="F69" s="114" t="str">
        <f t="shared" ref="F69:AA69" si="16">+IF(F55&gt; 0.33,"VENTAJA","INTRAPRODUCTO")</f>
        <v>VENTAJA</v>
      </c>
      <c r="G69" s="92" t="str">
        <f t="shared" si="16"/>
        <v>VENTAJA</v>
      </c>
      <c r="H69" s="109" t="str">
        <f t="shared" si="16"/>
        <v>VENTAJA</v>
      </c>
      <c r="I69" s="92" t="str">
        <f t="shared" si="16"/>
        <v>VENTAJA</v>
      </c>
      <c r="J69" s="109" t="str">
        <f t="shared" si="16"/>
        <v>VENTAJA</v>
      </c>
      <c r="K69" s="92" t="str">
        <f t="shared" si="16"/>
        <v>VENTAJA</v>
      </c>
      <c r="L69" s="109" t="str">
        <f t="shared" si="16"/>
        <v>VENTAJA</v>
      </c>
      <c r="M69" s="92" t="str">
        <f t="shared" si="16"/>
        <v>VENTAJA</v>
      </c>
      <c r="N69" s="109" t="str">
        <f t="shared" si="16"/>
        <v>VENTAJA</v>
      </c>
      <c r="O69" s="92" t="str">
        <f t="shared" si="16"/>
        <v>VENTAJA</v>
      </c>
      <c r="P69" s="109" t="str">
        <f t="shared" si="16"/>
        <v>VENTAJA</v>
      </c>
      <c r="Q69" s="92" t="str">
        <f t="shared" si="16"/>
        <v>VENTAJA</v>
      </c>
      <c r="R69" s="109" t="str">
        <f t="shared" si="16"/>
        <v>VENTAJA</v>
      </c>
      <c r="S69" s="92" t="str">
        <f t="shared" si="16"/>
        <v>VENTAJA</v>
      </c>
      <c r="T69" s="109" t="str">
        <f t="shared" si="16"/>
        <v>VENTAJA</v>
      </c>
      <c r="U69" s="92" t="str">
        <f t="shared" si="16"/>
        <v>VENTAJA</v>
      </c>
      <c r="V69" s="109" t="str">
        <f t="shared" si="16"/>
        <v>VENTAJA</v>
      </c>
      <c r="W69" s="92" t="str">
        <f t="shared" si="16"/>
        <v>VENTAJA</v>
      </c>
      <c r="X69" s="109" t="str">
        <f t="shared" si="16"/>
        <v>VENTAJA</v>
      </c>
      <c r="Y69" s="92" t="str">
        <f t="shared" si="16"/>
        <v>VENTAJA</v>
      </c>
      <c r="Z69" s="109" t="str">
        <f t="shared" si="16"/>
        <v>VENTAJA</v>
      </c>
      <c r="AA69" s="92" t="str">
        <f t="shared" si="16"/>
        <v>VENTAJA</v>
      </c>
      <c r="AB69" s="92" t="str">
        <f t="shared" ref="AB69" si="17">+IF(AB55&gt; 0.33,"VENTAJA","INTRAPRODUCTO")</f>
        <v>VENTAJA</v>
      </c>
    </row>
    <row r="70" spans="4:28" ht="15.75" thickBot="1" x14ac:dyDescent="0.3">
      <c r="D70" s="230" t="s">
        <v>26</v>
      </c>
      <c r="E70" s="231"/>
      <c r="F70" s="115" t="str">
        <f t="shared" ref="F70:AA70" si="18">+IF(F56&gt; 0.33,"VENTAJA","INTRAPRODUCTO")</f>
        <v>INTRAPRODUCTO</v>
      </c>
      <c r="G70" s="108" t="str">
        <f t="shared" si="18"/>
        <v>INTRAPRODUCTO</v>
      </c>
      <c r="H70" s="116" t="str">
        <f t="shared" si="18"/>
        <v>INTRAPRODUCTO</v>
      </c>
      <c r="I70" s="108" t="str">
        <f t="shared" si="18"/>
        <v>VENTAJA</v>
      </c>
      <c r="J70" s="116" t="str">
        <f t="shared" si="18"/>
        <v>INTRAPRODUCTO</v>
      </c>
      <c r="K70" s="108" t="str">
        <f t="shared" si="18"/>
        <v>INTRAPRODUCTO</v>
      </c>
      <c r="L70" s="116" t="str">
        <f t="shared" si="18"/>
        <v>INTRAPRODUCTO</v>
      </c>
      <c r="M70" s="108" t="str">
        <f t="shared" si="18"/>
        <v>INTRAPRODUCTO</v>
      </c>
      <c r="N70" s="116" t="str">
        <f t="shared" si="18"/>
        <v>INTRAPRODUCTO</v>
      </c>
      <c r="O70" s="108" t="str">
        <f t="shared" si="18"/>
        <v>INTRAPRODUCTO</v>
      </c>
      <c r="P70" s="116" t="str">
        <f t="shared" si="18"/>
        <v>INTRAPRODUCTO</v>
      </c>
      <c r="Q70" s="108" t="str">
        <f t="shared" si="18"/>
        <v>INTRAPRODUCTO</v>
      </c>
      <c r="R70" s="116" t="str">
        <f t="shared" si="18"/>
        <v>INTRAPRODUCTO</v>
      </c>
      <c r="S70" s="108" t="str">
        <f t="shared" si="18"/>
        <v>INTRAPRODUCTO</v>
      </c>
      <c r="T70" s="116" t="str">
        <f t="shared" si="18"/>
        <v>INTRAPRODUCTO</v>
      </c>
      <c r="U70" s="108" t="str">
        <f t="shared" si="18"/>
        <v>INTRAPRODUCTO</v>
      </c>
      <c r="V70" s="116" t="str">
        <f t="shared" si="18"/>
        <v>INTRAPRODUCTO</v>
      </c>
      <c r="W70" s="108" t="str">
        <f t="shared" si="18"/>
        <v>INTRAPRODUCTO</v>
      </c>
      <c r="X70" s="116" t="str">
        <f t="shared" si="18"/>
        <v>INTRAPRODUCTO</v>
      </c>
      <c r="Y70" s="108" t="str">
        <f t="shared" si="18"/>
        <v>INTRAPRODUCTO</v>
      </c>
      <c r="Z70" s="116" t="str">
        <f t="shared" si="18"/>
        <v>INTRAPRODUCTO</v>
      </c>
      <c r="AA70" s="108" t="str">
        <f t="shared" si="18"/>
        <v>INTRAPRODUCTO</v>
      </c>
      <c r="AB70" s="108" t="str">
        <f t="shared" ref="AB70" si="19">+IF(AB56&gt; 0.33,"VENTAJA","INTRAPRODUCTO")</f>
        <v>INTRAPRODUCTO</v>
      </c>
    </row>
    <row r="71" spans="4:28" s="1" customFormat="1" x14ac:dyDescent="0.25">
      <c r="D71" s="1" t="s">
        <v>53</v>
      </c>
      <c r="E71" s="133"/>
      <c r="F71" s="109"/>
      <c r="G71" s="109"/>
      <c r="H71" s="109"/>
      <c r="I71" s="109"/>
      <c r="J71" s="109"/>
      <c r="K71" s="109"/>
      <c r="L71" s="109"/>
      <c r="M71" s="109"/>
      <c r="N71" s="109"/>
      <c r="O71" s="109"/>
      <c r="P71" s="109"/>
      <c r="Q71" s="109"/>
      <c r="R71" s="109"/>
      <c r="S71" s="109"/>
      <c r="T71" s="109"/>
      <c r="U71" s="109"/>
      <c r="V71" s="109"/>
      <c r="W71" s="109"/>
      <c r="X71" s="109"/>
      <c r="Y71" s="109"/>
      <c r="Z71" s="109"/>
      <c r="AA71" s="109"/>
    </row>
    <row r="73" spans="4:28" ht="15.75" thickBot="1" x14ac:dyDescent="0.3">
      <c r="D73" s="1" t="s">
        <v>57</v>
      </c>
      <c r="E73" s="3"/>
    </row>
    <row r="74" spans="4:28" ht="15.75" thickBot="1" x14ac:dyDescent="0.3">
      <c r="D74" s="105" t="s">
        <v>15</v>
      </c>
      <c r="E74" s="106"/>
      <c r="F74" s="17">
        <v>1995</v>
      </c>
      <c r="G74" s="9">
        <v>1996</v>
      </c>
      <c r="H74" s="17">
        <v>1997</v>
      </c>
      <c r="I74" s="9">
        <v>1998</v>
      </c>
      <c r="J74" s="17">
        <v>1999</v>
      </c>
      <c r="K74" s="9">
        <v>2000</v>
      </c>
      <c r="L74" s="17">
        <v>2001</v>
      </c>
      <c r="M74" s="9">
        <v>2002</v>
      </c>
      <c r="N74" s="17">
        <v>2003</v>
      </c>
      <c r="O74" s="9">
        <v>2004</v>
      </c>
      <c r="P74" s="17">
        <v>2005</v>
      </c>
      <c r="Q74" s="9">
        <v>2006</v>
      </c>
      <c r="R74" s="17">
        <v>2007</v>
      </c>
      <c r="S74" s="9">
        <v>2008</v>
      </c>
      <c r="T74" s="17">
        <v>2009</v>
      </c>
      <c r="U74" s="9">
        <v>2010</v>
      </c>
      <c r="V74" s="17">
        <v>2011</v>
      </c>
      <c r="W74" s="9">
        <v>2012</v>
      </c>
      <c r="X74" s="17">
        <v>2013</v>
      </c>
      <c r="Y74" s="9">
        <v>2014</v>
      </c>
      <c r="Z74" s="17">
        <v>2015</v>
      </c>
      <c r="AA74" s="10">
        <v>2016</v>
      </c>
      <c r="AB74" s="10">
        <v>2017</v>
      </c>
    </row>
    <row r="75" spans="4:28" ht="15.75" thickBot="1" x14ac:dyDescent="0.3">
      <c r="D75" s="236" t="s">
        <v>16</v>
      </c>
      <c r="E75" s="237"/>
      <c r="F75" s="93">
        <v>10201048.063999999</v>
      </c>
      <c r="G75" s="94">
        <v>10647555.072000001</v>
      </c>
      <c r="H75" s="93">
        <v>11549019.136</v>
      </c>
      <c r="I75" s="94">
        <v>10821222.4</v>
      </c>
      <c r="J75" s="93">
        <v>11617030.143999999</v>
      </c>
      <c r="K75" s="94">
        <v>13158400.846999999</v>
      </c>
      <c r="L75" s="93">
        <v>12301486.486</v>
      </c>
      <c r="M75" s="94">
        <v>11897488.380999999</v>
      </c>
      <c r="N75" s="93">
        <v>13092218.069</v>
      </c>
      <c r="O75" s="94">
        <v>16729677.706</v>
      </c>
      <c r="P75" s="93">
        <v>21190438.734999999</v>
      </c>
      <c r="Q75" s="94">
        <v>24390975.103</v>
      </c>
      <c r="R75" s="93">
        <v>29991332</v>
      </c>
      <c r="S75" s="94">
        <v>37625882.064999998</v>
      </c>
      <c r="T75" s="93">
        <v>32852985.837000001</v>
      </c>
      <c r="U75" s="94">
        <v>39819528.641999997</v>
      </c>
      <c r="V75" s="93">
        <v>56953516.086000003</v>
      </c>
      <c r="W75" s="94">
        <v>60273618.167999998</v>
      </c>
      <c r="X75" s="93">
        <v>58821869.987000003</v>
      </c>
      <c r="Y75" s="94">
        <v>54794812.015000001</v>
      </c>
      <c r="Z75" s="93">
        <v>35690766.593000002</v>
      </c>
      <c r="AA75" s="95">
        <v>31044991.243000001</v>
      </c>
      <c r="AB75" s="95">
        <v>31044991.243000001</v>
      </c>
    </row>
    <row r="76" spans="4:28" x14ac:dyDescent="0.25">
      <c r="D76" s="232" t="s">
        <v>17</v>
      </c>
      <c r="E76" s="233"/>
      <c r="F76" s="96">
        <v>3098921.09</v>
      </c>
      <c r="G76" s="97">
        <v>2785849.662</v>
      </c>
      <c r="H76" s="96">
        <v>3607707.88</v>
      </c>
      <c r="I76" s="97">
        <v>3335956.557</v>
      </c>
      <c r="J76" s="96">
        <v>2695929.8470000001</v>
      </c>
      <c r="K76" s="97">
        <v>2405215.0010000002</v>
      </c>
      <c r="L76" s="96">
        <v>2138679.7719999999</v>
      </c>
      <c r="M76" s="97">
        <v>2078652.2009999999</v>
      </c>
      <c r="N76" s="96">
        <v>2115649.7719999999</v>
      </c>
      <c r="O76" s="97">
        <v>2562060.0449999999</v>
      </c>
      <c r="P76" s="96">
        <v>3414451.378</v>
      </c>
      <c r="Q76" s="97">
        <v>3636147.1490000002</v>
      </c>
      <c r="R76" s="96">
        <v>4207719.53</v>
      </c>
      <c r="S76" s="97">
        <v>4920759.6100000003</v>
      </c>
      <c r="T76" s="96">
        <v>4598395.335</v>
      </c>
      <c r="U76" s="97">
        <v>4252563.568</v>
      </c>
      <c r="V76" s="96">
        <v>5361940.517</v>
      </c>
      <c r="W76" s="97">
        <v>4891277.0719999997</v>
      </c>
      <c r="X76" s="96">
        <v>4827988.8420000002</v>
      </c>
      <c r="Y76" s="97">
        <v>5397566.3509999998</v>
      </c>
      <c r="Z76" s="96">
        <v>5065806.5839999998</v>
      </c>
      <c r="AA76" s="98">
        <v>5017400.301</v>
      </c>
      <c r="AB76" s="98">
        <v>5017400.301</v>
      </c>
    </row>
    <row r="77" spans="4:28" x14ac:dyDescent="0.25">
      <c r="D77" s="234" t="s">
        <v>18</v>
      </c>
      <c r="E77" s="235"/>
      <c r="F77" s="99">
        <v>30803.01</v>
      </c>
      <c r="G77" s="100">
        <v>35173.404000000002</v>
      </c>
      <c r="H77" s="99">
        <v>39259.262000000002</v>
      </c>
      <c r="I77" s="100">
        <v>35104.345999999998</v>
      </c>
      <c r="J77" s="99">
        <v>39624.252</v>
      </c>
      <c r="K77" s="100">
        <v>46419.232000000004</v>
      </c>
      <c r="L77" s="99">
        <v>53188.722000000002</v>
      </c>
      <c r="M77" s="100">
        <v>74104.146999999997</v>
      </c>
      <c r="N77" s="99">
        <v>91780.876000000004</v>
      </c>
      <c r="O77" s="100">
        <v>123835.197</v>
      </c>
      <c r="P77" s="99">
        <v>96874.676000000007</v>
      </c>
      <c r="Q77" s="100">
        <v>94055.032999999996</v>
      </c>
      <c r="R77" s="99">
        <v>105375.874</v>
      </c>
      <c r="S77" s="100">
        <v>94489.955000000002</v>
      </c>
      <c r="T77" s="99">
        <v>70182.815000000002</v>
      </c>
      <c r="U77" s="100">
        <v>53309.548000000003</v>
      </c>
      <c r="V77" s="99">
        <v>64346.038</v>
      </c>
      <c r="W77" s="100">
        <v>70258.634000000005</v>
      </c>
      <c r="X77" s="99">
        <v>97455.774999999994</v>
      </c>
      <c r="Y77" s="100">
        <v>83701.375</v>
      </c>
      <c r="Z77" s="99">
        <v>73863.785999999993</v>
      </c>
      <c r="AA77" s="101">
        <v>54157.362999999998</v>
      </c>
      <c r="AB77" s="101">
        <v>54157.362999999998</v>
      </c>
    </row>
    <row r="78" spans="4:28" x14ac:dyDescent="0.25">
      <c r="D78" s="232" t="s">
        <v>19</v>
      </c>
      <c r="E78" s="233"/>
      <c r="F78" s="96">
        <v>579990.24399999995</v>
      </c>
      <c r="G78" s="97">
        <v>605765.80500000005</v>
      </c>
      <c r="H78" s="96">
        <v>616942.38699999999</v>
      </c>
      <c r="I78" s="97">
        <v>617456.18000000005</v>
      </c>
      <c r="J78" s="96">
        <v>620240.06799999997</v>
      </c>
      <c r="K78" s="97">
        <v>659124.23800000001</v>
      </c>
      <c r="L78" s="96">
        <v>688855.61499999999</v>
      </c>
      <c r="M78" s="97">
        <v>757827.40099999995</v>
      </c>
      <c r="N78" s="96">
        <v>789590.94900000002</v>
      </c>
      <c r="O78" s="97">
        <v>875534.74</v>
      </c>
      <c r="P78" s="96">
        <v>1139266.4569999999</v>
      </c>
      <c r="Q78" s="97">
        <v>1479351.7949999999</v>
      </c>
      <c r="R78" s="96">
        <v>1801174.3359999999</v>
      </c>
      <c r="S78" s="97">
        <v>1883633.2490000001</v>
      </c>
      <c r="T78" s="96">
        <v>1536759.11</v>
      </c>
      <c r="U78" s="97">
        <v>1790755.2039999999</v>
      </c>
      <c r="V78" s="96">
        <v>1862520.5719999999</v>
      </c>
      <c r="W78" s="97">
        <v>1903899.7069999999</v>
      </c>
      <c r="X78" s="96">
        <v>1983921.308</v>
      </c>
      <c r="Y78" s="97">
        <v>1921493.327</v>
      </c>
      <c r="Z78" s="96">
        <v>1777427.3</v>
      </c>
      <c r="AA78" s="98">
        <v>1737163.1470000001</v>
      </c>
      <c r="AB78" s="98">
        <v>1737163.1470000001</v>
      </c>
    </row>
    <row r="79" spans="4:28" x14ac:dyDescent="0.25">
      <c r="D79" s="234" t="s">
        <v>20</v>
      </c>
      <c r="E79" s="235"/>
      <c r="F79" s="99">
        <v>2777924.2829999998</v>
      </c>
      <c r="G79" s="100">
        <v>3827695.986</v>
      </c>
      <c r="H79" s="99">
        <v>3622565.1490000002</v>
      </c>
      <c r="I79" s="100">
        <v>3273865.3459999999</v>
      </c>
      <c r="J79" s="99">
        <v>4702466.4309999999</v>
      </c>
      <c r="K79" s="100">
        <v>5668573.9000000004</v>
      </c>
      <c r="L79" s="99">
        <v>4465281.6239999998</v>
      </c>
      <c r="M79" s="100">
        <v>4273429.8509999998</v>
      </c>
      <c r="N79" s="99">
        <v>4869042.2489999998</v>
      </c>
      <c r="O79" s="100">
        <v>6174538.5109999999</v>
      </c>
      <c r="P79" s="99">
        <v>8316319.8449999997</v>
      </c>
      <c r="Q79" s="100">
        <v>9373867.7410000004</v>
      </c>
      <c r="R79" s="99">
        <v>10872100.037</v>
      </c>
      <c r="S79" s="100">
        <v>17295009.647999998</v>
      </c>
      <c r="T79" s="99">
        <v>15780856.358999999</v>
      </c>
      <c r="U79" s="100">
        <v>22564428.982000001</v>
      </c>
      <c r="V79" s="99">
        <v>36481785.703000002</v>
      </c>
      <c r="W79" s="100">
        <v>39611602.737000003</v>
      </c>
      <c r="X79" s="99">
        <v>39276186.884999998</v>
      </c>
      <c r="Y79" s="100">
        <v>35930632.399999999</v>
      </c>
      <c r="Z79" s="99">
        <v>18839854.679000001</v>
      </c>
      <c r="AA79" s="101">
        <v>14745528.085000001</v>
      </c>
      <c r="AB79" s="101">
        <v>14745528.085000001</v>
      </c>
    </row>
    <row r="80" spans="4:28" x14ac:dyDescent="0.25">
      <c r="D80" s="232" t="s">
        <v>21</v>
      </c>
      <c r="E80" s="233"/>
      <c r="F80" s="96">
        <v>15458.19</v>
      </c>
      <c r="G80" s="97">
        <v>20060.937999999998</v>
      </c>
      <c r="H80" s="96">
        <v>39520.923999999999</v>
      </c>
      <c r="I80" s="97">
        <v>47420.091999999997</v>
      </c>
      <c r="J80" s="96">
        <v>59328.618000000002</v>
      </c>
      <c r="K80" s="97">
        <v>49121.404000000002</v>
      </c>
      <c r="L80" s="96">
        <v>40252.230000000003</v>
      </c>
      <c r="M80" s="97">
        <v>47038.563999999998</v>
      </c>
      <c r="N80" s="96">
        <v>70101.479000000007</v>
      </c>
      <c r="O80" s="97">
        <v>132581.01300000001</v>
      </c>
      <c r="P80" s="96">
        <v>122856.924</v>
      </c>
      <c r="Q80" s="97">
        <v>127010.948</v>
      </c>
      <c r="R80" s="96">
        <v>261453.73800000001</v>
      </c>
      <c r="S80" s="97">
        <v>384381.01500000001</v>
      </c>
      <c r="T80" s="96">
        <v>178528.27600000001</v>
      </c>
      <c r="U80" s="97">
        <v>135985.625</v>
      </c>
      <c r="V80" s="96">
        <v>290296.103</v>
      </c>
      <c r="W80" s="97">
        <v>280943.15100000001</v>
      </c>
      <c r="X80" s="96">
        <v>255500.98800000001</v>
      </c>
      <c r="Y80" s="97">
        <v>328909.83600000001</v>
      </c>
      <c r="Z80" s="96">
        <v>363479.42700000003</v>
      </c>
      <c r="AA80" s="98">
        <v>338839.57299999997</v>
      </c>
      <c r="AB80" s="98">
        <v>338839.57299999997</v>
      </c>
    </row>
    <row r="81" spans="4:28" x14ac:dyDescent="0.25">
      <c r="D81" s="234" t="s">
        <v>22</v>
      </c>
      <c r="E81" s="235"/>
      <c r="F81" s="99">
        <v>806467.44</v>
      </c>
      <c r="G81" s="100">
        <v>878271.42099999997</v>
      </c>
      <c r="H81" s="99">
        <v>1075389.1259999999</v>
      </c>
      <c r="I81" s="100">
        <v>1092606.466</v>
      </c>
      <c r="J81" s="99">
        <v>1179674.507</v>
      </c>
      <c r="K81" s="100">
        <v>1335680.9410000001</v>
      </c>
      <c r="L81" s="99">
        <v>1361828.9720000001</v>
      </c>
      <c r="M81" s="100">
        <v>1329738.9140000001</v>
      </c>
      <c r="N81" s="99">
        <v>1219370.236</v>
      </c>
      <c r="O81" s="100">
        <v>1541722.7209999999</v>
      </c>
      <c r="P81" s="99">
        <v>1786172.6610000001</v>
      </c>
      <c r="Q81" s="100">
        <v>2024381.6680000001</v>
      </c>
      <c r="R81" s="99">
        <v>2413255.6839999999</v>
      </c>
      <c r="S81" s="100">
        <v>2951475.1740000001</v>
      </c>
      <c r="T81" s="99">
        <v>2715936.733</v>
      </c>
      <c r="U81" s="100">
        <v>2846822.6030000001</v>
      </c>
      <c r="V81" s="99">
        <v>3312122.983</v>
      </c>
      <c r="W81" s="100">
        <v>3428685.415</v>
      </c>
      <c r="X81" s="99">
        <v>3733191.8110000002</v>
      </c>
      <c r="Y81" s="100">
        <v>3684127.247</v>
      </c>
      <c r="Z81" s="99">
        <v>3423007.0780000002</v>
      </c>
      <c r="AA81" s="101">
        <v>3029705.855</v>
      </c>
      <c r="AB81" s="101">
        <v>3029705.855</v>
      </c>
    </row>
    <row r="82" spans="4:28" x14ac:dyDescent="0.25">
      <c r="D82" s="232" t="s">
        <v>23</v>
      </c>
      <c r="E82" s="233"/>
      <c r="F82" s="96">
        <v>1467892.4750000001</v>
      </c>
      <c r="G82" s="97">
        <v>1145310.274</v>
      </c>
      <c r="H82" s="96">
        <v>1189097.206</v>
      </c>
      <c r="I82" s="97">
        <v>1100459.8259999999</v>
      </c>
      <c r="J82" s="96">
        <v>1195512.314</v>
      </c>
      <c r="K82" s="97">
        <v>1443992.7379999999</v>
      </c>
      <c r="L82" s="96">
        <v>1600065.148</v>
      </c>
      <c r="M82" s="97">
        <v>1560431.6310000001</v>
      </c>
      <c r="N82" s="96">
        <v>1737469.0460000001</v>
      </c>
      <c r="O82" s="97">
        <v>2330093.8820000002</v>
      </c>
      <c r="P82" s="96">
        <v>2753889.4539999999</v>
      </c>
      <c r="Q82" s="97">
        <v>3484528.9249999998</v>
      </c>
      <c r="R82" s="96">
        <v>4748504.3559999997</v>
      </c>
      <c r="S82" s="97">
        <v>4649722.3870000001</v>
      </c>
      <c r="T82" s="96">
        <v>3441238.7110000001</v>
      </c>
      <c r="U82" s="97">
        <v>3337209.6940000001</v>
      </c>
      <c r="V82" s="96">
        <v>3472061.2480000001</v>
      </c>
      <c r="W82" s="97">
        <v>3549539.51</v>
      </c>
      <c r="X82" s="96">
        <v>3048385.906</v>
      </c>
      <c r="Y82" s="97">
        <v>2962845.625</v>
      </c>
      <c r="Z82" s="96">
        <v>2367656.7080000001</v>
      </c>
      <c r="AA82" s="98">
        <v>2028656.209</v>
      </c>
      <c r="AB82" s="98">
        <v>2028656.209</v>
      </c>
    </row>
    <row r="83" spans="4:28" x14ac:dyDescent="0.25">
      <c r="D83" s="234" t="s">
        <v>24</v>
      </c>
      <c r="E83" s="235"/>
      <c r="F83" s="99">
        <v>264716.17499999999</v>
      </c>
      <c r="G83" s="100">
        <v>290365.29800000001</v>
      </c>
      <c r="H83" s="99">
        <v>438185.76</v>
      </c>
      <c r="I83" s="100">
        <v>427399.25199999998</v>
      </c>
      <c r="J83" s="99">
        <v>306885.30800000002</v>
      </c>
      <c r="K83" s="100">
        <v>565442.83100000001</v>
      </c>
      <c r="L83" s="99">
        <v>828162.73800000001</v>
      </c>
      <c r="M83" s="100">
        <v>663024.73400000005</v>
      </c>
      <c r="N83" s="99">
        <v>430313.315</v>
      </c>
      <c r="O83" s="100">
        <v>910814.52500000002</v>
      </c>
      <c r="P83" s="99">
        <v>1265020.04</v>
      </c>
      <c r="Q83" s="100">
        <v>1519771.098</v>
      </c>
      <c r="R83" s="99">
        <v>2208299.469</v>
      </c>
      <c r="S83" s="100">
        <v>1884343.71</v>
      </c>
      <c r="T83" s="99">
        <v>1427862.03</v>
      </c>
      <c r="U83" s="100">
        <v>1265311.8959999999</v>
      </c>
      <c r="V83" s="99">
        <v>1720984.7679999999</v>
      </c>
      <c r="W83" s="100">
        <v>1492637.152</v>
      </c>
      <c r="X83" s="99">
        <v>1834495.1359999999</v>
      </c>
      <c r="Y83" s="100">
        <v>1529037.4939999999</v>
      </c>
      <c r="Z83" s="99">
        <v>1423523.017</v>
      </c>
      <c r="AA83" s="101">
        <v>1464320.9709999999</v>
      </c>
      <c r="AB83" s="101">
        <v>1464320.9709999999</v>
      </c>
    </row>
    <row r="84" spans="4:28" x14ac:dyDescent="0.25">
      <c r="D84" s="232" t="s">
        <v>25</v>
      </c>
      <c r="E84" s="233"/>
      <c r="F84" s="96">
        <v>985174.973</v>
      </c>
      <c r="G84" s="97">
        <v>854746.38600000006</v>
      </c>
      <c r="H84" s="96">
        <v>844979.59499999997</v>
      </c>
      <c r="I84" s="97">
        <v>870562.44400000002</v>
      </c>
      <c r="J84" s="96">
        <v>807029.93</v>
      </c>
      <c r="K84" s="97">
        <v>975983.973</v>
      </c>
      <c r="L84" s="96">
        <v>1113974.9620000001</v>
      </c>
      <c r="M84" s="97">
        <v>999796.94099999999</v>
      </c>
      <c r="N84" s="96">
        <v>1176477.253</v>
      </c>
      <c r="O84" s="97">
        <v>1501711.953</v>
      </c>
      <c r="P84" s="96">
        <v>1662357.4920000001</v>
      </c>
      <c r="Q84" s="97">
        <v>1818153.287</v>
      </c>
      <c r="R84" s="96">
        <v>2568492.432</v>
      </c>
      <c r="S84" s="97">
        <v>2529167.3969999999</v>
      </c>
      <c r="T84" s="96">
        <v>1535642.514</v>
      </c>
      <c r="U84" s="97">
        <v>1443255.895</v>
      </c>
      <c r="V84" s="96">
        <v>1590328.8319999999</v>
      </c>
      <c r="W84" s="97">
        <v>1631760.6129999999</v>
      </c>
      <c r="X84" s="96">
        <v>1499523.801</v>
      </c>
      <c r="Y84" s="97">
        <v>1360366.0090000001</v>
      </c>
      <c r="Z84" s="96">
        <v>1254999.4099999999</v>
      </c>
      <c r="AA84" s="98">
        <v>1085000.3689999999</v>
      </c>
      <c r="AB84" s="98">
        <v>1085000.3689999999</v>
      </c>
    </row>
    <row r="85" spans="4:28" ht="15.75" thickBot="1" x14ac:dyDescent="0.3">
      <c r="D85" s="230" t="s">
        <v>26</v>
      </c>
      <c r="E85" s="231"/>
      <c r="F85" s="102">
        <v>173700.736</v>
      </c>
      <c r="G85" s="103">
        <v>204315.77</v>
      </c>
      <c r="H85" s="102">
        <v>75372.135999999999</v>
      </c>
      <c r="I85" s="103">
        <v>20392.142</v>
      </c>
      <c r="J85" s="102">
        <v>10338.969999999999</v>
      </c>
      <c r="K85" s="103">
        <v>8846.5889999999999</v>
      </c>
      <c r="L85" s="102">
        <v>11196.703</v>
      </c>
      <c r="M85" s="103">
        <v>113443.997</v>
      </c>
      <c r="N85" s="102">
        <v>592422.89399999997</v>
      </c>
      <c r="O85" s="103">
        <v>576785.11899999995</v>
      </c>
      <c r="P85" s="102">
        <v>633229.92799999996</v>
      </c>
      <c r="Q85" s="103">
        <v>833707.58499999996</v>
      </c>
      <c r="R85" s="102">
        <v>804956.70200000005</v>
      </c>
      <c r="S85" s="103">
        <v>1032900.036</v>
      </c>
      <c r="T85" s="102">
        <v>1567584.0730000001</v>
      </c>
      <c r="U85" s="103">
        <v>2129885.764</v>
      </c>
      <c r="V85" s="102">
        <v>2797129.4870000002</v>
      </c>
      <c r="W85" s="103">
        <v>3413014.27</v>
      </c>
      <c r="X85" s="102">
        <v>2265219.588</v>
      </c>
      <c r="Y85" s="103">
        <v>1596132.41</v>
      </c>
      <c r="Z85" s="102">
        <v>1101148.7209999999</v>
      </c>
      <c r="AA85" s="104">
        <v>1544219.487</v>
      </c>
      <c r="AB85" s="104">
        <v>1544219.487</v>
      </c>
    </row>
    <row r="86" spans="4:28" x14ac:dyDescent="0.25">
      <c r="D86" s="1" t="s">
        <v>52</v>
      </c>
    </row>
  </sheetData>
  <mergeCells count="37">
    <mergeCell ref="D70:E70"/>
    <mergeCell ref="D65:E65"/>
    <mergeCell ref="D66:E66"/>
    <mergeCell ref="D67:E67"/>
    <mergeCell ref="D68:E68"/>
    <mergeCell ref="D69:E69"/>
    <mergeCell ref="D60:E60"/>
    <mergeCell ref="D61:E61"/>
    <mergeCell ref="D62:E62"/>
    <mergeCell ref="D63:E63"/>
    <mergeCell ref="D64:E64"/>
    <mergeCell ref="B17:D17"/>
    <mergeCell ref="G17:I17"/>
    <mergeCell ref="M17:O17"/>
    <mergeCell ref="B7:E16"/>
    <mergeCell ref="D46:E46"/>
    <mergeCell ref="D47:E47"/>
    <mergeCell ref="D48:E48"/>
    <mergeCell ref="D49:E49"/>
    <mergeCell ref="D50:E50"/>
    <mergeCell ref="D51:E51"/>
    <mergeCell ref="D52:E52"/>
    <mergeCell ref="D53:E53"/>
    <mergeCell ref="D54:E54"/>
    <mergeCell ref="D55:E55"/>
    <mergeCell ref="D56:E56"/>
    <mergeCell ref="D75:E75"/>
    <mergeCell ref="D76:E76"/>
    <mergeCell ref="D77:E77"/>
    <mergeCell ref="D78:E78"/>
    <mergeCell ref="D79:E79"/>
    <mergeCell ref="D85:E85"/>
    <mergeCell ref="D80:E80"/>
    <mergeCell ref="D81:E81"/>
    <mergeCell ref="D82:E82"/>
    <mergeCell ref="D83:E83"/>
    <mergeCell ref="D84:E8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69"/>
  <sheetViews>
    <sheetView showGridLines="0" tabSelected="1" topLeftCell="W31" workbookViewId="0">
      <selection activeCell="AA73" sqref="AA73"/>
    </sheetView>
  </sheetViews>
  <sheetFormatPr baseColWidth="10" defaultRowHeight="15" x14ac:dyDescent="0.25"/>
  <cols>
    <col min="5" max="5" width="24.42578125" customWidth="1"/>
    <col min="6" max="27" width="27.7109375" bestFit="1" customWidth="1"/>
    <col min="28" max="28" width="29.85546875" customWidth="1"/>
  </cols>
  <sheetData>
    <row r="7" spans="2:16" ht="15" customHeight="1" x14ac:dyDescent="0.25">
      <c r="C7" s="131"/>
      <c r="D7" s="201" t="s">
        <v>47</v>
      </c>
      <c r="E7" s="201"/>
      <c r="I7" s="239" t="s">
        <v>46</v>
      </c>
      <c r="J7" s="239"/>
      <c r="K7" s="239"/>
      <c r="M7" s="80"/>
      <c r="N7" s="80"/>
      <c r="O7" s="80"/>
      <c r="P7" s="80"/>
    </row>
    <row r="8" spans="2:16" x14ac:dyDescent="0.25">
      <c r="B8" s="131"/>
      <c r="C8" s="131"/>
      <c r="D8" s="201"/>
      <c r="E8" s="201"/>
      <c r="I8" s="239"/>
      <c r="J8" s="239"/>
      <c r="K8" s="239"/>
      <c r="L8" s="80"/>
      <c r="M8" s="80"/>
      <c r="N8" s="80"/>
      <c r="O8" s="80"/>
      <c r="P8" s="80"/>
    </row>
    <row r="9" spans="2:16" x14ac:dyDescent="0.25">
      <c r="B9" s="131"/>
      <c r="C9" s="131"/>
      <c r="D9" s="201"/>
      <c r="E9" s="201"/>
      <c r="I9" s="239"/>
      <c r="J9" s="239"/>
      <c r="K9" s="239"/>
      <c r="L9" s="80"/>
      <c r="M9" s="80"/>
      <c r="N9" s="80"/>
      <c r="O9" s="80"/>
      <c r="P9" s="80"/>
    </row>
    <row r="10" spans="2:16" x14ac:dyDescent="0.25">
      <c r="B10" s="131"/>
      <c r="C10" s="131"/>
      <c r="D10" s="201"/>
      <c r="E10" s="201"/>
      <c r="I10" s="239"/>
      <c r="J10" s="239"/>
      <c r="K10" s="239"/>
      <c r="L10" s="80"/>
      <c r="M10" s="80"/>
      <c r="N10" s="80"/>
      <c r="O10" s="80"/>
      <c r="P10" s="80"/>
    </row>
    <row r="11" spans="2:16" x14ac:dyDescent="0.25">
      <c r="B11" s="131"/>
      <c r="C11" s="131"/>
      <c r="D11" s="201"/>
      <c r="E11" s="201"/>
      <c r="I11" s="239"/>
      <c r="J11" s="239"/>
      <c r="K11" s="239"/>
      <c r="L11" s="80"/>
      <c r="M11" s="80"/>
      <c r="N11" s="80"/>
      <c r="O11" s="80"/>
      <c r="P11" s="80"/>
    </row>
    <row r="12" spans="2:16" x14ac:dyDescent="0.25">
      <c r="B12" s="131"/>
      <c r="C12" s="131"/>
      <c r="D12" s="201"/>
      <c r="E12" s="201"/>
      <c r="I12" s="239"/>
      <c r="J12" s="239"/>
      <c r="K12" s="239"/>
      <c r="L12" s="80"/>
      <c r="M12" s="80"/>
      <c r="N12" s="80"/>
      <c r="O12" s="80"/>
      <c r="P12" s="80"/>
    </row>
    <row r="13" spans="2:16" x14ac:dyDescent="0.25">
      <c r="B13" s="131"/>
      <c r="C13" s="131"/>
      <c r="D13" s="201"/>
      <c r="E13" s="201"/>
      <c r="I13" s="239"/>
      <c r="J13" s="239"/>
      <c r="K13" s="239"/>
      <c r="L13" s="80"/>
      <c r="M13" s="80"/>
      <c r="N13" s="80"/>
      <c r="O13" s="80"/>
      <c r="P13" s="80"/>
    </row>
    <row r="14" spans="2:16" x14ac:dyDescent="0.25">
      <c r="B14" s="131"/>
      <c r="C14" s="131"/>
      <c r="D14" s="201"/>
      <c r="E14" s="201"/>
      <c r="I14" s="239"/>
      <c r="J14" s="239"/>
      <c r="K14" s="239"/>
      <c r="L14" s="80"/>
      <c r="M14" s="80"/>
      <c r="N14" s="80"/>
      <c r="O14" s="80"/>
      <c r="P14" s="80"/>
    </row>
    <row r="15" spans="2:16" ht="17.25" customHeight="1" x14ac:dyDescent="0.25">
      <c r="B15" s="131"/>
      <c r="C15" s="131"/>
      <c r="D15" s="131"/>
      <c r="E15" s="131"/>
      <c r="G15" s="238" t="s">
        <v>48</v>
      </c>
      <c r="H15" s="238"/>
      <c r="I15" s="239"/>
      <c r="J15" s="239"/>
      <c r="K15" s="239"/>
      <c r="L15" s="80"/>
      <c r="M15" s="80"/>
      <c r="N15" s="80"/>
      <c r="O15" s="80"/>
      <c r="P15" s="80"/>
    </row>
    <row r="16" spans="2:16" x14ac:dyDescent="0.25">
      <c r="B16" s="131"/>
      <c r="C16" s="131"/>
      <c r="D16" s="131"/>
      <c r="E16" s="131"/>
      <c r="G16" s="238"/>
      <c r="H16" s="238"/>
      <c r="I16" s="81"/>
      <c r="J16" s="81" t="s">
        <v>3</v>
      </c>
      <c r="L16" s="80"/>
      <c r="M16" s="80"/>
      <c r="N16" s="80"/>
      <c r="O16" s="80"/>
      <c r="P16" s="80"/>
    </row>
    <row r="17" spans="3:15" x14ac:dyDescent="0.25">
      <c r="C17" s="81"/>
      <c r="D17" s="81"/>
      <c r="E17" s="81" t="s">
        <v>3</v>
      </c>
      <c r="G17" s="81" t="s">
        <v>3</v>
      </c>
      <c r="H17" s="81"/>
      <c r="I17" s="81"/>
      <c r="N17" s="81"/>
      <c r="O17" s="81"/>
    </row>
    <row r="44" spans="4:28" ht="15.75" thickBot="1" x14ac:dyDescent="0.3"/>
    <row r="45" spans="4:28" ht="15.75" thickBot="1" x14ac:dyDescent="0.3">
      <c r="D45" s="7" t="s">
        <v>15</v>
      </c>
      <c r="E45" s="8"/>
      <c r="F45" s="118">
        <v>1995</v>
      </c>
      <c r="G45" s="17">
        <v>1996</v>
      </c>
      <c r="H45" s="9">
        <v>1997</v>
      </c>
      <c r="I45" s="17">
        <v>1998</v>
      </c>
      <c r="J45" s="9">
        <v>1999</v>
      </c>
      <c r="K45" s="17">
        <v>2000</v>
      </c>
      <c r="L45" s="9">
        <v>2001</v>
      </c>
      <c r="M45" s="17">
        <v>2002</v>
      </c>
      <c r="N45" s="9">
        <v>2003</v>
      </c>
      <c r="O45" s="17">
        <v>2004</v>
      </c>
      <c r="P45" s="9">
        <v>2005</v>
      </c>
      <c r="Q45" s="17">
        <v>2006</v>
      </c>
      <c r="R45" s="9">
        <v>2007</v>
      </c>
      <c r="S45" s="17">
        <v>2008</v>
      </c>
      <c r="T45" s="9">
        <v>2009</v>
      </c>
      <c r="U45" s="17">
        <v>2010</v>
      </c>
      <c r="V45" s="9">
        <v>2011</v>
      </c>
      <c r="W45" s="17">
        <v>2012</v>
      </c>
      <c r="X45" s="9">
        <v>2013</v>
      </c>
      <c r="Y45" s="17">
        <v>2014</v>
      </c>
      <c r="Z45" s="9">
        <v>2015</v>
      </c>
      <c r="AA45" s="17">
        <v>2016</v>
      </c>
      <c r="AB45" s="17">
        <v>2017</v>
      </c>
    </row>
    <row r="46" spans="4:28" x14ac:dyDescent="0.25">
      <c r="D46" s="232" t="s">
        <v>17</v>
      </c>
      <c r="E46" s="233"/>
      <c r="F46" s="119">
        <f>+(A!D47-B!E47)/(A!D47+B!E47)</f>
        <v>-0.28020852326829959</v>
      </c>
      <c r="G46" s="120">
        <f>+(A!E47-B!F47)/(A!E47+B!F47)</f>
        <v>-0.56963882621920969</v>
      </c>
      <c r="H46" s="121">
        <f>+(A!F47-B!G47)/(A!F47+B!G47)</f>
        <v>-0.37711245644746855</v>
      </c>
      <c r="I46" s="120">
        <f>+(A!G47-B!H47)/(A!G47+B!H47)</f>
        <v>-4.2980830554197658E-2</v>
      </c>
      <c r="J46" s="121">
        <f>+(A!H47-B!I47)/(A!H47+B!I47)</f>
        <v>-0.44596632008065668</v>
      </c>
      <c r="K46" s="120">
        <f>+(A!I47-B!J47)/(A!I47+B!J47)</f>
        <v>-0.42256704833785586</v>
      </c>
      <c r="L46" s="121">
        <f>+(A!J47-B!K47)/(A!J47+B!K47)</f>
        <v>-0.2930004216998553</v>
      </c>
      <c r="M46" s="120">
        <f>+(A!K47-B!L47)/(A!K47+B!L47)</f>
        <v>-0.24461052780007467</v>
      </c>
      <c r="N46" s="121">
        <f>+(A!L47-B!M47)/(A!L47+B!M47)</f>
        <v>-0.26243638268319808</v>
      </c>
      <c r="O46" s="120">
        <f>+(A!M47-B!N47)/(A!M47+B!N47)</f>
        <v>-0.30979839471550263</v>
      </c>
      <c r="P46" s="121">
        <f>+(A!N47-B!O47)/(A!N47+B!O47)</f>
        <v>-0.36519629414105959</v>
      </c>
      <c r="Q46" s="120">
        <f>+(A!O47-B!P47)/(A!O47+B!P47)</f>
        <v>-0.48895077352588745</v>
      </c>
      <c r="R46" s="121">
        <f>+(A!P47-B!Q47)/(A!P47+B!Q47)</f>
        <v>-0.37184718260063238</v>
      </c>
      <c r="S46" s="120">
        <f>+(A!Q47-B!R47)/(A!Q47+B!R47)</f>
        <v>-0.26687881137249914</v>
      </c>
      <c r="T46" s="121">
        <f>+(A!R47-B!S47)/(A!R47+B!S47)</f>
        <v>-0.33574515223951379</v>
      </c>
      <c r="U46" s="120">
        <f>+(A!S47-B!T47)/(A!S47+B!T47)</f>
        <v>-0.26648694906096648</v>
      </c>
      <c r="V46" s="121">
        <f>+(A!T47-B!U47)/(A!T47+B!U47)</f>
        <v>-0.36293871390245885</v>
      </c>
      <c r="W46" s="120">
        <f>+(A!U47-B!V47)/(A!U47+B!V47)</f>
        <v>-0.31242604292687509</v>
      </c>
      <c r="X46" s="121">
        <f>+(A!V47-B!W47)/(A!V47+B!W47)</f>
        <v>-0.26368725857387026</v>
      </c>
      <c r="Y46" s="120">
        <f>+(A!W47-B!X47)/(A!W47+B!X47)</f>
        <v>-0.23100976645354199</v>
      </c>
      <c r="Z46" s="121">
        <f>+(A!X47-B!Y47)/(A!X47+B!Y47)</f>
        <v>-0.27108578554954521</v>
      </c>
      <c r="AA46" s="120">
        <f>+(A!Y47-B!Z47)/(A!Y47+B!Z47)</f>
        <v>-0.44391431913116119</v>
      </c>
      <c r="AB46" s="120">
        <f>+(A!Z47-B!AA47)/(A!Z47+B!AA47)</f>
        <v>-0.30243922830810421</v>
      </c>
    </row>
    <row r="47" spans="4:28" x14ac:dyDescent="0.25">
      <c r="D47" s="234" t="s">
        <v>18</v>
      </c>
      <c r="E47" s="235"/>
      <c r="F47" s="122">
        <f>+(A!D48-B!E48)/(A!D48+B!E48)</f>
        <v>0.5437395765406523</v>
      </c>
      <c r="G47" s="123">
        <f>+(A!E48-B!F48)/(A!E48+B!F48)</f>
        <v>-2.6723561383182125E-2</v>
      </c>
      <c r="H47" s="124">
        <f>+(A!F48-B!G48)/(A!F48+B!G48)</f>
        <v>0.56306494984796118</v>
      </c>
      <c r="I47" s="123">
        <f>+(A!G48-B!H48)/(A!G48+B!H48)</f>
        <v>0.63138325924416883</v>
      </c>
      <c r="J47" s="124">
        <f>+(A!H48-B!I48)/(A!H48+B!I48)</f>
        <v>0.86924985171940561</v>
      </c>
      <c r="K47" s="123">
        <f>+(A!I48-B!J48)/(A!I48+B!J48)</f>
        <v>0.18593085330083414</v>
      </c>
      <c r="L47" s="124">
        <f>+(A!J48-B!K48)/(A!J48+B!K48)</f>
        <v>0.77189317534676949</v>
      </c>
      <c r="M47" s="123">
        <f>+(A!K48-B!L48)/(A!K48+B!L48)</f>
        <v>0.92742626405857209</v>
      </c>
      <c r="N47" s="124">
        <f>+(A!L48-B!M48)/(A!L48+B!M48)</f>
        <v>0.95566659733625792</v>
      </c>
      <c r="O47" s="123">
        <f>+(A!M48-B!N48)/(A!M48+B!N48)</f>
        <v>0.97056299161762793</v>
      </c>
      <c r="P47" s="124">
        <f>+(A!N48-B!O48)/(A!N48+B!O48)</f>
        <v>0.91883699489609394</v>
      </c>
      <c r="Q47" s="123">
        <f>+(A!O48-B!P48)/(A!O48+B!P48)</f>
        <v>0.9535105594718718</v>
      </c>
      <c r="R47" s="124">
        <f>+(A!P48-B!Q48)/(A!P48+B!Q48)</f>
        <v>0.79772386781427795</v>
      </c>
      <c r="S47" s="123">
        <f>+(A!Q48-B!R48)/(A!Q48+B!R48)</f>
        <v>0.88523841259678293</v>
      </c>
      <c r="T47" s="124">
        <f>+(A!R48-B!S48)/(A!R48+B!S48)</f>
        <v>0.83050821589866197</v>
      </c>
      <c r="U47" s="123">
        <f>+(A!S48-B!T48)/(A!S48+B!T48)</f>
        <v>0.79036733362439093</v>
      </c>
      <c r="V47" s="124">
        <f>+(A!T48-B!U48)/(A!T48+B!U48)</f>
        <v>0.67966357632160879</v>
      </c>
      <c r="W47" s="123">
        <f>+(A!U48-B!V48)/(A!U48+B!V48)</f>
        <v>0.79504784078293966</v>
      </c>
      <c r="X47" s="124">
        <f>+(A!V48-B!W48)/(A!V48+B!W48)</f>
        <v>0.83612119237485483</v>
      </c>
      <c r="Y47" s="123">
        <f>+(A!W48-B!X48)/(A!W48+B!X48)</f>
        <v>0.79311469505730259</v>
      </c>
      <c r="Z47" s="124">
        <f>+(A!X48-B!Y48)/(A!X48+B!Y48)</f>
        <v>0.25836389399263571</v>
      </c>
      <c r="AA47" s="123">
        <f>+(A!Y48-B!Z48)/(A!Y48+B!Z48)</f>
        <v>9.3976082256971863E-2</v>
      </c>
      <c r="AB47" s="123">
        <f>+(A!Z48-B!AA48)/(A!Z48+B!AA48)</f>
        <v>0.53275025073989457</v>
      </c>
    </row>
    <row r="48" spans="4:28" x14ac:dyDescent="0.25">
      <c r="D48" s="232" t="s">
        <v>19</v>
      </c>
      <c r="E48" s="233"/>
      <c r="F48" s="122">
        <f>+(A!D49-B!E49)/(A!D49+B!E49)</f>
        <v>8.0950258394647423E-2</v>
      </c>
      <c r="G48" s="123">
        <f>+(A!E49-B!F49)/(A!E49+B!F49)</f>
        <v>8.6583701021692341E-2</v>
      </c>
      <c r="H48" s="124">
        <f>+(A!F49-B!G49)/(A!F49+B!G49)</f>
        <v>8.798343688994488E-2</v>
      </c>
      <c r="I48" s="123">
        <f>+(A!G49-B!H49)/(A!G49+B!H49)</f>
        <v>-0.10310688241576621</v>
      </c>
      <c r="J48" s="124">
        <f>+(A!H49-B!I49)/(A!H49+B!I49)</f>
        <v>-0.42112324497350384</v>
      </c>
      <c r="K48" s="123">
        <f>+(A!I49-B!J49)/(A!I49+B!J49)</f>
        <v>-0.56031438322554949</v>
      </c>
      <c r="L48" s="124">
        <f>+(A!J49-B!K49)/(A!J49+B!K49)</f>
        <v>-0.54363198877729968</v>
      </c>
      <c r="M48" s="123">
        <f>+(A!K49-B!L49)/(A!K49+B!L49)</f>
        <v>-0.70647663071455336</v>
      </c>
      <c r="N48" s="124">
        <f>+(A!L49-B!M49)/(A!L49+B!M49)</f>
        <v>-0.80862782735701733</v>
      </c>
      <c r="O48" s="123">
        <f>+(A!M49-B!N49)/(A!M49+B!N49)</f>
        <v>-0.74484358158240482</v>
      </c>
      <c r="P48" s="124">
        <f>+(A!N49-B!O49)/(A!N49+B!O49)</f>
        <v>-0.49946116210407721</v>
      </c>
      <c r="Q48" s="123">
        <f>+(A!O49-B!P49)/(A!O49+B!P49)</f>
        <v>-0.43922118913270447</v>
      </c>
      <c r="R48" s="124">
        <f>+(A!P49-B!Q49)/(A!P49+B!Q49)</f>
        <v>-0.53566412927007856</v>
      </c>
      <c r="S48" s="123">
        <f>+(A!Q49-B!R49)/(A!Q49+B!R49)</f>
        <v>-7.5290546365869904E-2</v>
      </c>
      <c r="T48" s="124">
        <f>+(A!R49-B!S49)/(A!R49+B!S49)</f>
        <v>-0.13012576382398991</v>
      </c>
      <c r="U48" s="123">
        <f>+(A!S49-B!T49)/(A!S49+B!T49)</f>
        <v>-5.4849295251240972E-2</v>
      </c>
      <c r="V48" s="124">
        <f>+(A!T49-B!U49)/(A!T49+B!U49)</f>
        <v>-0.24777277990109281</v>
      </c>
      <c r="W48" s="123">
        <f>+(A!U49-B!V49)/(A!U49+B!V49)</f>
        <v>-0.22479928023231219</v>
      </c>
      <c r="X48" s="124">
        <f>+(A!V49-B!W49)/(A!V49+B!W49)</f>
        <v>-0.1899287111713856</v>
      </c>
      <c r="Y48" s="123">
        <f>+(A!W49-B!X49)/(A!W49+B!X49)</f>
        <v>-0.1745646934416599</v>
      </c>
      <c r="Z48" s="124">
        <f>+(A!X49-B!Y49)/(A!X49+B!Y49)</f>
        <v>-0.1972882572371715</v>
      </c>
      <c r="AA48" s="123">
        <f>+(A!Y49-B!Z49)/(A!Y49+B!Z49)</f>
        <v>-0.1295871452798581</v>
      </c>
      <c r="AB48" s="123">
        <f>+(A!Z49-B!AA49)/(A!Z49+B!AA49)</f>
        <v>-0.10084253326315097</v>
      </c>
    </row>
    <row r="49" spans="4:28" x14ac:dyDescent="0.25">
      <c r="D49" s="234" t="s">
        <v>20</v>
      </c>
      <c r="E49" s="235"/>
      <c r="F49" s="122">
        <f>+(A!D50-B!E50)/(A!D50+B!E50)</f>
        <v>0.96567536586399716</v>
      </c>
      <c r="G49" s="123">
        <f>+(A!E50-B!F50)/(A!E50+B!F50)</f>
        <v>1</v>
      </c>
      <c r="H49" s="124">
        <f>+(A!F50-B!G50)/(A!F50+B!G50)</f>
        <v>1</v>
      </c>
      <c r="I49" s="123">
        <f>+(A!G50-B!H50)/(A!G50+B!H50)</f>
        <v>0.98297184681140926</v>
      </c>
      <c r="J49" s="124">
        <f>+(A!H50-B!I50)/(A!H50+B!I50)</f>
        <v>0.86851099169479973</v>
      </c>
      <c r="K49" s="123">
        <f>+(A!I50-B!J50)/(A!I50+B!J50)</f>
        <v>0.11754319925670755</v>
      </c>
      <c r="L49" s="124">
        <f>+(A!J50-B!K50)/(A!J50+B!K50)</f>
        <v>0.95826389435983828</v>
      </c>
      <c r="M49" s="123">
        <f>+(A!K50-B!L50)/(A!K50+B!L50)</f>
        <v>0.31047133280459172</v>
      </c>
      <c r="N49" s="124">
        <f>+(A!L50-B!M50)/(A!L50+B!M50)</f>
        <v>0.68617829344778147</v>
      </c>
      <c r="O49" s="123">
        <f>+(A!M50-B!N50)/(A!M50+B!N50)</f>
        <v>0.72971899364984794</v>
      </c>
      <c r="P49" s="124">
        <f>+(A!N50-B!O50)/(A!N50+B!O50)</f>
        <v>0.98604761941044949</v>
      </c>
      <c r="Q49" s="123">
        <f>+(A!O50-B!P50)/(A!O50+B!P50)</f>
        <v>0.97237472794195989</v>
      </c>
      <c r="R49" s="124">
        <f>+(A!P50-B!Q50)/(A!P50+B!Q50)</f>
        <v>0.85189287911344092</v>
      </c>
      <c r="S49" s="123">
        <f>+(A!Q50-B!R50)/(A!Q50+B!R50)</f>
        <v>0.80398770126519581</v>
      </c>
      <c r="T49" s="124">
        <f>+(A!R50-B!S50)/(A!R50+B!S50)</f>
        <v>0.92315726139938026</v>
      </c>
      <c r="U49" s="123">
        <f>+(A!S50-B!T50)/(A!S50+B!T50)</f>
        <v>0.98051664712092557</v>
      </c>
      <c r="V49" s="124">
        <f>+(A!T50-B!U50)/(A!T50+B!U50)</f>
        <v>0.9607515716447359</v>
      </c>
      <c r="W49" s="123">
        <f>+(A!U50-B!V50)/(A!U50+B!V50)</f>
        <v>0.8869310474530151</v>
      </c>
      <c r="X49" s="124">
        <f>+(A!V50-B!W50)/(A!V50+B!W50)</f>
        <v>0.8204236973154615</v>
      </c>
      <c r="Y49" s="123">
        <f>+(A!W50-B!X50)/(A!W50+B!X50)</f>
        <v>0.86720776828363644</v>
      </c>
      <c r="Z49" s="124">
        <f>+(A!X50-B!Y50)/(A!X50+B!Y50)</f>
        <v>0.82877170294769342</v>
      </c>
      <c r="AA49" s="123">
        <f>+(A!Y50-B!Z50)/(A!Y50+B!Z50)</f>
        <v>8.6292362450837351E-2</v>
      </c>
      <c r="AB49" s="123">
        <f>+(A!Z50-B!AA50)/(A!Z50+B!AA50)</f>
        <v>0.63642467202204067</v>
      </c>
    </row>
    <row r="50" spans="4:28" x14ac:dyDescent="0.25">
      <c r="D50" s="232" t="s">
        <v>21</v>
      </c>
      <c r="E50" s="233"/>
      <c r="F50" s="122">
        <f>+(A!D51-B!E51)/(A!D51+B!E51)</f>
        <v>-0.92454811220998934</v>
      </c>
      <c r="G50" s="123">
        <f>+(A!E51-B!F51)/(A!E51+B!F51)</f>
        <v>-0.65893806327088134</v>
      </c>
      <c r="H50" s="124">
        <f>+(A!F51-B!G51)/(A!F51+B!G51)</f>
        <v>-0.45595145751198413</v>
      </c>
      <c r="I50" s="123">
        <f>+(A!G51-B!H51)/(A!G51+B!H51)</f>
        <v>-0.95492290445677919</v>
      </c>
      <c r="J50" s="124">
        <f>+(A!H51-B!I51)/(A!H51+B!I51)</f>
        <v>-0.77736006905449662</v>
      </c>
      <c r="K50" s="123">
        <f>+(A!I51-B!J51)/(A!I51+B!J51)</f>
        <v>-0.47807192669861437</v>
      </c>
      <c r="L50" s="124">
        <f>+(A!J51-B!K51)/(A!J51+B!K51)</f>
        <v>-7.7969139994143358E-2</v>
      </c>
      <c r="M50" s="123">
        <f>+(A!K51-B!L51)/(A!K51+B!L51)</f>
        <v>-0.2886414582554564</v>
      </c>
      <c r="N50" s="124">
        <f>+(A!L51-B!M51)/(A!L51+B!M51)</f>
        <v>-0.84119297617692712</v>
      </c>
      <c r="O50" s="123">
        <f>+(A!M51-B!N51)/(A!M51+B!N51)</f>
        <v>-0.92783379986662617</v>
      </c>
      <c r="P50" s="124">
        <f>+(A!N51-B!O51)/(A!N51+B!O51)</f>
        <v>-0.89730141390216456</v>
      </c>
      <c r="Q50" s="123">
        <f>+(A!O51-B!P51)/(A!O51+B!P51)</f>
        <v>-0.81496151565246111</v>
      </c>
      <c r="R50" s="124">
        <f>+(A!P51-B!Q51)/(A!P51+B!Q51)</f>
        <v>-0.88099308587491809</v>
      </c>
      <c r="S50" s="123">
        <f>+(A!Q51-B!R51)/(A!Q51+B!R51)</f>
        <v>-0.95438094732484779</v>
      </c>
      <c r="T50" s="124">
        <f>+(A!R51-B!S51)/(A!R51+B!S51)</f>
        <v>-0.9714835082238551</v>
      </c>
      <c r="U50" s="123">
        <f>+(A!S51-B!T51)/(A!S51+B!T51)</f>
        <v>-0.96945605517600242</v>
      </c>
      <c r="V50" s="124">
        <f>+(A!T51-B!U51)/(A!T51+B!U51)</f>
        <v>-0.87487880011620611</v>
      </c>
      <c r="W50" s="123">
        <f>+(A!U51-B!V51)/(A!U51+B!V51)</f>
        <v>-0.96052496610662752</v>
      </c>
      <c r="X50" s="124">
        <f>+(A!V51-B!W51)/(A!V51+B!W51)</f>
        <v>-0.96714235837152351</v>
      </c>
      <c r="Y50" s="123">
        <f>+(A!W51-B!X51)/(A!W51+B!X51)</f>
        <v>-0.96006782537314672</v>
      </c>
      <c r="Z50" s="124">
        <f>+(A!X51-B!Y51)/(A!X51+B!Y51)</f>
        <v>-0.97750137919595004</v>
      </c>
      <c r="AA50" s="123">
        <f>+(A!Y51-B!Z51)/(A!Y51+B!Z51)</f>
        <v>-0.95044610425044784</v>
      </c>
      <c r="AB50" s="123">
        <f>+(A!Z51-B!AA51)/(A!Z51+B!AA51)</f>
        <v>-0.95746167161707263</v>
      </c>
    </row>
    <row r="51" spans="4:28" x14ac:dyDescent="0.25">
      <c r="D51" s="234" t="s">
        <v>22</v>
      </c>
      <c r="E51" s="235"/>
      <c r="F51" s="122">
        <f>+(A!D52-B!E52)/(A!D52+B!E52)</f>
        <v>0.62574566335793669</v>
      </c>
      <c r="G51" s="123">
        <f>+(A!E52-B!F52)/(A!E52+B!F52)</f>
        <v>0.60112072138632466</v>
      </c>
      <c r="H51" s="124">
        <f>+(A!F52-B!G52)/(A!F52+B!G52)</f>
        <v>0.67501833460640825</v>
      </c>
      <c r="I51" s="123">
        <f>+(A!G52-B!H52)/(A!G52+B!H52)</f>
        <v>0.63328047352345607</v>
      </c>
      <c r="J51" s="124">
        <f>+(A!H52-B!I52)/(A!H52+B!I52)</f>
        <v>0.56283770033906477</v>
      </c>
      <c r="K51" s="123">
        <f>+(A!I52-B!J52)/(A!I52+B!J52)</f>
        <v>0.63108563522043915</v>
      </c>
      <c r="L51" s="124">
        <f>+(A!J52-B!K52)/(A!J52+B!K52)</f>
        <v>0.63834632406751302</v>
      </c>
      <c r="M51" s="123">
        <f>+(A!K52-B!L52)/(A!K52+B!L52)</f>
        <v>0.68829574619523071</v>
      </c>
      <c r="N51" s="124">
        <f>+(A!L52-B!M52)/(A!L52+B!M52)</f>
        <v>0.71428841945551358</v>
      </c>
      <c r="O51" s="123">
        <f>+(A!M52-B!N52)/(A!M52+B!N52)</f>
        <v>0.77461503068466231</v>
      </c>
      <c r="P51" s="124">
        <f>+(A!N52-B!O52)/(A!N52+B!O52)</f>
        <v>0.7683038034589712</v>
      </c>
      <c r="Q51" s="123">
        <f>+(A!O52-B!P52)/(A!O52+B!P52)</f>
        <v>0.7508011637681814</v>
      </c>
      <c r="R51" s="124">
        <f>+(A!P52-B!Q52)/(A!P52+B!Q52)</f>
        <v>0.73364810624119203</v>
      </c>
      <c r="S51" s="123">
        <f>+(A!Q52-B!R52)/(A!Q52+B!R52)</f>
        <v>0.71663701989605133</v>
      </c>
      <c r="T51" s="124">
        <f>+(A!R52-B!S52)/(A!R52+B!S52)</f>
        <v>0.7086163795152961</v>
      </c>
      <c r="U51" s="123">
        <f>+(A!S52-B!T52)/(A!S52+B!T52)</f>
        <v>0.70218523989157722</v>
      </c>
      <c r="V51" s="124">
        <f>+(A!T52-B!U52)/(A!T52+B!U52)</f>
        <v>0.72375892025674937</v>
      </c>
      <c r="W51" s="123">
        <f>+(A!U52-B!V52)/(A!U52+B!V52)</f>
        <v>0.72718215476620807</v>
      </c>
      <c r="X51" s="124">
        <f>+(A!V52-B!W52)/(A!V52+B!W52)</f>
        <v>0.74481184813711065</v>
      </c>
      <c r="Y51" s="123">
        <f>+(A!W52-B!X52)/(A!W52+B!X52)</f>
        <v>0.735501399979134</v>
      </c>
      <c r="Z51" s="124">
        <f>+(A!X52-B!Y52)/(A!X52+B!Y52)</f>
        <v>0.76980518664629227</v>
      </c>
      <c r="AA51" s="123">
        <f>+(A!Y52-B!Z52)/(A!Y52+B!Z52)</f>
        <v>0.78641950014841611</v>
      </c>
      <c r="AB51" s="123">
        <f>+(A!Z52-B!AA52)/(A!Z52+B!AA52)</f>
        <v>0.79471167003181742</v>
      </c>
    </row>
    <row r="52" spans="4:28" x14ac:dyDescent="0.25">
      <c r="D52" s="232" t="s">
        <v>23</v>
      </c>
      <c r="E52" s="233"/>
      <c r="F52" s="122">
        <f>+(A!D53-B!E53)/(A!D53+B!E53)</f>
        <v>0.26330754310804183</v>
      </c>
      <c r="G52" s="123">
        <f>+(A!E53-B!F53)/(A!E53+B!F53)</f>
        <v>0.28771530744405444</v>
      </c>
      <c r="H52" s="124">
        <f>+(A!F53-B!G53)/(A!F53+B!G53)</f>
        <v>0.23697603644127713</v>
      </c>
      <c r="I52" s="123">
        <f>+(A!G53-B!H53)/(A!G53+B!H53)</f>
        <v>0.31390830683744553</v>
      </c>
      <c r="J52" s="124">
        <f>+(A!H53-B!I53)/(A!H53+B!I53)</f>
        <v>0.15940754344329458</v>
      </c>
      <c r="K52" s="123">
        <f>+(A!I53-B!J53)/(A!I53+B!J53)</f>
        <v>0.24189407260156368</v>
      </c>
      <c r="L52" s="124">
        <f>+(A!J53-B!K53)/(A!J53+B!K53)</f>
        <v>0.32810331242707802</v>
      </c>
      <c r="M52" s="123">
        <f>+(A!K53-B!L53)/(A!K53+B!L53)</f>
        <v>0.36217661343037499</v>
      </c>
      <c r="N52" s="124">
        <f>+(A!L53-B!M53)/(A!L53+B!M53)</f>
        <v>0.38683547119517681</v>
      </c>
      <c r="O52" s="123">
        <f>+(A!M53-B!N53)/(A!M53+B!N53)</f>
        <v>0.3827105030165836</v>
      </c>
      <c r="P52" s="124">
        <f>+(A!N53-B!O53)/(A!N53+B!O53)</f>
        <v>0.38816719695665836</v>
      </c>
      <c r="Q52" s="123">
        <f>+(A!O53-B!P53)/(A!O53+B!P53)</f>
        <v>0.36125601807629604</v>
      </c>
      <c r="R52" s="124">
        <f>+(A!P53-B!Q53)/(A!P53+B!Q53)</f>
        <v>0.35412975228526633</v>
      </c>
      <c r="S52" s="123">
        <f>+(A!Q53-B!R53)/(A!Q53+B!R53)</f>
        <v>0.40212281022983798</v>
      </c>
      <c r="T52" s="124">
        <f>+(A!R53-B!S53)/(A!R53+B!S53)</f>
        <v>0.4420134910249261</v>
      </c>
      <c r="U52" s="123">
        <f>+(A!S53-B!T53)/(A!S53+B!T53)</f>
        <v>0.41285026606104575</v>
      </c>
      <c r="V52" s="124">
        <f>+(A!T53-B!U53)/(A!T53+B!U53)</f>
        <v>0.3400622164100735</v>
      </c>
      <c r="W52" s="123">
        <f>+(A!U53-B!V53)/(A!U53+B!V53)</f>
        <v>0.28857190685005507</v>
      </c>
      <c r="X52" s="124">
        <f>+(A!V53-B!W53)/(A!V53+B!W53)</f>
        <v>0.29323706177440984</v>
      </c>
      <c r="Y52" s="123">
        <f>+(A!W53-B!X53)/(A!W53+B!X53)</f>
        <v>0.1817619664118573</v>
      </c>
      <c r="Z52" s="124">
        <f>+(A!X53-B!Y53)/(A!X53+B!Y53)</f>
        <v>9.4567137416677494E-2</v>
      </c>
      <c r="AA52" s="123">
        <f>+(A!Y53-B!Z53)/(A!Y53+B!Z53)</f>
        <v>4.0640714165992971E-2</v>
      </c>
      <c r="AB52" s="123">
        <f>+(A!Z53-B!AA53)/(A!Z53+B!AA53)</f>
        <v>0.19279941471387782</v>
      </c>
    </row>
    <row r="53" spans="4:28" x14ac:dyDescent="0.25">
      <c r="D53" s="234" t="s">
        <v>24</v>
      </c>
      <c r="E53" s="235"/>
      <c r="F53" s="122">
        <f>+(A!D54-B!E54)/(A!D54+B!E54)</f>
        <v>-8.9438340791078152E-2</v>
      </c>
      <c r="G53" s="123">
        <f>+(A!E54-B!F54)/(A!E54+B!F54)</f>
        <v>-9.0021194663855525E-2</v>
      </c>
      <c r="H53" s="124">
        <f>+(A!F54-B!G54)/(A!F54+B!G54)</f>
        <v>-0.12414793376723304</v>
      </c>
      <c r="I53" s="123">
        <f>+(A!G54-B!H54)/(A!G54+B!H54)</f>
        <v>-7.2278448515633198E-2</v>
      </c>
      <c r="J53" s="124">
        <f>+(A!H54-B!I54)/(A!H54+B!I54)</f>
        <v>0.11245901092473533</v>
      </c>
      <c r="K53" s="123">
        <f>+(A!I54-B!J54)/(A!I54+B!J54)</f>
        <v>0.32035673101264911</v>
      </c>
      <c r="L53" s="124">
        <f>+(A!J54-B!K54)/(A!J54+B!K54)</f>
        <v>0.79098257828078455</v>
      </c>
      <c r="M53" s="123">
        <f>+(A!K54-B!L54)/(A!K54+B!L54)</f>
        <v>0.64890496789413599</v>
      </c>
      <c r="N53" s="124">
        <f>+(A!L54-B!M54)/(A!L54+B!M54)</f>
        <v>0.10186932523391731</v>
      </c>
      <c r="O53" s="123">
        <f>+(A!M54-B!N54)/(A!M54+B!N54)</f>
        <v>0.51669410325234699</v>
      </c>
      <c r="P53" s="124">
        <f>+(A!N54-B!O54)/(A!N54+B!O54)</f>
        <v>0.22462318374370688</v>
      </c>
      <c r="Q53" s="123">
        <f>+(A!O54-B!P54)/(A!O54+B!P54)</f>
        <v>4.0254216826124109E-2</v>
      </c>
      <c r="R53" s="124">
        <f>+(A!P54-B!Q54)/(A!P54+B!Q54)</f>
        <v>4.7799248540560521E-3</v>
      </c>
      <c r="S53" s="123">
        <f>+(A!Q54-B!R54)/(A!Q54+B!R54)</f>
        <v>4.2928287126183552E-2</v>
      </c>
      <c r="T53" s="124">
        <f>+(A!R54-B!S54)/(A!R54+B!S54)</f>
        <v>0.12017084131817152</v>
      </c>
      <c r="U53" s="123">
        <f>+(A!S54-B!T54)/(A!S54+B!T54)</f>
        <v>0.18523718407102205</v>
      </c>
      <c r="V53" s="124">
        <f>+(A!T54-B!U54)/(A!T54+B!U54)</f>
        <v>0.10510317045052248</v>
      </c>
      <c r="W53" s="123">
        <f>+(A!U54-B!V54)/(A!U54+B!V54)</f>
        <v>0.16843189528050379</v>
      </c>
      <c r="X53" s="124">
        <f>+(A!V54-B!W54)/(A!V54+B!W54)</f>
        <v>0.52608392586063124</v>
      </c>
      <c r="Y53" s="123">
        <f>+(A!W54-B!X54)/(A!W54+B!X54)</f>
        <v>0.43338718597668596</v>
      </c>
      <c r="Z53" s="124">
        <f>+(A!X54-B!Y54)/(A!X54+B!Y54)</f>
        <v>0.4388525704073496</v>
      </c>
      <c r="AA53" s="123">
        <f>+(A!Y54-B!Z54)/(A!Y54+B!Z54)</f>
        <v>0.75364822959429512</v>
      </c>
      <c r="AB53" s="123">
        <f>+(A!Z54-B!AA54)/(A!Z54+B!AA54)</f>
        <v>0.56539127071751927</v>
      </c>
    </row>
    <row r="54" spans="4:28" x14ac:dyDescent="0.25">
      <c r="D54" s="232" t="s">
        <v>25</v>
      </c>
      <c r="E54" s="233"/>
      <c r="F54" s="122">
        <f>+(A!D55-B!E55)/(A!D55+B!E55)</f>
        <v>0.79116141086279901</v>
      </c>
      <c r="G54" s="123">
        <f>+(A!E55-B!F55)/(A!E55+B!F55)</f>
        <v>0.83506938406170972</v>
      </c>
      <c r="H54" s="124">
        <f>+(A!F55-B!G55)/(A!F55+B!G55)</f>
        <v>0.83147549085399641</v>
      </c>
      <c r="I54" s="123">
        <f>+(A!G55-B!H55)/(A!G55+B!H55)</f>
        <v>0.79313809035484284</v>
      </c>
      <c r="J54" s="124">
        <f>+(A!H55-B!I55)/(A!H55+B!I55)</f>
        <v>0.56167702515809492</v>
      </c>
      <c r="K54" s="123">
        <f>+(A!I55-B!J55)/(A!I55+B!J55)</f>
        <v>0.47434962321532692</v>
      </c>
      <c r="L54" s="124">
        <f>+(A!J55-B!K55)/(A!J55+B!K55)</f>
        <v>0.64451376950571548</v>
      </c>
      <c r="M54" s="123">
        <f>+(A!K55-B!L55)/(A!K55+B!L55)</f>
        <v>0.52898907155951846</v>
      </c>
      <c r="N54" s="124">
        <f>+(A!L55-B!M55)/(A!L55+B!M55)</f>
        <v>0.59824695687951601</v>
      </c>
      <c r="O54" s="123">
        <f>+(A!M55-B!N55)/(A!M55+B!N55)</f>
        <v>0.74258367369396283</v>
      </c>
      <c r="P54" s="124">
        <f>+(A!N55-B!O55)/(A!N55+B!O55)</f>
        <v>0.5696651440419207</v>
      </c>
      <c r="Q54" s="123">
        <f>+(A!O55-B!P55)/(A!O55+B!P55)</f>
        <v>0.54085721513759522</v>
      </c>
      <c r="R54" s="124">
        <f>+(A!P55-B!Q55)/(A!P55+B!Q55)</f>
        <v>0.50549364770110361</v>
      </c>
      <c r="S54" s="123">
        <f>+(A!Q55-B!R55)/(A!Q55+B!R55)</f>
        <v>0.54865589427887085</v>
      </c>
      <c r="T54" s="124">
        <f>+(A!R55-B!S55)/(A!R55+B!S55)</f>
        <v>0.39933860483799383</v>
      </c>
      <c r="U54" s="123">
        <f>+(A!S55-B!T55)/(A!S55+B!T55)</f>
        <v>0.48289122433302967</v>
      </c>
      <c r="V54" s="124">
        <f>+(A!T55-B!U55)/(A!T55+B!U55)</f>
        <v>0.54934660221215026</v>
      </c>
      <c r="W54" s="123">
        <f>+(A!U55-B!V55)/(A!U55+B!V55)</f>
        <v>0.57416584559263151</v>
      </c>
      <c r="X54" s="124">
        <f>+(A!V55-B!W55)/(A!V55+B!W55)</f>
        <v>0.56233794724933173</v>
      </c>
      <c r="Y54" s="123">
        <f>+(A!W55-B!X55)/(A!W55+B!X55)</f>
        <v>0.50788539497294105</v>
      </c>
      <c r="Z54" s="124">
        <f>+(A!X55-B!Y55)/(A!X55+B!Y55)</f>
        <v>0.46814142383790497</v>
      </c>
      <c r="AA54" s="123">
        <f>+(A!Y55-B!Z55)/(A!Y55+B!Z55)</f>
        <v>0.42738109331317786</v>
      </c>
      <c r="AB54" s="123">
        <f>+(A!Z55-B!AA55)/(A!Z55+B!AA55)</f>
        <v>0.55157367325239048</v>
      </c>
    </row>
    <row r="55" spans="4:28" ht="15.75" thickBot="1" x14ac:dyDescent="0.3">
      <c r="D55" s="230" t="s">
        <v>26</v>
      </c>
      <c r="E55" s="231"/>
      <c r="F55" s="125">
        <f>+(A!D56-B!E56)/(A!D56+B!E56)</f>
        <v>-1</v>
      </c>
      <c r="G55" s="126">
        <f>+(A!E56-B!F56)/(A!E56+B!F56)</f>
        <v>-1</v>
      </c>
      <c r="H55" s="127">
        <f>+(A!F56-B!G56)/(A!F56+B!G56)</f>
        <v>0.72413793103448276</v>
      </c>
      <c r="I55" s="126">
        <f>+(A!G56-B!H56)/(A!G56+B!H56)</f>
        <v>0.88777285932321859</v>
      </c>
      <c r="J55" s="127">
        <f>+(A!H56-B!I56)/(A!H56+B!I56)</f>
        <v>1</v>
      </c>
      <c r="K55" s="126"/>
      <c r="L55" s="127">
        <f>+(A!J56-B!K56)/(A!J56+B!K56)</f>
        <v>0.78198692922619306</v>
      </c>
      <c r="M55" s="126">
        <f>+(A!K56-B!L56)/(A!K56+B!L56)</f>
        <v>0.86127773431810761</v>
      </c>
      <c r="N55" s="127">
        <f>+(A!L56-B!M56)/(A!L56+B!M56)</f>
        <v>-0.98651732848173745</v>
      </c>
      <c r="O55" s="126">
        <f>+(A!M56-B!N56)/(A!M56+B!N56)</f>
        <v>-0.87007949039037413</v>
      </c>
      <c r="P55" s="127">
        <f>+(A!N56-B!O56)/(A!N56+B!O56)</f>
        <v>-0.40952361501148837</v>
      </c>
      <c r="Q55" s="126">
        <f>+(A!O56-B!P56)/(A!O56+B!P56)</f>
        <v>-0.36922187754331748</v>
      </c>
      <c r="R55" s="127">
        <f>+(A!P56-B!Q56)/(A!P56+B!Q56)</f>
        <v>-0.14768267348687697</v>
      </c>
      <c r="S55" s="126">
        <f>+(A!Q56-B!R56)/(A!Q56+B!R56)</f>
        <v>-0.35388967637366253</v>
      </c>
      <c r="T55" s="127">
        <f>+(A!R56-B!S56)/(A!R56+B!S56)</f>
        <v>-0.33614554724367629</v>
      </c>
      <c r="U55" s="126">
        <f>+(A!S56-B!T56)/(A!S56+B!T56)</f>
        <v>0.5346404521180772</v>
      </c>
      <c r="V55" s="127">
        <f>+(A!T56-B!U56)/(A!T56+B!U56)</f>
        <v>-0.37805564130600983</v>
      </c>
      <c r="W55" s="126">
        <f>+(A!U56-B!V56)/(A!U56+B!V56)</f>
        <v>0.59283663402782893</v>
      </c>
      <c r="X55" s="127">
        <f>+(A!V56-B!W56)/(A!V56+B!W56)</f>
        <v>0.57614139019240163</v>
      </c>
      <c r="Y55" s="126">
        <f>+(A!W56-B!X56)/(A!W56+B!X56)</f>
        <v>0.61199165338662964</v>
      </c>
      <c r="Z55" s="127">
        <f>+(A!X56-B!Y56)/(A!X56+B!Y56)</f>
        <v>0.43297811939610509</v>
      </c>
      <c r="AA55" s="126">
        <f>+(A!Y56-B!Z56)/(A!Y56+B!Z56)</f>
        <v>0.68874291876434579</v>
      </c>
      <c r="AB55" s="126" t="e">
        <f>+(A!Z56-B!AA56)/(A!Z56+B!AA56)</f>
        <v>#DIV/0!</v>
      </c>
    </row>
    <row r="56" spans="4:28" s="1" customFormat="1" x14ac:dyDescent="0.25">
      <c r="D56" s="1" t="s">
        <v>53</v>
      </c>
      <c r="E56" s="133"/>
      <c r="F56" s="124"/>
      <c r="G56" s="124"/>
      <c r="H56" s="124"/>
      <c r="I56" s="124"/>
      <c r="J56" s="124"/>
      <c r="K56" s="124"/>
      <c r="L56" s="124"/>
      <c r="M56" s="124"/>
      <c r="N56" s="124"/>
      <c r="O56" s="124"/>
      <c r="P56" s="124"/>
      <c r="Q56" s="124"/>
      <c r="R56" s="124"/>
      <c r="S56" s="124"/>
      <c r="T56" s="124"/>
      <c r="U56" s="124"/>
      <c r="V56" s="124"/>
      <c r="W56" s="124"/>
      <c r="X56" s="124"/>
      <c r="Y56" s="124"/>
      <c r="Z56" s="124"/>
      <c r="AA56" s="124"/>
      <c r="AB56" s="124"/>
    </row>
    <row r="57" spans="4:28" ht="15.75" thickBot="1" x14ac:dyDescent="0.3"/>
    <row r="58" spans="4:28" ht="15.75" thickBot="1" x14ac:dyDescent="0.3">
      <c r="D58" s="7" t="s">
        <v>15</v>
      </c>
      <c r="E58" s="8"/>
      <c r="F58" s="17">
        <v>1995</v>
      </c>
      <c r="G58" s="9">
        <v>1996</v>
      </c>
      <c r="H58" s="17">
        <v>1997</v>
      </c>
      <c r="I58" s="9">
        <v>1998</v>
      </c>
      <c r="J58" s="17">
        <v>1999</v>
      </c>
      <c r="K58" s="9">
        <v>2000</v>
      </c>
      <c r="L58" s="17">
        <v>2001</v>
      </c>
      <c r="M58" s="9">
        <v>2002</v>
      </c>
      <c r="N58" s="17">
        <v>2003</v>
      </c>
      <c r="O58" s="9">
        <v>2004</v>
      </c>
      <c r="P58" s="17">
        <v>2005</v>
      </c>
      <c r="Q58" s="9">
        <v>2006</v>
      </c>
      <c r="R58" s="17">
        <v>2007</v>
      </c>
      <c r="S58" s="9">
        <v>2008</v>
      </c>
      <c r="T58" s="17">
        <v>2009</v>
      </c>
      <c r="U58" s="9">
        <v>2010</v>
      </c>
      <c r="V58" s="17">
        <v>2011</v>
      </c>
      <c r="W58" s="9">
        <v>2012</v>
      </c>
      <c r="X58" s="17">
        <v>2013</v>
      </c>
      <c r="Y58" s="9">
        <v>2014</v>
      </c>
      <c r="Z58" s="17">
        <v>2015</v>
      </c>
      <c r="AA58" s="10">
        <v>2016</v>
      </c>
      <c r="AB58" s="10">
        <v>2017</v>
      </c>
    </row>
    <row r="59" spans="4:28" x14ac:dyDescent="0.25">
      <c r="D59" s="232" t="s">
        <v>17</v>
      </c>
      <c r="E59" s="233"/>
      <c r="F59" s="128" t="str">
        <f>+IF(F46&gt;0.33, "COMERCIO INTRAINDUSTRIAL", "INDICIO DE COMERCIO INTRAINDUSTRIAL")</f>
        <v>INDICIO DE COMERCIO INTRAINDUSTRIAL</v>
      </c>
      <c r="G59" s="161" t="str">
        <f t="shared" ref="G59:AA59" si="0">+IF(G46&gt;0.33, "COMERCIO INTRAINDUSTRIAL", "INDICIO DE COMERCIO INTRAINDUSTRIAL")</f>
        <v>INDICIO DE COMERCIO INTRAINDUSTRIAL</v>
      </c>
      <c r="H59" s="128" t="str">
        <f t="shared" si="0"/>
        <v>INDICIO DE COMERCIO INTRAINDUSTRIAL</v>
      </c>
      <c r="I59" s="161" t="str">
        <f t="shared" si="0"/>
        <v>INDICIO DE COMERCIO INTRAINDUSTRIAL</v>
      </c>
      <c r="J59" s="128" t="str">
        <f t="shared" si="0"/>
        <v>INDICIO DE COMERCIO INTRAINDUSTRIAL</v>
      </c>
      <c r="K59" s="161" t="str">
        <f t="shared" si="0"/>
        <v>INDICIO DE COMERCIO INTRAINDUSTRIAL</v>
      </c>
      <c r="L59" s="128" t="str">
        <f t="shared" si="0"/>
        <v>INDICIO DE COMERCIO INTRAINDUSTRIAL</v>
      </c>
      <c r="M59" s="161" t="str">
        <f t="shared" si="0"/>
        <v>INDICIO DE COMERCIO INTRAINDUSTRIAL</v>
      </c>
      <c r="N59" s="128" t="str">
        <f t="shared" si="0"/>
        <v>INDICIO DE COMERCIO INTRAINDUSTRIAL</v>
      </c>
      <c r="O59" s="161" t="str">
        <f t="shared" si="0"/>
        <v>INDICIO DE COMERCIO INTRAINDUSTRIAL</v>
      </c>
      <c r="P59" s="128" t="str">
        <f t="shared" si="0"/>
        <v>INDICIO DE COMERCIO INTRAINDUSTRIAL</v>
      </c>
      <c r="Q59" s="161" t="str">
        <f t="shared" si="0"/>
        <v>INDICIO DE COMERCIO INTRAINDUSTRIAL</v>
      </c>
      <c r="R59" s="128" t="str">
        <f t="shared" si="0"/>
        <v>INDICIO DE COMERCIO INTRAINDUSTRIAL</v>
      </c>
      <c r="S59" s="161" t="str">
        <f t="shared" si="0"/>
        <v>INDICIO DE COMERCIO INTRAINDUSTRIAL</v>
      </c>
      <c r="T59" s="128" t="str">
        <f t="shared" si="0"/>
        <v>INDICIO DE COMERCIO INTRAINDUSTRIAL</v>
      </c>
      <c r="U59" s="161" t="str">
        <f t="shared" si="0"/>
        <v>INDICIO DE COMERCIO INTRAINDUSTRIAL</v>
      </c>
      <c r="V59" s="128" t="str">
        <f t="shared" si="0"/>
        <v>INDICIO DE COMERCIO INTRAINDUSTRIAL</v>
      </c>
      <c r="W59" s="161" t="str">
        <f t="shared" si="0"/>
        <v>INDICIO DE COMERCIO INTRAINDUSTRIAL</v>
      </c>
      <c r="X59" s="128" t="str">
        <f t="shared" si="0"/>
        <v>INDICIO DE COMERCIO INTRAINDUSTRIAL</v>
      </c>
      <c r="Y59" s="161" t="str">
        <f t="shared" si="0"/>
        <v>INDICIO DE COMERCIO INTRAINDUSTRIAL</v>
      </c>
      <c r="Z59" s="128" t="str">
        <f t="shared" si="0"/>
        <v>INDICIO DE COMERCIO INTRAINDUSTRIAL</v>
      </c>
      <c r="AA59" s="162" t="str">
        <f t="shared" si="0"/>
        <v>INDICIO DE COMERCIO INTRAINDUSTRIAL</v>
      </c>
      <c r="AB59" s="162" t="str">
        <f t="shared" ref="AB59" si="1">+IF(AB46&gt;0.33, "COMERCIO INTRAINDUSTRIAL", "INDICIO DE COMERCIO INTRAINDUSTRIAL")</f>
        <v>INDICIO DE COMERCIO INTRAINDUSTRIAL</v>
      </c>
    </row>
    <row r="60" spans="4:28" x14ac:dyDescent="0.25">
      <c r="D60" s="234" t="s">
        <v>18</v>
      </c>
      <c r="E60" s="235"/>
      <c r="F60" s="129" t="str">
        <f t="shared" ref="F60:AA60" si="2">+IF(F47&gt;0.33, "COMERCIO INTRAINDUSTRIAL", "INDICIO DE COMERCIO INTRAINDUSTRIAL")</f>
        <v>COMERCIO INTRAINDUSTRIAL</v>
      </c>
      <c r="G60" s="160" t="str">
        <f t="shared" si="2"/>
        <v>INDICIO DE COMERCIO INTRAINDUSTRIAL</v>
      </c>
      <c r="H60" s="129" t="str">
        <f t="shared" si="2"/>
        <v>COMERCIO INTRAINDUSTRIAL</v>
      </c>
      <c r="I60" s="160" t="str">
        <f t="shared" si="2"/>
        <v>COMERCIO INTRAINDUSTRIAL</v>
      </c>
      <c r="J60" s="129" t="str">
        <f t="shared" si="2"/>
        <v>COMERCIO INTRAINDUSTRIAL</v>
      </c>
      <c r="K60" s="160" t="str">
        <f t="shared" si="2"/>
        <v>INDICIO DE COMERCIO INTRAINDUSTRIAL</v>
      </c>
      <c r="L60" s="129" t="str">
        <f t="shared" si="2"/>
        <v>COMERCIO INTRAINDUSTRIAL</v>
      </c>
      <c r="M60" s="160" t="str">
        <f t="shared" si="2"/>
        <v>COMERCIO INTRAINDUSTRIAL</v>
      </c>
      <c r="N60" s="129" t="str">
        <f t="shared" si="2"/>
        <v>COMERCIO INTRAINDUSTRIAL</v>
      </c>
      <c r="O60" s="160" t="str">
        <f t="shared" si="2"/>
        <v>COMERCIO INTRAINDUSTRIAL</v>
      </c>
      <c r="P60" s="129" t="str">
        <f t="shared" si="2"/>
        <v>COMERCIO INTRAINDUSTRIAL</v>
      </c>
      <c r="Q60" s="160" t="str">
        <f t="shared" si="2"/>
        <v>COMERCIO INTRAINDUSTRIAL</v>
      </c>
      <c r="R60" s="129" t="str">
        <f t="shared" si="2"/>
        <v>COMERCIO INTRAINDUSTRIAL</v>
      </c>
      <c r="S60" s="160" t="str">
        <f t="shared" si="2"/>
        <v>COMERCIO INTRAINDUSTRIAL</v>
      </c>
      <c r="T60" s="129" t="str">
        <f t="shared" si="2"/>
        <v>COMERCIO INTRAINDUSTRIAL</v>
      </c>
      <c r="U60" s="160" t="str">
        <f t="shared" si="2"/>
        <v>COMERCIO INTRAINDUSTRIAL</v>
      </c>
      <c r="V60" s="129" t="str">
        <f t="shared" si="2"/>
        <v>COMERCIO INTRAINDUSTRIAL</v>
      </c>
      <c r="W60" s="160" t="str">
        <f t="shared" si="2"/>
        <v>COMERCIO INTRAINDUSTRIAL</v>
      </c>
      <c r="X60" s="129" t="str">
        <f t="shared" si="2"/>
        <v>COMERCIO INTRAINDUSTRIAL</v>
      </c>
      <c r="Y60" s="160" t="str">
        <f t="shared" si="2"/>
        <v>COMERCIO INTRAINDUSTRIAL</v>
      </c>
      <c r="Z60" s="129" t="str">
        <f t="shared" si="2"/>
        <v>INDICIO DE COMERCIO INTRAINDUSTRIAL</v>
      </c>
      <c r="AA60" s="163" t="str">
        <f t="shared" si="2"/>
        <v>INDICIO DE COMERCIO INTRAINDUSTRIAL</v>
      </c>
      <c r="AB60" s="163" t="str">
        <f t="shared" ref="AB60" si="3">+IF(AB47&gt;0.33, "COMERCIO INTRAINDUSTRIAL", "INDICIO DE COMERCIO INTRAINDUSTRIAL")</f>
        <v>COMERCIO INTRAINDUSTRIAL</v>
      </c>
    </row>
    <row r="61" spans="4:28" x14ac:dyDescent="0.25">
      <c r="D61" s="232" t="s">
        <v>19</v>
      </c>
      <c r="E61" s="233"/>
      <c r="F61" s="129" t="str">
        <f t="shared" ref="F61:AA61" si="4">+IF(F48&gt;0.33, "COMERCIO INTRAINDUSTRIAL", "INDICIO DE COMERCIO INTRAINDUSTRIAL")</f>
        <v>INDICIO DE COMERCIO INTRAINDUSTRIAL</v>
      </c>
      <c r="G61" s="160" t="str">
        <f t="shared" si="4"/>
        <v>INDICIO DE COMERCIO INTRAINDUSTRIAL</v>
      </c>
      <c r="H61" s="129" t="str">
        <f t="shared" si="4"/>
        <v>INDICIO DE COMERCIO INTRAINDUSTRIAL</v>
      </c>
      <c r="I61" s="160" t="str">
        <f t="shared" si="4"/>
        <v>INDICIO DE COMERCIO INTRAINDUSTRIAL</v>
      </c>
      <c r="J61" s="129" t="str">
        <f t="shared" si="4"/>
        <v>INDICIO DE COMERCIO INTRAINDUSTRIAL</v>
      </c>
      <c r="K61" s="160" t="str">
        <f t="shared" si="4"/>
        <v>INDICIO DE COMERCIO INTRAINDUSTRIAL</v>
      </c>
      <c r="L61" s="129" t="str">
        <f t="shared" si="4"/>
        <v>INDICIO DE COMERCIO INTRAINDUSTRIAL</v>
      </c>
      <c r="M61" s="160" t="str">
        <f t="shared" si="4"/>
        <v>INDICIO DE COMERCIO INTRAINDUSTRIAL</v>
      </c>
      <c r="N61" s="129" t="str">
        <f t="shared" si="4"/>
        <v>INDICIO DE COMERCIO INTRAINDUSTRIAL</v>
      </c>
      <c r="O61" s="160" t="str">
        <f t="shared" si="4"/>
        <v>INDICIO DE COMERCIO INTRAINDUSTRIAL</v>
      </c>
      <c r="P61" s="129" t="str">
        <f t="shared" si="4"/>
        <v>INDICIO DE COMERCIO INTRAINDUSTRIAL</v>
      </c>
      <c r="Q61" s="160" t="str">
        <f t="shared" si="4"/>
        <v>INDICIO DE COMERCIO INTRAINDUSTRIAL</v>
      </c>
      <c r="R61" s="129" t="str">
        <f t="shared" si="4"/>
        <v>INDICIO DE COMERCIO INTRAINDUSTRIAL</v>
      </c>
      <c r="S61" s="160" t="str">
        <f t="shared" si="4"/>
        <v>INDICIO DE COMERCIO INTRAINDUSTRIAL</v>
      </c>
      <c r="T61" s="129" t="str">
        <f t="shared" si="4"/>
        <v>INDICIO DE COMERCIO INTRAINDUSTRIAL</v>
      </c>
      <c r="U61" s="160" t="str">
        <f t="shared" si="4"/>
        <v>INDICIO DE COMERCIO INTRAINDUSTRIAL</v>
      </c>
      <c r="V61" s="129" t="str">
        <f t="shared" si="4"/>
        <v>INDICIO DE COMERCIO INTRAINDUSTRIAL</v>
      </c>
      <c r="W61" s="160" t="str">
        <f t="shared" si="4"/>
        <v>INDICIO DE COMERCIO INTRAINDUSTRIAL</v>
      </c>
      <c r="X61" s="129" t="str">
        <f t="shared" si="4"/>
        <v>INDICIO DE COMERCIO INTRAINDUSTRIAL</v>
      </c>
      <c r="Y61" s="160" t="str">
        <f t="shared" si="4"/>
        <v>INDICIO DE COMERCIO INTRAINDUSTRIAL</v>
      </c>
      <c r="Z61" s="129" t="str">
        <f t="shared" si="4"/>
        <v>INDICIO DE COMERCIO INTRAINDUSTRIAL</v>
      </c>
      <c r="AA61" s="163" t="str">
        <f t="shared" si="4"/>
        <v>INDICIO DE COMERCIO INTRAINDUSTRIAL</v>
      </c>
      <c r="AB61" s="163" t="str">
        <f t="shared" ref="AB61" si="5">+IF(AB48&gt;0.33, "COMERCIO INTRAINDUSTRIAL", "INDICIO DE COMERCIO INTRAINDUSTRIAL")</f>
        <v>INDICIO DE COMERCIO INTRAINDUSTRIAL</v>
      </c>
    </row>
    <row r="62" spans="4:28" x14ac:dyDescent="0.25">
      <c r="D62" s="234" t="s">
        <v>20</v>
      </c>
      <c r="E62" s="235"/>
      <c r="F62" s="129" t="str">
        <f t="shared" ref="F62:AA62" si="6">+IF(F49&gt;0.33, "COMERCIO INTRAINDUSTRIAL", "INDICIO DE COMERCIO INTRAINDUSTRIAL")</f>
        <v>COMERCIO INTRAINDUSTRIAL</v>
      </c>
      <c r="G62" s="160" t="str">
        <f t="shared" si="6"/>
        <v>COMERCIO INTRAINDUSTRIAL</v>
      </c>
      <c r="H62" s="129" t="str">
        <f t="shared" si="6"/>
        <v>COMERCIO INTRAINDUSTRIAL</v>
      </c>
      <c r="I62" s="160" t="str">
        <f t="shared" si="6"/>
        <v>COMERCIO INTRAINDUSTRIAL</v>
      </c>
      <c r="J62" s="129" t="str">
        <f t="shared" si="6"/>
        <v>COMERCIO INTRAINDUSTRIAL</v>
      </c>
      <c r="K62" s="160" t="str">
        <f t="shared" si="6"/>
        <v>INDICIO DE COMERCIO INTRAINDUSTRIAL</v>
      </c>
      <c r="L62" s="129" t="str">
        <f t="shared" si="6"/>
        <v>COMERCIO INTRAINDUSTRIAL</v>
      </c>
      <c r="M62" s="160" t="str">
        <f t="shared" si="6"/>
        <v>INDICIO DE COMERCIO INTRAINDUSTRIAL</v>
      </c>
      <c r="N62" s="129" t="str">
        <f t="shared" si="6"/>
        <v>COMERCIO INTRAINDUSTRIAL</v>
      </c>
      <c r="O62" s="160" t="str">
        <f t="shared" si="6"/>
        <v>COMERCIO INTRAINDUSTRIAL</v>
      </c>
      <c r="P62" s="129" t="str">
        <f t="shared" si="6"/>
        <v>COMERCIO INTRAINDUSTRIAL</v>
      </c>
      <c r="Q62" s="160" t="str">
        <f t="shared" si="6"/>
        <v>COMERCIO INTRAINDUSTRIAL</v>
      </c>
      <c r="R62" s="129" t="str">
        <f t="shared" si="6"/>
        <v>COMERCIO INTRAINDUSTRIAL</v>
      </c>
      <c r="S62" s="160" t="str">
        <f t="shared" si="6"/>
        <v>COMERCIO INTRAINDUSTRIAL</v>
      </c>
      <c r="T62" s="129" t="str">
        <f t="shared" si="6"/>
        <v>COMERCIO INTRAINDUSTRIAL</v>
      </c>
      <c r="U62" s="160" t="str">
        <f t="shared" si="6"/>
        <v>COMERCIO INTRAINDUSTRIAL</v>
      </c>
      <c r="V62" s="129" t="str">
        <f t="shared" si="6"/>
        <v>COMERCIO INTRAINDUSTRIAL</v>
      </c>
      <c r="W62" s="160" t="str">
        <f t="shared" si="6"/>
        <v>COMERCIO INTRAINDUSTRIAL</v>
      </c>
      <c r="X62" s="129" t="str">
        <f t="shared" si="6"/>
        <v>COMERCIO INTRAINDUSTRIAL</v>
      </c>
      <c r="Y62" s="160" t="str">
        <f t="shared" si="6"/>
        <v>COMERCIO INTRAINDUSTRIAL</v>
      </c>
      <c r="Z62" s="129" t="str">
        <f t="shared" si="6"/>
        <v>COMERCIO INTRAINDUSTRIAL</v>
      </c>
      <c r="AA62" s="163" t="str">
        <f t="shared" si="6"/>
        <v>INDICIO DE COMERCIO INTRAINDUSTRIAL</v>
      </c>
      <c r="AB62" s="163" t="str">
        <f t="shared" ref="AB62" si="7">+IF(AB49&gt;0.33, "COMERCIO INTRAINDUSTRIAL", "INDICIO DE COMERCIO INTRAINDUSTRIAL")</f>
        <v>COMERCIO INTRAINDUSTRIAL</v>
      </c>
    </row>
    <row r="63" spans="4:28" x14ac:dyDescent="0.25">
      <c r="D63" s="232" t="s">
        <v>21</v>
      </c>
      <c r="E63" s="233"/>
      <c r="F63" s="129" t="str">
        <f t="shared" ref="F63:AA63" si="8">+IF(F50&gt;0.33, "COMERCIO INTRAINDUSTRIAL", "INDICIO DE COMERCIO INTRAINDUSTRIAL")</f>
        <v>INDICIO DE COMERCIO INTRAINDUSTRIAL</v>
      </c>
      <c r="G63" s="160" t="str">
        <f t="shared" si="8"/>
        <v>INDICIO DE COMERCIO INTRAINDUSTRIAL</v>
      </c>
      <c r="H63" s="129" t="str">
        <f t="shared" si="8"/>
        <v>INDICIO DE COMERCIO INTRAINDUSTRIAL</v>
      </c>
      <c r="I63" s="160" t="str">
        <f t="shared" si="8"/>
        <v>INDICIO DE COMERCIO INTRAINDUSTRIAL</v>
      </c>
      <c r="J63" s="129" t="str">
        <f t="shared" si="8"/>
        <v>INDICIO DE COMERCIO INTRAINDUSTRIAL</v>
      </c>
      <c r="K63" s="160" t="str">
        <f t="shared" si="8"/>
        <v>INDICIO DE COMERCIO INTRAINDUSTRIAL</v>
      </c>
      <c r="L63" s="129" t="str">
        <f t="shared" si="8"/>
        <v>INDICIO DE COMERCIO INTRAINDUSTRIAL</v>
      </c>
      <c r="M63" s="160" t="str">
        <f t="shared" si="8"/>
        <v>INDICIO DE COMERCIO INTRAINDUSTRIAL</v>
      </c>
      <c r="N63" s="129" t="str">
        <f t="shared" si="8"/>
        <v>INDICIO DE COMERCIO INTRAINDUSTRIAL</v>
      </c>
      <c r="O63" s="160" t="str">
        <f t="shared" si="8"/>
        <v>INDICIO DE COMERCIO INTRAINDUSTRIAL</v>
      </c>
      <c r="P63" s="129" t="str">
        <f t="shared" si="8"/>
        <v>INDICIO DE COMERCIO INTRAINDUSTRIAL</v>
      </c>
      <c r="Q63" s="160" t="str">
        <f t="shared" si="8"/>
        <v>INDICIO DE COMERCIO INTRAINDUSTRIAL</v>
      </c>
      <c r="R63" s="129" t="str">
        <f t="shared" si="8"/>
        <v>INDICIO DE COMERCIO INTRAINDUSTRIAL</v>
      </c>
      <c r="S63" s="160" t="str">
        <f t="shared" si="8"/>
        <v>INDICIO DE COMERCIO INTRAINDUSTRIAL</v>
      </c>
      <c r="T63" s="129" t="str">
        <f t="shared" si="8"/>
        <v>INDICIO DE COMERCIO INTRAINDUSTRIAL</v>
      </c>
      <c r="U63" s="160" t="str">
        <f t="shared" si="8"/>
        <v>INDICIO DE COMERCIO INTRAINDUSTRIAL</v>
      </c>
      <c r="V63" s="129" t="str">
        <f t="shared" si="8"/>
        <v>INDICIO DE COMERCIO INTRAINDUSTRIAL</v>
      </c>
      <c r="W63" s="160" t="str">
        <f t="shared" si="8"/>
        <v>INDICIO DE COMERCIO INTRAINDUSTRIAL</v>
      </c>
      <c r="X63" s="129" t="str">
        <f t="shared" si="8"/>
        <v>INDICIO DE COMERCIO INTRAINDUSTRIAL</v>
      </c>
      <c r="Y63" s="160" t="str">
        <f t="shared" si="8"/>
        <v>INDICIO DE COMERCIO INTRAINDUSTRIAL</v>
      </c>
      <c r="Z63" s="129" t="str">
        <f t="shared" si="8"/>
        <v>INDICIO DE COMERCIO INTRAINDUSTRIAL</v>
      </c>
      <c r="AA63" s="163" t="str">
        <f t="shared" si="8"/>
        <v>INDICIO DE COMERCIO INTRAINDUSTRIAL</v>
      </c>
      <c r="AB63" s="163" t="str">
        <f t="shared" ref="AB63" si="9">+IF(AB50&gt;0.33, "COMERCIO INTRAINDUSTRIAL", "INDICIO DE COMERCIO INTRAINDUSTRIAL")</f>
        <v>INDICIO DE COMERCIO INTRAINDUSTRIAL</v>
      </c>
    </row>
    <row r="64" spans="4:28" x14ac:dyDescent="0.25">
      <c r="D64" s="234" t="s">
        <v>22</v>
      </c>
      <c r="E64" s="235"/>
      <c r="F64" s="129" t="str">
        <f t="shared" ref="F64:AA64" si="10">+IF(F51&gt;0.33, "COMERCIO INTRAINDUSTRIAL", "INDICIO DE COMERCIO INTRAINDUSTRIAL")</f>
        <v>COMERCIO INTRAINDUSTRIAL</v>
      </c>
      <c r="G64" s="160" t="str">
        <f t="shared" si="10"/>
        <v>COMERCIO INTRAINDUSTRIAL</v>
      </c>
      <c r="H64" s="129" t="str">
        <f t="shared" si="10"/>
        <v>COMERCIO INTRAINDUSTRIAL</v>
      </c>
      <c r="I64" s="160" t="str">
        <f t="shared" si="10"/>
        <v>COMERCIO INTRAINDUSTRIAL</v>
      </c>
      <c r="J64" s="129" t="str">
        <f t="shared" si="10"/>
        <v>COMERCIO INTRAINDUSTRIAL</v>
      </c>
      <c r="K64" s="160" t="str">
        <f t="shared" si="10"/>
        <v>COMERCIO INTRAINDUSTRIAL</v>
      </c>
      <c r="L64" s="129" t="str">
        <f t="shared" si="10"/>
        <v>COMERCIO INTRAINDUSTRIAL</v>
      </c>
      <c r="M64" s="160" t="str">
        <f t="shared" si="10"/>
        <v>COMERCIO INTRAINDUSTRIAL</v>
      </c>
      <c r="N64" s="129" t="str">
        <f t="shared" si="10"/>
        <v>COMERCIO INTRAINDUSTRIAL</v>
      </c>
      <c r="O64" s="160" t="str">
        <f t="shared" si="10"/>
        <v>COMERCIO INTRAINDUSTRIAL</v>
      </c>
      <c r="P64" s="129" t="str">
        <f t="shared" si="10"/>
        <v>COMERCIO INTRAINDUSTRIAL</v>
      </c>
      <c r="Q64" s="160" t="str">
        <f t="shared" si="10"/>
        <v>COMERCIO INTRAINDUSTRIAL</v>
      </c>
      <c r="R64" s="129" t="str">
        <f t="shared" si="10"/>
        <v>COMERCIO INTRAINDUSTRIAL</v>
      </c>
      <c r="S64" s="160" t="str">
        <f t="shared" si="10"/>
        <v>COMERCIO INTRAINDUSTRIAL</v>
      </c>
      <c r="T64" s="129" t="str">
        <f t="shared" si="10"/>
        <v>COMERCIO INTRAINDUSTRIAL</v>
      </c>
      <c r="U64" s="160" t="str">
        <f t="shared" si="10"/>
        <v>COMERCIO INTRAINDUSTRIAL</v>
      </c>
      <c r="V64" s="129" t="str">
        <f t="shared" si="10"/>
        <v>COMERCIO INTRAINDUSTRIAL</v>
      </c>
      <c r="W64" s="160" t="str">
        <f t="shared" si="10"/>
        <v>COMERCIO INTRAINDUSTRIAL</v>
      </c>
      <c r="X64" s="129" t="str">
        <f t="shared" si="10"/>
        <v>COMERCIO INTRAINDUSTRIAL</v>
      </c>
      <c r="Y64" s="160" t="str">
        <f t="shared" si="10"/>
        <v>COMERCIO INTRAINDUSTRIAL</v>
      </c>
      <c r="Z64" s="129" t="str">
        <f t="shared" si="10"/>
        <v>COMERCIO INTRAINDUSTRIAL</v>
      </c>
      <c r="AA64" s="163" t="str">
        <f t="shared" si="10"/>
        <v>COMERCIO INTRAINDUSTRIAL</v>
      </c>
      <c r="AB64" s="163" t="str">
        <f t="shared" ref="AB64" si="11">+IF(AB51&gt;0.33, "COMERCIO INTRAINDUSTRIAL", "INDICIO DE COMERCIO INTRAINDUSTRIAL")</f>
        <v>COMERCIO INTRAINDUSTRIAL</v>
      </c>
    </row>
    <row r="65" spans="4:28" x14ac:dyDescent="0.25">
      <c r="D65" s="232" t="s">
        <v>23</v>
      </c>
      <c r="E65" s="233"/>
      <c r="F65" s="129" t="str">
        <f t="shared" ref="F65:AA65" si="12">+IF(F52&gt;0.33, "COMERCIO INTRAINDUSTRIAL", "INDICIO DE COMERCIO INTRAINDUSTRIAL")</f>
        <v>INDICIO DE COMERCIO INTRAINDUSTRIAL</v>
      </c>
      <c r="G65" s="160" t="str">
        <f t="shared" si="12"/>
        <v>INDICIO DE COMERCIO INTRAINDUSTRIAL</v>
      </c>
      <c r="H65" s="129" t="str">
        <f t="shared" si="12"/>
        <v>INDICIO DE COMERCIO INTRAINDUSTRIAL</v>
      </c>
      <c r="I65" s="160" t="str">
        <f t="shared" si="12"/>
        <v>INDICIO DE COMERCIO INTRAINDUSTRIAL</v>
      </c>
      <c r="J65" s="129" t="str">
        <f t="shared" si="12"/>
        <v>INDICIO DE COMERCIO INTRAINDUSTRIAL</v>
      </c>
      <c r="K65" s="160" t="str">
        <f t="shared" si="12"/>
        <v>INDICIO DE COMERCIO INTRAINDUSTRIAL</v>
      </c>
      <c r="L65" s="129" t="str">
        <f t="shared" si="12"/>
        <v>INDICIO DE COMERCIO INTRAINDUSTRIAL</v>
      </c>
      <c r="M65" s="160" t="str">
        <f t="shared" si="12"/>
        <v>COMERCIO INTRAINDUSTRIAL</v>
      </c>
      <c r="N65" s="129" t="str">
        <f t="shared" si="12"/>
        <v>COMERCIO INTRAINDUSTRIAL</v>
      </c>
      <c r="O65" s="160" t="str">
        <f t="shared" si="12"/>
        <v>COMERCIO INTRAINDUSTRIAL</v>
      </c>
      <c r="P65" s="129" t="str">
        <f t="shared" si="12"/>
        <v>COMERCIO INTRAINDUSTRIAL</v>
      </c>
      <c r="Q65" s="160" t="str">
        <f t="shared" si="12"/>
        <v>COMERCIO INTRAINDUSTRIAL</v>
      </c>
      <c r="R65" s="129" t="str">
        <f t="shared" si="12"/>
        <v>COMERCIO INTRAINDUSTRIAL</v>
      </c>
      <c r="S65" s="160" t="str">
        <f t="shared" si="12"/>
        <v>COMERCIO INTRAINDUSTRIAL</v>
      </c>
      <c r="T65" s="129" t="str">
        <f t="shared" si="12"/>
        <v>COMERCIO INTRAINDUSTRIAL</v>
      </c>
      <c r="U65" s="160" t="str">
        <f t="shared" si="12"/>
        <v>COMERCIO INTRAINDUSTRIAL</v>
      </c>
      <c r="V65" s="129" t="str">
        <f t="shared" si="12"/>
        <v>COMERCIO INTRAINDUSTRIAL</v>
      </c>
      <c r="W65" s="160" t="str">
        <f t="shared" si="12"/>
        <v>INDICIO DE COMERCIO INTRAINDUSTRIAL</v>
      </c>
      <c r="X65" s="129" t="str">
        <f t="shared" si="12"/>
        <v>INDICIO DE COMERCIO INTRAINDUSTRIAL</v>
      </c>
      <c r="Y65" s="160" t="str">
        <f t="shared" si="12"/>
        <v>INDICIO DE COMERCIO INTRAINDUSTRIAL</v>
      </c>
      <c r="Z65" s="129" t="str">
        <f t="shared" si="12"/>
        <v>INDICIO DE COMERCIO INTRAINDUSTRIAL</v>
      </c>
      <c r="AA65" s="163" t="str">
        <f t="shared" si="12"/>
        <v>INDICIO DE COMERCIO INTRAINDUSTRIAL</v>
      </c>
      <c r="AB65" s="163" t="str">
        <f t="shared" ref="AB65" si="13">+IF(AB52&gt;0.33, "COMERCIO INTRAINDUSTRIAL", "INDICIO DE COMERCIO INTRAINDUSTRIAL")</f>
        <v>INDICIO DE COMERCIO INTRAINDUSTRIAL</v>
      </c>
    </row>
    <row r="66" spans="4:28" x14ac:dyDescent="0.25">
      <c r="D66" s="234" t="s">
        <v>24</v>
      </c>
      <c r="E66" s="235"/>
      <c r="F66" s="129" t="str">
        <f t="shared" ref="F66:AA66" si="14">+IF(F53&gt;0.33, "COMERCIO INTRAINDUSTRIAL", "INDICIO DE COMERCIO INTRAINDUSTRIAL")</f>
        <v>INDICIO DE COMERCIO INTRAINDUSTRIAL</v>
      </c>
      <c r="G66" s="160" t="str">
        <f t="shared" si="14"/>
        <v>INDICIO DE COMERCIO INTRAINDUSTRIAL</v>
      </c>
      <c r="H66" s="129" t="str">
        <f t="shared" si="14"/>
        <v>INDICIO DE COMERCIO INTRAINDUSTRIAL</v>
      </c>
      <c r="I66" s="160" t="str">
        <f t="shared" si="14"/>
        <v>INDICIO DE COMERCIO INTRAINDUSTRIAL</v>
      </c>
      <c r="J66" s="129" t="str">
        <f t="shared" si="14"/>
        <v>INDICIO DE COMERCIO INTRAINDUSTRIAL</v>
      </c>
      <c r="K66" s="160" t="str">
        <f t="shared" si="14"/>
        <v>INDICIO DE COMERCIO INTRAINDUSTRIAL</v>
      </c>
      <c r="L66" s="129" t="str">
        <f t="shared" si="14"/>
        <v>COMERCIO INTRAINDUSTRIAL</v>
      </c>
      <c r="M66" s="160" t="str">
        <f t="shared" si="14"/>
        <v>COMERCIO INTRAINDUSTRIAL</v>
      </c>
      <c r="N66" s="129" t="str">
        <f t="shared" si="14"/>
        <v>INDICIO DE COMERCIO INTRAINDUSTRIAL</v>
      </c>
      <c r="O66" s="160" t="str">
        <f t="shared" si="14"/>
        <v>COMERCIO INTRAINDUSTRIAL</v>
      </c>
      <c r="P66" s="129" t="str">
        <f t="shared" si="14"/>
        <v>INDICIO DE COMERCIO INTRAINDUSTRIAL</v>
      </c>
      <c r="Q66" s="160" t="str">
        <f t="shared" si="14"/>
        <v>INDICIO DE COMERCIO INTRAINDUSTRIAL</v>
      </c>
      <c r="R66" s="129" t="str">
        <f t="shared" si="14"/>
        <v>INDICIO DE COMERCIO INTRAINDUSTRIAL</v>
      </c>
      <c r="S66" s="160" t="str">
        <f t="shared" si="14"/>
        <v>INDICIO DE COMERCIO INTRAINDUSTRIAL</v>
      </c>
      <c r="T66" s="129" t="str">
        <f t="shared" si="14"/>
        <v>INDICIO DE COMERCIO INTRAINDUSTRIAL</v>
      </c>
      <c r="U66" s="160" t="str">
        <f t="shared" si="14"/>
        <v>INDICIO DE COMERCIO INTRAINDUSTRIAL</v>
      </c>
      <c r="V66" s="129" t="str">
        <f t="shared" si="14"/>
        <v>INDICIO DE COMERCIO INTRAINDUSTRIAL</v>
      </c>
      <c r="W66" s="160" t="str">
        <f t="shared" si="14"/>
        <v>INDICIO DE COMERCIO INTRAINDUSTRIAL</v>
      </c>
      <c r="X66" s="129" t="str">
        <f t="shared" si="14"/>
        <v>COMERCIO INTRAINDUSTRIAL</v>
      </c>
      <c r="Y66" s="160" t="str">
        <f t="shared" si="14"/>
        <v>COMERCIO INTRAINDUSTRIAL</v>
      </c>
      <c r="Z66" s="129" t="str">
        <f t="shared" si="14"/>
        <v>COMERCIO INTRAINDUSTRIAL</v>
      </c>
      <c r="AA66" s="163" t="str">
        <f t="shared" si="14"/>
        <v>COMERCIO INTRAINDUSTRIAL</v>
      </c>
      <c r="AB66" s="163" t="str">
        <f t="shared" ref="AB66" si="15">+IF(AB53&gt;0.33, "COMERCIO INTRAINDUSTRIAL", "INDICIO DE COMERCIO INTRAINDUSTRIAL")</f>
        <v>COMERCIO INTRAINDUSTRIAL</v>
      </c>
    </row>
    <row r="67" spans="4:28" x14ac:dyDescent="0.25">
      <c r="D67" s="232" t="s">
        <v>25</v>
      </c>
      <c r="E67" s="233"/>
      <c r="F67" s="129" t="str">
        <f t="shared" ref="F67:AA67" si="16">+IF(F54&gt;0.33, "COMERCIO INTRAINDUSTRIAL", "INDICIO DE COMERCIO INTRAINDUSTRIAL")</f>
        <v>COMERCIO INTRAINDUSTRIAL</v>
      </c>
      <c r="G67" s="160" t="str">
        <f t="shared" si="16"/>
        <v>COMERCIO INTRAINDUSTRIAL</v>
      </c>
      <c r="H67" s="129" t="str">
        <f t="shared" si="16"/>
        <v>COMERCIO INTRAINDUSTRIAL</v>
      </c>
      <c r="I67" s="160" t="str">
        <f t="shared" si="16"/>
        <v>COMERCIO INTRAINDUSTRIAL</v>
      </c>
      <c r="J67" s="129" t="str">
        <f t="shared" si="16"/>
        <v>COMERCIO INTRAINDUSTRIAL</v>
      </c>
      <c r="K67" s="160" t="str">
        <f t="shared" si="16"/>
        <v>COMERCIO INTRAINDUSTRIAL</v>
      </c>
      <c r="L67" s="129" t="str">
        <f t="shared" si="16"/>
        <v>COMERCIO INTRAINDUSTRIAL</v>
      </c>
      <c r="M67" s="160" t="str">
        <f t="shared" si="16"/>
        <v>COMERCIO INTRAINDUSTRIAL</v>
      </c>
      <c r="N67" s="129" t="str">
        <f t="shared" si="16"/>
        <v>COMERCIO INTRAINDUSTRIAL</v>
      </c>
      <c r="O67" s="160" t="str">
        <f t="shared" si="16"/>
        <v>COMERCIO INTRAINDUSTRIAL</v>
      </c>
      <c r="P67" s="129" t="str">
        <f t="shared" si="16"/>
        <v>COMERCIO INTRAINDUSTRIAL</v>
      </c>
      <c r="Q67" s="160" t="str">
        <f t="shared" si="16"/>
        <v>COMERCIO INTRAINDUSTRIAL</v>
      </c>
      <c r="R67" s="129" t="str">
        <f t="shared" si="16"/>
        <v>COMERCIO INTRAINDUSTRIAL</v>
      </c>
      <c r="S67" s="160" t="str">
        <f t="shared" si="16"/>
        <v>COMERCIO INTRAINDUSTRIAL</v>
      </c>
      <c r="T67" s="129" t="str">
        <f t="shared" si="16"/>
        <v>COMERCIO INTRAINDUSTRIAL</v>
      </c>
      <c r="U67" s="160" t="str">
        <f t="shared" si="16"/>
        <v>COMERCIO INTRAINDUSTRIAL</v>
      </c>
      <c r="V67" s="129" t="str">
        <f t="shared" si="16"/>
        <v>COMERCIO INTRAINDUSTRIAL</v>
      </c>
      <c r="W67" s="160" t="str">
        <f t="shared" si="16"/>
        <v>COMERCIO INTRAINDUSTRIAL</v>
      </c>
      <c r="X67" s="129" t="str">
        <f t="shared" si="16"/>
        <v>COMERCIO INTRAINDUSTRIAL</v>
      </c>
      <c r="Y67" s="160" t="str">
        <f t="shared" si="16"/>
        <v>COMERCIO INTRAINDUSTRIAL</v>
      </c>
      <c r="Z67" s="129" t="str">
        <f t="shared" si="16"/>
        <v>COMERCIO INTRAINDUSTRIAL</v>
      </c>
      <c r="AA67" s="163" t="str">
        <f t="shared" si="16"/>
        <v>COMERCIO INTRAINDUSTRIAL</v>
      </c>
      <c r="AB67" s="163" t="str">
        <f t="shared" ref="AB67" si="17">+IF(AB54&gt;0.33, "COMERCIO INTRAINDUSTRIAL", "INDICIO DE COMERCIO INTRAINDUSTRIAL")</f>
        <v>COMERCIO INTRAINDUSTRIAL</v>
      </c>
    </row>
    <row r="68" spans="4:28" ht="15.75" thickBot="1" x14ac:dyDescent="0.3">
      <c r="D68" s="230" t="s">
        <v>26</v>
      </c>
      <c r="E68" s="231"/>
      <c r="F68" s="130" t="str">
        <f t="shared" ref="F68:AA68" si="18">+IF(F55&gt;0.33, "COMERCIO INTRAINDUSTRIAL", "INDICIO DE COMERCIO INTRAINDUSTRIAL")</f>
        <v>INDICIO DE COMERCIO INTRAINDUSTRIAL</v>
      </c>
      <c r="G68" s="164" t="str">
        <f t="shared" si="18"/>
        <v>INDICIO DE COMERCIO INTRAINDUSTRIAL</v>
      </c>
      <c r="H68" s="130" t="str">
        <f t="shared" si="18"/>
        <v>COMERCIO INTRAINDUSTRIAL</v>
      </c>
      <c r="I68" s="164" t="str">
        <f t="shared" si="18"/>
        <v>COMERCIO INTRAINDUSTRIAL</v>
      </c>
      <c r="J68" s="130" t="str">
        <f t="shared" si="18"/>
        <v>COMERCIO INTRAINDUSTRIAL</v>
      </c>
      <c r="K68" s="164" t="str">
        <f t="shared" si="18"/>
        <v>INDICIO DE COMERCIO INTRAINDUSTRIAL</v>
      </c>
      <c r="L68" s="130" t="str">
        <f t="shared" si="18"/>
        <v>COMERCIO INTRAINDUSTRIAL</v>
      </c>
      <c r="M68" s="164" t="str">
        <f t="shared" si="18"/>
        <v>COMERCIO INTRAINDUSTRIAL</v>
      </c>
      <c r="N68" s="130" t="str">
        <f t="shared" si="18"/>
        <v>INDICIO DE COMERCIO INTRAINDUSTRIAL</v>
      </c>
      <c r="O68" s="164" t="str">
        <f t="shared" si="18"/>
        <v>INDICIO DE COMERCIO INTRAINDUSTRIAL</v>
      </c>
      <c r="P68" s="130" t="str">
        <f t="shared" si="18"/>
        <v>INDICIO DE COMERCIO INTRAINDUSTRIAL</v>
      </c>
      <c r="Q68" s="164" t="str">
        <f t="shared" si="18"/>
        <v>INDICIO DE COMERCIO INTRAINDUSTRIAL</v>
      </c>
      <c r="R68" s="130" t="str">
        <f t="shared" si="18"/>
        <v>INDICIO DE COMERCIO INTRAINDUSTRIAL</v>
      </c>
      <c r="S68" s="164" t="str">
        <f t="shared" si="18"/>
        <v>INDICIO DE COMERCIO INTRAINDUSTRIAL</v>
      </c>
      <c r="T68" s="130" t="str">
        <f t="shared" si="18"/>
        <v>INDICIO DE COMERCIO INTRAINDUSTRIAL</v>
      </c>
      <c r="U68" s="164" t="str">
        <f t="shared" si="18"/>
        <v>COMERCIO INTRAINDUSTRIAL</v>
      </c>
      <c r="V68" s="130" t="str">
        <f t="shared" si="18"/>
        <v>INDICIO DE COMERCIO INTRAINDUSTRIAL</v>
      </c>
      <c r="W68" s="164" t="str">
        <f t="shared" si="18"/>
        <v>COMERCIO INTRAINDUSTRIAL</v>
      </c>
      <c r="X68" s="130" t="str">
        <f t="shared" si="18"/>
        <v>COMERCIO INTRAINDUSTRIAL</v>
      </c>
      <c r="Y68" s="164" t="str">
        <f t="shared" si="18"/>
        <v>COMERCIO INTRAINDUSTRIAL</v>
      </c>
      <c r="Z68" s="130" t="str">
        <f t="shared" si="18"/>
        <v>COMERCIO INTRAINDUSTRIAL</v>
      </c>
      <c r="AA68" s="165" t="str">
        <f t="shared" si="18"/>
        <v>COMERCIO INTRAINDUSTRIAL</v>
      </c>
      <c r="AB68" s="165" t="e">
        <f t="shared" ref="AB68" si="19">+IF(AB55&gt;0.33, "COMERCIO INTRAINDUSTRIAL", "INDICIO DE COMERCIO INTRAINDUSTRIAL")</f>
        <v>#DIV/0!</v>
      </c>
    </row>
    <row r="69" spans="4:28" x14ac:dyDescent="0.25">
      <c r="D69" s="1" t="s">
        <v>53</v>
      </c>
    </row>
  </sheetData>
  <mergeCells count="23">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 ref="D52:E52"/>
    <mergeCell ref="D53:E53"/>
    <mergeCell ref="D54:E54"/>
    <mergeCell ref="D46:E46"/>
    <mergeCell ref="D47:E47"/>
    <mergeCell ref="D48:E48"/>
    <mergeCell ref="D49:E4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showGridLines="0" workbookViewId="0">
      <selection activeCell="G31" sqref="G31"/>
    </sheetView>
  </sheetViews>
  <sheetFormatPr baseColWidth="10" defaultRowHeight="15" x14ac:dyDescent="0.25"/>
  <sheetData>
    <row r="1" spans="2:13" ht="24" customHeight="1" x14ac:dyDescent="0.25">
      <c r="B1" s="1"/>
      <c r="C1" s="1"/>
      <c r="D1" s="1"/>
      <c r="E1" s="1"/>
      <c r="F1" s="1"/>
      <c r="G1" s="1"/>
      <c r="H1" s="1"/>
      <c r="I1" s="1"/>
      <c r="J1" s="1"/>
    </row>
    <row r="2" spans="2:13" ht="23.25" x14ac:dyDescent="0.25">
      <c r="B2" s="187" t="s">
        <v>13</v>
      </c>
      <c r="C2" s="187"/>
      <c r="D2" s="187"/>
      <c r="E2" s="187"/>
      <c r="F2" s="187"/>
      <c r="G2" s="187"/>
      <c r="H2" s="187"/>
      <c r="I2" s="187"/>
      <c r="J2" s="187"/>
      <c r="K2" s="187"/>
      <c r="L2" s="187"/>
      <c r="M2" s="187"/>
    </row>
    <row r="3" spans="2:13" x14ac:dyDescent="0.25">
      <c r="B3" s="1"/>
      <c r="C3" s="1"/>
      <c r="D3" s="1"/>
      <c r="E3" s="1"/>
      <c r="F3" s="1"/>
      <c r="G3" s="1"/>
      <c r="H3" s="1"/>
      <c r="I3" s="1"/>
      <c r="J3" s="1"/>
    </row>
    <row r="4" spans="2:13" x14ac:dyDescent="0.25">
      <c r="B4" s="1"/>
      <c r="C4" s="1"/>
      <c r="D4" s="1"/>
      <c r="E4" s="1"/>
      <c r="F4" s="1"/>
      <c r="G4" s="1"/>
      <c r="H4" s="1"/>
      <c r="I4" s="1"/>
      <c r="J4" s="1"/>
    </row>
    <row r="5" spans="2:13" x14ac:dyDescent="0.25">
      <c r="B5" s="1"/>
      <c r="C5" s="1"/>
      <c r="D5" s="1"/>
      <c r="E5" s="1"/>
      <c r="F5" s="1"/>
      <c r="G5" s="1"/>
      <c r="H5" s="1"/>
      <c r="I5" s="1"/>
      <c r="J5" s="1"/>
    </row>
    <row r="6" spans="2:13" x14ac:dyDescent="0.25">
      <c r="B6" s="1"/>
      <c r="C6" s="1"/>
      <c r="D6" s="1"/>
      <c r="E6" s="1"/>
      <c r="F6" s="1"/>
      <c r="G6" s="1"/>
      <c r="H6" s="1"/>
      <c r="I6" s="1"/>
      <c r="J6" s="1"/>
    </row>
    <row r="7" spans="2:13" x14ac:dyDescent="0.25">
      <c r="B7" s="1"/>
      <c r="C7" s="1"/>
      <c r="D7" s="1"/>
      <c r="E7" s="1"/>
      <c r="F7" s="1"/>
      <c r="G7" s="1"/>
      <c r="H7" s="1"/>
      <c r="I7" s="1"/>
      <c r="J7" s="1"/>
    </row>
    <row r="8" spans="2:13" x14ac:dyDescent="0.25">
      <c r="B8" s="1"/>
      <c r="C8" s="1"/>
      <c r="D8" s="1"/>
      <c r="E8" s="1"/>
      <c r="F8" s="1"/>
      <c r="G8" s="1"/>
      <c r="H8" s="1"/>
      <c r="I8" s="1"/>
      <c r="J8" s="1"/>
    </row>
    <row r="9" spans="2:13" x14ac:dyDescent="0.25">
      <c r="B9" s="1"/>
      <c r="C9" s="1"/>
      <c r="D9" s="1"/>
      <c r="E9" s="1"/>
      <c r="F9" s="1"/>
      <c r="G9" s="1"/>
      <c r="H9" s="1"/>
      <c r="I9" s="1"/>
      <c r="J9" s="1"/>
    </row>
    <row r="10" spans="2:13" x14ac:dyDescent="0.25">
      <c r="B10" s="1"/>
      <c r="C10" s="1"/>
      <c r="D10" s="1"/>
      <c r="E10" s="1"/>
      <c r="F10" s="1"/>
      <c r="G10" s="1"/>
      <c r="H10" s="1"/>
      <c r="I10" s="1"/>
      <c r="J10" s="1"/>
    </row>
    <row r="11" spans="2:13" x14ac:dyDescent="0.25">
      <c r="B11" s="1"/>
      <c r="C11" s="1"/>
      <c r="D11" s="1"/>
      <c r="E11" s="1"/>
      <c r="F11" s="1"/>
      <c r="G11" s="1"/>
      <c r="H11" s="1"/>
      <c r="I11" s="1"/>
      <c r="J11" s="1"/>
    </row>
    <row r="12" spans="2:13" x14ac:dyDescent="0.25">
      <c r="B12" s="1"/>
      <c r="C12" s="1"/>
      <c r="D12" s="1"/>
      <c r="E12" s="1"/>
      <c r="F12" s="1"/>
      <c r="G12" s="1"/>
      <c r="H12" s="1"/>
      <c r="I12" s="1"/>
      <c r="J12" s="1"/>
    </row>
    <row r="13" spans="2:13" x14ac:dyDescent="0.25">
      <c r="B13" s="1"/>
      <c r="C13" s="1"/>
      <c r="D13" s="1"/>
      <c r="E13" s="1"/>
      <c r="F13" s="1"/>
      <c r="G13" s="1"/>
      <c r="H13" s="1"/>
      <c r="I13" s="1"/>
      <c r="J13" s="1"/>
    </row>
    <row r="14" spans="2:13" x14ac:dyDescent="0.25">
      <c r="B14" s="1"/>
      <c r="C14" s="1"/>
      <c r="D14" s="1"/>
      <c r="E14" s="1"/>
      <c r="F14" s="1"/>
      <c r="G14" s="1"/>
      <c r="H14" s="1"/>
      <c r="I14" s="1"/>
      <c r="J14" s="1"/>
    </row>
    <row r="15" spans="2:13" x14ac:dyDescent="0.25">
      <c r="B15" s="1"/>
      <c r="C15" s="1"/>
      <c r="D15" s="1"/>
      <c r="E15" s="1"/>
      <c r="F15" s="1"/>
      <c r="G15" s="1"/>
      <c r="H15" s="1"/>
      <c r="I15" s="1"/>
      <c r="J15" s="1"/>
    </row>
    <row r="16" spans="2:13"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Z57"/>
  <sheetViews>
    <sheetView showGridLines="0" topLeftCell="A40" workbookViewId="0">
      <selection activeCell="H63" sqref="H63:H64"/>
    </sheetView>
  </sheetViews>
  <sheetFormatPr baseColWidth="10" defaultRowHeight="15" x14ac:dyDescent="0.25"/>
  <cols>
    <col min="1" max="1" width="7.140625" customWidth="1"/>
    <col min="2" max="2" width="14.28515625" customWidth="1"/>
    <col min="3" max="3" width="29.28515625" customWidth="1"/>
    <col min="4" max="4" width="17.85546875" bestFit="1" customWidth="1"/>
    <col min="6" max="6" width="11.140625" customWidth="1"/>
    <col min="7" max="7" width="12.42578125" bestFit="1" customWidth="1"/>
    <col min="9" max="10" width="12.42578125" bestFit="1" customWidth="1"/>
    <col min="11" max="11" width="12.140625" customWidth="1"/>
    <col min="13" max="24" width="12.42578125" bestFit="1" customWidth="1"/>
  </cols>
  <sheetData>
    <row r="7" spans="2:16" ht="15" customHeight="1" x14ac:dyDescent="0.25">
      <c r="B7" s="190" t="s">
        <v>49</v>
      </c>
      <c r="C7" s="190"/>
      <c r="D7" s="190"/>
      <c r="E7" s="190"/>
      <c r="M7" s="190" t="s">
        <v>4</v>
      </c>
      <c r="N7" s="190"/>
      <c r="O7" s="190"/>
      <c r="P7" s="190"/>
    </row>
    <row r="8" spans="2:16" x14ac:dyDescent="0.25">
      <c r="B8" s="190"/>
      <c r="C8" s="190"/>
      <c r="D8" s="190"/>
      <c r="E8" s="190"/>
      <c r="G8" s="192" t="s">
        <v>0</v>
      </c>
      <c r="H8" s="192"/>
      <c r="I8" s="192"/>
      <c r="J8" s="192"/>
      <c r="M8" s="190"/>
      <c r="N8" s="190"/>
      <c r="O8" s="190"/>
      <c r="P8" s="190"/>
    </row>
    <row r="9" spans="2:16" x14ac:dyDescent="0.25">
      <c r="B9" s="190"/>
      <c r="C9" s="190"/>
      <c r="D9" s="190"/>
      <c r="E9" s="190"/>
      <c r="G9" s="192"/>
      <c r="H9" s="192"/>
      <c r="I9" s="192"/>
      <c r="J9" s="192"/>
      <c r="M9" s="190"/>
      <c r="N9" s="190"/>
      <c r="O9" s="190"/>
      <c r="P9" s="190"/>
    </row>
    <row r="10" spans="2:16" x14ac:dyDescent="0.25">
      <c r="B10" s="190"/>
      <c r="C10" s="190"/>
      <c r="D10" s="190"/>
      <c r="E10" s="190"/>
      <c r="G10" s="192"/>
      <c r="H10" s="192"/>
      <c r="I10" s="192"/>
      <c r="J10" s="192"/>
      <c r="M10" s="190"/>
      <c r="N10" s="190"/>
      <c r="O10" s="190"/>
      <c r="P10" s="190"/>
    </row>
    <row r="11" spans="2:16" x14ac:dyDescent="0.25">
      <c r="B11" s="190"/>
      <c r="C11" s="190"/>
      <c r="D11" s="190"/>
      <c r="E11" s="190"/>
      <c r="G11" s="192"/>
      <c r="H11" s="192"/>
      <c r="I11" s="192"/>
      <c r="J11" s="192"/>
      <c r="M11" s="190"/>
      <c r="N11" s="190"/>
      <c r="O11" s="190"/>
      <c r="P11" s="190"/>
    </row>
    <row r="12" spans="2:16" x14ac:dyDescent="0.25">
      <c r="B12" s="190"/>
      <c r="C12" s="190"/>
      <c r="D12" s="190"/>
      <c r="E12" s="190"/>
      <c r="G12" s="192"/>
      <c r="H12" s="192"/>
      <c r="I12" s="192"/>
      <c r="J12" s="192"/>
      <c r="M12" s="190"/>
      <c r="N12" s="190"/>
      <c r="O12" s="190"/>
      <c r="P12" s="190"/>
    </row>
    <row r="13" spans="2:16" x14ac:dyDescent="0.25">
      <c r="B13" s="190"/>
      <c r="C13" s="190"/>
      <c r="D13" s="190"/>
      <c r="E13" s="190"/>
      <c r="G13" s="192"/>
      <c r="H13" s="192"/>
      <c r="I13" s="192"/>
      <c r="J13" s="192"/>
      <c r="M13" s="190"/>
      <c r="N13" s="190"/>
      <c r="O13" s="190"/>
      <c r="P13" s="190"/>
    </row>
    <row r="14" spans="2:16" x14ac:dyDescent="0.25">
      <c r="B14" s="190"/>
      <c r="C14" s="190"/>
      <c r="D14" s="190"/>
      <c r="E14" s="190"/>
      <c r="G14" s="192"/>
      <c r="H14" s="192"/>
      <c r="I14" s="192"/>
      <c r="J14" s="192"/>
      <c r="M14" s="190"/>
      <c r="N14" s="190"/>
      <c r="O14" s="190"/>
      <c r="P14" s="190"/>
    </row>
    <row r="15" spans="2:16" x14ac:dyDescent="0.25">
      <c r="B15" s="190"/>
      <c r="C15" s="190"/>
      <c r="D15" s="190"/>
      <c r="E15" s="190"/>
      <c r="G15" s="192"/>
      <c r="H15" s="192"/>
      <c r="I15" s="192"/>
      <c r="J15" s="192"/>
      <c r="M15" s="190"/>
      <c r="N15" s="190"/>
      <c r="O15" s="190"/>
      <c r="P15" s="190"/>
    </row>
    <row r="16" spans="2:16" x14ac:dyDescent="0.25">
      <c r="B16" s="190"/>
      <c r="C16" s="190"/>
      <c r="D16" s="190"/>
      <c r="E16" s="190"/>
      <c r="G16" s="192"/>
      <c r="H16" s="192"/>
      <c r="I16" s="192"/>
      <c r="J16" s="192"/>
      <c r="M16" s="190"/>
      <c r="N16" s="190"/>
      <c r="O16" s="190"/>
      <c r="P16" s="190"/>
    </row>
    <row r="17" spans="3:15" x14ac:dyDescent="0.25">
      <c r="C17" s="191" t="s">
        <v>3</v>
      </c>
      <c r="D17" s="191"/>
      <c r="E17" s="191"/>
      <c r="M17" s="191" t="s">
        <v>3</v>
      </c>
      <c r="N17" s="191"/>
      <c r="O17" s="191"/>
    </row>
    <row r="43" spans="2:26" x14ac:dyDescent="0.25">
      <c r="C43" s="5" t="s">
        <v>57</v>
      </c>
      <c r="D43" s="6"/>
      <c r="E43" s="6"/>
      <c r="F43" s="6"/>
      <c r="G43" s="6"/>
      <c r="H43" s="6"/>
      <c r="I43" s="6"/>
    </row>
    <row r="44" spans="2:26" ht="15.75" thickBot="1" x14ac:dyDescent="0.3"/>
    <row r="45" spans="2:26" ht="15.75" thickBot="1" x14ac:dyDescent="0.3">
      <c r="B45" s="7" t="s">
        <v>15</v>
      </c>
      <c r="C45" s="8"/>
      <c r="D45" s="17">
        <v>1995</v>
      </c>
      <c r="E45" s="9">
        <v>1996</v>
      </c>
      <c r="F45" s="17">
        <v>1997</v>
      </c>
      <c r="G45" s="9">
        <v>1998</v>
      </c>
      <c r="H45" s="17">
        <v>1999</v>
      </c>
      <c r="I45" s="9">
        <v>2000</v>
      </c>
      <c r="J45" s="17">
        <v>2001</v>
      </c>
      <c r="K45" s="9">
        <v>2002</v>
      </c>
      <c r="L45" s="17">
        <v>2003</v>
      </c>
      <c r="M45" s="9">
        <v>2004</v>
      </c>
      <c r="N45" s="17">
        <v>2005</v>
      </c>
      <c r="O45" s="9">
        <v>2006</v>
      </c>
      <c r="P45" s="17">
        <v>2007</v>
      </c>
      <c r="Q45" s="9">
        <v>2008</v>
      </c>
      <c r="R45" s="17">
        <v>2009</v>
      </c>
      <c r="S45" s="9">
        <v>2010</v>
      </c>
      <c r="T45" s="17">
        <v>2011</v>
      </c>
      <c r="U45" s="9">
        <v>2012</v>
      </c>
      <c r="V45" s="17">
        <v>2013</v>
      </c>
      <c r="W45" s="9">
        <v>2014</v>
      </c>
      <c r="X45" s="17">
        <v>2015</v>
      </c>
      <c r="Y45" s="10">
        <v>2016</v>
      </c>
      <c r="Z45" s="10">
        <v>2017</v>
      </c>
    </row>
    <row r="46" spans="2:26" ht="15.75" thickBot="1" x14ac:dyDescent="0.3">
      <c r="B46" s="193" t="s">
        <v>27</v>
      </c>
      <c r="C46" s="194"/>
      <c r="D46" s="21">
        <v>427759.6</v>
      </c>
      <c r="E46" s="22">
        <v>425165.3</v>
      </c>
      <c r="F46" s="21">
        <v>541276.9</v>
      </c>
      <c r="G46" s="22">
        <v>573874.19999999995</v>
      </c>
      <c r="H46" s="21">
        <v>330188.79999999999</v>
      </c>
      <c r="I46" s="22">
        <v>466797.6</v>
      </c>
      <c r="J46" s="21">
        <v>699928.7</v>
      </c>
      <c r="K46" s="22">
        <v>811558.7</v>
      </c>
      <c r="L46" s="21">
        <v>778966</v>
      </c>
      <c r="M46" s="22">
        <v>1010665</v>
      </c>
      <c r="N46" s="21">
        <v>1324408</v>
      </c>
      <c r="O46" s="22">
        <v>1237076</v>
      </c>
      <c r="P46" s="21">
        <v>1276036</v>
      </c>
      <c r="Q46" s="22">
        <v>1499562</v>
      </c>
      <c r="R46" s="21">
        <v>1257334</v>
      </c>
      <c r="S46" s="22">
        <v>1824535</v>
      </c>
      <c r="T46" s="21">
        <v>1908592</v>
      </c>
      <c r="U46" s="22">
        <v>1910498</v>
      </c>
      <c r="V46" s="21">
        <v>1974770</v>
      </c>
      <c r="W46" s="22">
        <v>1884349</v>
      </c>
      <c r="X46" s="21">
        <v>1432593</v>
      </c>
      <c r="Y46" s="23">
        <v>1199721</v>
      </c>
      <c r="Z46" s="23">
        <v>1510506</v>
      </c>
    </row>
    <row r="47" spans="2:26" x14ac:dyDescent="0.25">
      <c r="B47" s="195" t="s">
        <v>17</v>
      </c>
      <c r="C47" s="196"/>
      <c r="D47" s="18">
        <v>56845.1</v>
      </c>
      <c r="E47" s="11">
        <v>42723.12</v>
      </c>
      <c r="F47" s="18">
        <v>75937.27</v>
      </c>
      <c r="G47" s="11">
        <v>103465.4</v>
      </c>
      <c r="H47" s="18">
        <v>40997.11</v>
      </c>
      <c r="I47" s="11">
        <v>47841.14</v>
      </c>
      <c r="J47" s="18">
        <v>74648.25</v>
      </c>
      <c r="K47" s="11">
        <v>80677.960000000006</v>
      </c>
      <c r="L47" s="18">
        <v>61788.92</v>
      </c>
      <c r="M47" s="11">
        <v>51524.63</v>
      </c>
      <c r="N47" s="18">
        <v>72489.600000000006</v>
      </c>
      <c r="O47" s="11">
        <v>73910.87</v>
      </c>
      <c r="P47" s="18">
        <v>89656.55</v>
      </c>
      <c r="Q47" s="11">
        <v>110872.3</v>
      </c>
      <c r="R47" s="18">
        <v>96274.61</v>
      </c>
      <c r="S47" s="11">
        <v>115328.9</v>
      </c>
      <c r="T47" s="18">
        <v>142489.29999999999</v>
      </c>
      <c r="U47" s="11">
        <v>147966.5</v>
      </c>
      <c r="V47" s="18">
        <v>150433.70000000001</v>
      </c>
      <c r="W47" s="11">
        <v>161152.9</v>
      </c>
      <c r="X47" s="18">
        <v>127650.3</v>
      </c>
      <c r="Y47" s="12">
        <v>104005.4</v>
      </c>
      <c r="Z47" s="12">
        <v>125985.3</v>
      </c>
    </row>
    <row r="48" spans="2:26" x14ac:dyDescent="0.25">
      <c r="B48" s="197" t="s">
        <v>18</v>
      </c>
      <c r="C48" s="198"/>
      <c r="D48" s="19">
        <v>1070.04</v>
      </c>
      <c r="E48" s="13">
        <v>361.63400000000001</v>
      </c>
      <c r="F48" s="19">
        <v>1466.5409999999999</v>
      </c>
      <c r="G48" s="13">
        <v>2346.328</v>
      </c>
      <c r="H48" s="19">
        <v>1079.403</v>
      </c>
      <c r="I48" s="13">
        <v>1325.356</v>
      </c>
      <c r="J48" s="19">
        <v>3163.36</v>
      </c>
      <c r="K48" s="13">
        <v>7448.799</v>
      </c>
      <c r="L48" s="19">
        <v>10756.62</v>
      </c>
      <c r="M48" s="13">
        <v>14139.49</v>
      </c>
      <c r="N48" s="19">
        <v>15865.66</v>
      </c>
      <c r="O48" s="13">
        <v>20094.97</v>
      </c>
      <c r="P48" s="19">
        <v>26891.55</v>
      </c>
      <c r="Q48" s="13">
        <v>26782.73</v>
      </c>
      <c r="R48" s="19">
        <v>14872.45</v>
      </c>
      <c r="S48" s="13">
        <v>11394.16</v>
      </c>
      <c r="T48" s="19">
        <v>11351.41</v>
      </c>
      <c r="U48" s="13">
        <v>7731.5429999999997</v>
      </c>
      <c r="V48" s="19">
        <v>7844.5789999999997</v>
      </c>
      <c r="W48" s="13">
        <v>5855.0609999999997</v>
      </c>
      <c r="X48" s="19">
        <v>4070.9279999999999</v>
      </c>
      <c r="Y48" s="14">
        <v>1387.0840000000001</v>
      </c>
      <c r="Z48" s="14">
        <v>3979.5039999999999</v>
      </c>
    </row>
    <row r="49" spans="2:26" s="1" customFormat="1" x14ac:dyDescent="0.25">
      <c r="B49" s="188" t="s">
        <v>19</v>
      </c>
      <c r="C49" s="189"/>
      <c r="D49" s="18">
        <v>6588.9549999999999</v>
      </c>
      <c r="E49" s="11">
        <v>5584.2969999999996</v>
      </c>
      <c r="F49" s="18">
        <v>5853.5129999999999</v>
      </c>
      <c r="G49" s="11">
        <v>3742.4259999999999</v>
      </c>
      <c r="H49" s="18">
        <v>3719.2269999999999</v>
      </c>
      <c r="I49" s="11">
        <v>3839.0909999999999</v>
      </c>
      <c r="J49" s="18">
        <v>4360.8850000000002</v>
      </c>
      <c r="K49" s="11">
        <v>3563.9969999999998</v>
      </c>
      <c r="L49" s="18">
        <v>2816.2660000000001</v>
      </c>
      <c r="M49" s="11">
        <v>4464.1080000000002</v>
      </c>
      <c r="N49" s="18">
        <v>4554.741</v>
      </c>
      <c r="O49" s="11">
        <v>5574.7030000000004</v>
      </c>
      <c r="P49" s="18">
        <v>5122.5119999999997</v>
      </c>
      <c r="Q49" s="11">
        <v>9096.9490000000005</v>
      </c>
      <c r="R49" s="18">
        <v>7540.41</v>
      </c>
      <c r="S49" s="11">
        <v>8545.5990000000002</v>
      </c>
      <c r="T49" s="18">
        <v>8651.2780000000002</v>
      </c>
      <c r="U49" s="11">
        <v>8419.2430000000004</v>
      </c>
      <c r="V49" s="18">
        <v>7958.692</v>
      </c>
      <c r="W49" s="11">
        <v>6915.192</v>
      </c>
      <c r="X49" s="18">
        <v>6777.8149999999996</v>
      </c>
      <c r="Y49" s="12">
        <v>7708.1729999999998</v>
      </c>
      <c r="Z49" s="12">
        <v>7165.1750000000002</v>
      </c>
    </row>
    <row r="50" spans="2:26" x14ac:dyDescent="0.25">
      <c r="B50" s="197" t="s">
        <v>20</v>
      </c>
      <c r="C50" s="198"/>
      <c r="D50" s="19">
        <v>17320.29</v>
      </c>
      <c r="E50" s="13">
        <v>6548.0230000000001</v>
      </c>
      <c r="F50" s="19">
        <v>3109.5740000000001</v>
      </c>
      <c r="G50" s="13">
        <v>2142.4940000000001</v>
      </c>
      <c r="H50" s="19">
        <v>2507.5239999999999</v>
      </c>
      <c r="I50" s="13">
        <v>12584.93</v>
      </c>
      <c r="J50" s="19">
        <v>3554.529</v>
      </c>
      <c r="K50" s="13">
        <v>18766.990000000002</v>
      </c>
      <c r="L50" s="19">
        <v>71807.259999999995</v>
      </c>
      <c r="M50" s="13">
        <v>138818.20000000001</v>
      </c>
      <c r="N50" s="19">
        <v>302360.09999999998</v>
      </c>
      <c r="O50" s="13">
        <v>136883.6</v>
      </c>
      <c r="P50" s="19">
        <v>67239.06</v>
      </c>
      <c r="Q50" s="13">
        <v>59312.71</v>
      </c>
      <c r="R50" s="19">
        <v>81491.259999999995</v>
      </c>
      <c r="S50" s="13">
        <v>298954.3</v>
      </c>
      <c r="T50" s="19">
        <v>166444.4</v>
      </c>
      <c r="U50" s="13">
        <v>76016.539999999994</v>
      </c>
      <c r="V50" s="19">
        <v>144707.20000000001</v>
      </c>
      <c r="W50" s="13">
        <v>119959.2</v>
      </c>
      <c r="X50" s="19">
        <v>73586.53</v>
      </c>
      <c r="Y50" s="14">
        <v>53804.87</v>
      </c>
      <c r="Z50" s="14">
        <v>86160.68</v>
      </c>
    </row>
    <row r="51" spans="2:26" s="1" customFormat="1" x14ac:dyDescent="0.25">
      <c r="B51" s="188" t="s">
        <v>21</v>
      </c>
      <c r="C51" s="189"/>
      <c r="D51" s="18">
        <v>106.14100000000001</v>
      </c>
      <c r="E51" s="11">
        <v>450.94799999999998</v>
      </c>
      <c r="F51" s="18">
        <v>1070.6469999999999</v>
      </c>
      <c r="G51" s="11">
        <v>47.970999999999997</v>
      </c>
      <c r="H51" s="18">
        <v>523.46799999999996</v>
      </c>
      <c r="I51" s="11">
        <v>3739.7539999999999</v>
      </c>
      <c r="J51" s="18">
        <v>5233.0469999999996</v>
      </c>
      <c r="K51" s="11">
        <v>4362.625</v>
      </c>
      <c r="L51" s="18">
        <v>939.75699999999995</v>
      </c>
      <c r="M51" s="11">
        <v>559.91200000000003</v>
      </c>
      <c r="N51" s="18">
        <v>717.67600000000004</v>
      </c>
      <c r="O51" s="11">
        <v>822.48199999999997</v>
      </c>
      <c r="P51" s="18">
        <v>813.57500000000005</v>
      </c>
      <c r="Q51" s="11">
        <v>739.42100000000005</v>
      </c>
      <c r="R51" s="18">
        <v>812.476</v>
      </c>
      <c r="S51" s="11">
        <v>808.40700000000004</v>
      </c>
      <c r="T51" s="18">
        <v>3606.1419999999998</v>
      </c>
      <c r="U51" s="11">
        <v>1653.646</v>
      </c>
      <c r="V51" s="18">
        <v>1302.768</v>
      </c>
      <c r="W51" s="11">
        <v>1084.0650000000001</v>
      </c>
      <c r="X51" s="18">
        <v>923.49099999999999</v>
      </c>
      <c r="Y51" s="12">
        <v>3655.3620000000001</v>
      </c>
      <c r="Z51" s="12">
        <v>1859.818</v>
      </c>
    </row>
    <row r="52" spans="2:26" x14ac:dyDescent="0.25">
      <c r="B52" s="197" t="s">
        <v>22</v>
      </c>
      <c r="C52" s="198"/>
      <c r="D52" s="19">
        <v>108461.5</v>
      </c>
      <c r="E52" s="13">
        <v>120492.5</v>
      </c>
      <c r="F52" s="19">
        <v>158369.60000000001</v>
      </c>
      <c r="G52" s="13">
        <v>163045.4</v>
      </c>
      <c r="H52" s="19">
        <v>121265</v>
      </c>
      <c r="I52" s="13">
        <v>155794.79999999999</v>
      </c>
      <c r="J52" s="19">
        <v>176300.4</v>
      </c>
      <c r="K52" s="13">
        <v>202794.7</v>
      </c>
      <c r="L52" s="19">
        <v>217271.4</v>
      </c>
      <c r="M52" s="13">
        <v>260651.8</v>
      </c>
      <c r="N52" s="19">
        <v>293833.8</v>
      </c>
      <c r="O52" s="13">
        <v>318748.40000000002</v>
      </c>
      <c r="P52" s="19">
        <v>380150.3</v>
      </c>
      <c r="Q52" s="13">
        <v>422402.4</v>
      </c>
      <c r="R52" s="19">
        <v>376409</v>
      </c>
      <c r="S52" s="13">
        <v>436069.9</v>
      </c>
      <c r="T52" s="19">
        <v>517269.8</v>
      </c>
      <c r="U52" s="13">
        <v>605633.4</v>
      </c>
      <c r="V52" s="19">
        <v>586685.9</v>
      </c>
      <c r="W52" s="13">
        <v>573818</v>
      </c>
      <c r="X52" s="19">
        <v>510248.1</v>
      </c>
      <c r="Y52" s="14">
        <v>421580.79999999999</v>
      </c>
      <c r="Z52" s="14">
        <v>496279.1</v>
      </c>
    </row>
    <row r="53" spans="2:26" s="1" customFormat="1" x14ac:dyDescent="0.25">
      <c r="B53" s="188" t="s">
        <v>23</v>
      </c>
      <c r="C53" s="189"/>
      <c r="D53" s="18">
        <v>118541.2</v>
      </c>
      <c r="E53" s="11">
        <v>126164.3</v>
      </c>
      <c r="F53" s="18">
        <v>138927.5</v>
      </c>
      <c r="G53" s="11">
        <v>148713.70000000001</v>
      </c>
      <c r="H53" s="18">
        <v>85594.23</v>
      </c>
      <c r="I53" s="11">
        <v>129843.9</v>
      </c>
      <c r="J53" s="18">
        <v>160390.9</v>
      </c>
      <c r="K53" s="11">
        <v>174600.1</v>
      </c>
      <c r="L53" s="18">
        <v>185416.9</v>
      </c>
      <c r="M53" s="11">
        <v>226216.9</v>
      </c>
      <c r="N53" s="18">
        <v>273424.09999999998</v>
      </c>
      <c r="O53" s="11">
        <v>293784.3</v>
      </c>
      <c r="P53" s="18">
        <v>321205.40000000002</v>
      </c>
      <c r="Q53" s="11">
        <v>399346.8</v>
      </c>
      <c r="R53" s="18">
        <v>326069.09999999998</v>
      </c>
      <c r="S53" s="11">
        <v>415115.4</v>
      </c>
      <c r="T53" s="18">
        <v>456513.3</v>
      </c>
      <c r="U53" s="11">
        <v>442231.5</v>
      </c>
      <c r="V53" s="18">
        <v>450371.1</v>
      </c>
      <c r="W53" s="11">
        <v>386709.8</v>
      </c>
      <c r="X53" s="18">
        <v>277139.20000000001</v>
      </c>
      <c r="Y53" s="12">
        <v>217615.3</v>
      </c>
      <c r="Z53" s="12">
        <v>292490.40000000002</v>
      </c>
    </row>
    <row r="54" spans="2:26" x14ac:dyDescent="0.25">
      <c r="B54" s="197" t="s">
        <v>24</v>
      </c>
      <c r="C54" s="198"/>
      <c r="D54" s="19">
        <v>51367.87</v>
      </c>
      <c r="E54" s="13">
        <v>44990.89</v>
      </c>
      <c r="F54" s="19">
        <v>65852.12</v>
      </c>
      <c r="G54" s="13">
        <v>54602.36</v>
      </c>
      <c r="H54" s="19">
        <v>29679.7</v>
      </c>
      <c r="I54" s="13">
        <v>60031.59</v>
      </c>
      <c r="J54" s="19">
        <v>186522.4</v>
      </c>
      <c r="K54" s="13">
        <v>230567</v>
      </c>
      <c r="L54" s="19">
        <v>136804.9</v>
      </c>
      <c r="M54" s="13">
        <v>200422.2</v>
      </c>
      <c r="N54" s="19">
        <v>236980.2</v>
      </c>
      <c r="O54" s="13">
        <v>253114.5</v>
      </c>
      <c r="P54" s="19">
        <v>242590.9</v>
      </c>
      <c r="Q54" s="13">
        <v>303741.59999999998</v>
      </c>
      <c r="R54" s="19">
        <v>246876.3</v>
      </c>
      <c r="S54" s="13">
        <v>393736.8</v>
      </c>
      <c r="T54" s="19">
        <v>393160.4</v>
      </c>
      <c r="U54" s="13">
        <v>402124.6</v>
      </c>
      <c r="V54" s="19">
        <v>384776.5</v>
      </c>
      <c r="W54" s="13">
        <v>401204.5</v>
      </c>
      <c r="X54" s="19">
        <v>278247.90000000002</v>
      </c>
      <c r="Y54" s="14">
        <v>279401.59999999998</v>
      </c>
      <c r="Z54" s="14">
        <v>332467.3</v>
      </c>
    </row>
    <row r="55" spans="2:26" s="1" customFormat="1" x14ac:dyDescent="0.25">
      <c r="B55" s="188" t="s">
        <v>25</v>
      </c>
      <c r="C55" s="189"/>
      <c r="D55" s="18">
        <v>67458.55</v>
      </c>
      <c r="E55" s="11">
        <v>77849.61</v>
      </c>
      <c r="F55" s="18">
        <v>90690.04</v>
      </c>
      <c r="G55" s="11">
        <v>94974.07</v>
      </c>
      <c r="H55" s="18">
        <v>44823.09</v>
      </c>
      <c r="I55" s="11">
        <v>51797.05</v>
      </c>
      <c r="J55" s="18">
        <v>85630.35</v>
      </c>
      <c r="K55" s="11">
        <v>88156.77</v>
      </c>
      <c r="L55" s="18">
        <v>91363.14</v>
      </c>
      <c r="M55" s="11">
        <v>113858.3</v>
      </c>
      <c r="N55" s="18">
        <v>124037.2</v>
      </c>
      <c r="O55" s="11">
        <v>134088.70000000001</v>
      </c>
      <c r="P55" s="18">
        <v>142238.39999999999</v>
      </c>
      <c r="Q55" s="11">
        <v>167159.29999999999</v>
      </c>
      <c r="R55" s="18">
        <v>106878.6</v>
      </c>
      <c r="S55" s="11">
        <v>144128.1</v>
      </c>
      <c r="T55" s="18">
        <v>208997.7</v>
      </c>
      <c r="U55" s="11">
        <v>218201.7</v>
      </c>
      <c r="V55" s="18">
        <v>240209.6</v>
      </c>
      <c r="W55" s="11">
        <v>227193.1</v>
      </c>
      <c r="X55" s="18">
        <v>153566</v>
      </c>
      <c r="Y55" s="12">
        <v>109721.5</v>
      </c>
      <c r="Z55" s="12">
        <v>164118.9</v>
      </c>
    </row>
    <row r="56" spans="2:26" ht="15.75" thickBot="1" x14ac:dyDescent="0.3">
      <c r="B56" s="199" t="s">
        <v>26</v>
      </c>
      <c r="C56" s="200"/>
      <c r="D56" s="20"/>
      <c r="E56" s="134"/>
      <c r="F56" s="20">
        <v>2.5000000000000001E-2</v>
      </c>
      <c r="G56" s="15">
        <v>794.06899999999996</v>
      </c>
      <c r="H56" s="135">
        <v>0.01</v>
      </c>
      <c r="I56" s="15"/>
      <c r="J56" s="20">
        <v>124.60899999999999</v>
      </c>
      <c r="K56" s="15">
        <v>619.81200000000001</v>
      </c>
      <c r="L56" s="20">
        <v>0.83</v>
      </c>
      <c r="M56" s="15">
        <v>9.5449999999999999</v>
      </c>
      <c r="N56" s="20">
        <v>144.55600000000001</v>
      </c>
      <c r="O56" s="15">
        <v>53.478000000000002</v>
      </c>
      <c r="P56" s="20">
        <v>127.80200000000001</v>
      </c>
      <c r="Q56" s="15">
        <v>108.029</v>
      </c>
      <c r="R56" s="20">
        <v>109.375</v>
      </c>
      <c r="S56" s="15">
        <v>453.61900000000003</v>
      </c>
      <c r="T56" s="20">
        <v>107.78700000000001</v>
      </c>
      <c r="U56" s="15">
        <v>519.25199999999995</v>
      </c>
      <c r="V56" s="20">
        <v>479.96499999999997</v>
      </c>
      <c r="W56" s="15">
        <v>457.721</v>
      </c>
      <c r="X56" s="20">
        <v>382.36799999999999</v>
      </c>
      <c r="Y56" s="16">
        <v>840.94500000000005</v>
      </c>
      <c r="Z56" s="16"/>
    </row>
    <row r="57" spans="2:26" x14ac:dyDescent="0.25">
      <c r="B57" t="s">
        <v>52</v>
      </c>
    </row>
  </sheetData>
  <mergeCells count="16">
    <mergeCell ref="B52:C52"/>
    <mergeCell ref="B53:C53"/>
    <mergeCell ref="B54:C54"/>
    <mergeCell ref="B55:C55"/>
    <mergeCell ref="B56:C56"/>
    <mergeCell ref="B51:C51"/>
    <mergeCell ref="B7:E16"/>
    <mergeCell ref="C17:E17"/>
    <mergeCell ref="G8:J16"/>
    <mergeCell ref="M7:P16"/>
    <mergeCell ref="M17:O17"/>
    <mergeCell ref="B46:C46"/>
    <mergeCell ref="B47:C47"/>
    <mergeCell ref="B48:C48"/>
    <mergeCell ref="B49:C49"/>
    <mergeCell ref="B50:C5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57"/>
  <sheetViews>
    <sheetView showGridLines="0" topLeftCell="A34" workbookViewId="0">
      <selection activeCell="Z63" sqref="Z63"/>
    </sheetView>
  </sheetViews>
  <sheetFormatPr baseColWidth="10" defaultRowHeight="15" x14ac:dyDescent="0.25"/>
  <cols>
    <col min="1" max="1" width="8" customWidth="1"/>
    <col min="4" max="4" width="19.140625" customWidth="1"/>
    <col min="5" max="8" width="12.42578125" bestFit="1" customWidth="1"/>
    <col min="14" max="23" width="12.42578125" bestFit="1" customWidth="1"/>
    <col min="24" max="24" width="12.28515625" customWidth="1"/>
    <col min="25" max="25" width="13.140625" customWidth="1"/>
    <col min="26" max="26" width="12.42578125" bestFit="1" customWidth="1"/>
  </cols>
  <sheetData>
    <row r="7" spans="2:16" x14ac:dyDescent="0.25">
      <c r="B7" s="201" t="s">
        <v>5</v>
      </c>
      <c r="C7" s="202"/>
      <c r="D7" s="202"/>
      <c r="E7" s="202"/>
      <c r="M7" s="190" t="s">
        <v>6</v>
      </c>
      <c r="N7" s="203"/>
      <c r="O7" s="203"/>
      <c r="P7" s="203"/>
    </row>
    <row r="8" spans="2:16" x14ac:dyDescent="0.25">
      <c r="B8" s="202"/>
      <c r="C8" s="202"/>
      <c r="D8" s="202"/>
      <c r="E8" s="202"/>
      <c r="G8" s="192" t="s">
        <v>1</v>
      </c>
      <c r="H8" s="192"/>
      <c r="I8" s="192"/>
      <c r="J8" s="192"/>
      <c r="K8" s="192"/>
      <c r="M8" s="203"/>
      <c r="N8" s="203"/>
      <c r="O8" s="203"/>
      <c r="P8" s="203"/>
    </row>
    <row r="9" spans="2:16" x14ac:dyDescent="0.25">
      <c r="B9" s="202"/>
      <c r="C9" s="202"/>
      <c r="D9" s="202"/>
      <c r="E9" s="202"/>
      <c r="G9" s="192"/>
      <c r="H9" s="192"/>
      <c r="I9" s="192"/>
      <c r="J9" s="192"/>
      <c r="K9" s="192"/>
      <c r="M9" s="203"/>
      <c r="N9" s="203"/>
      <c r="O9" s="203"/>
      <c r="P9" s="203"/>
    </row>
    <row r="10" spans="2:16" x14ac:dyDescent="0.25">
      <c r="B10" s="202"/>
      <c r="C10" s="202"/>
      <c r="D10" s="202"/>
      <c r="E10" s="202"/>
      <c r="G10" s="192"/>
      <c r="H10" s="192"/>
      <c r="I10" s="192"/>
      <c r="J10" s="192"/>
      <c r="K10" s="192"/>
      <c r="M10" s="203"/>
      <c r="N10" s="203"/>
      <c r="O10" s="203"/>
      <c r="P10" s="203"/>
    </row>
    <row r="11" spans="2:16" x14ac:dyDescent="0.25">
      <c r="B11" s="202"/>
      <c r="C11" s="202"/>
      <c r="D11" s="202"/>
      <c r="E11" s="202"/>
      <c r="G11" s="192"/>
      <c r="H11" s="192"/>
      <c r="I11" s="192"/>
      <c r="J11" s="192"/>
      <c r="K11" s="192"/>
      <c r="M11" s="203"/>
      <c r="N11" s="203"/>
      <c r="O11" s="203"/>
      <c r="P11" s="203"/>
    </row>
    <row r="12" spans="2:16" x14ac:dyDescent="0.25">
      <c r="B12" s="202"/>
      <c r="C12" s="202"/>
      <c r="D12" s="202"/>
      <c r="E12" s="202"/>
      <c r="G12" s="192"/>
      <c r="H12" s="192"/>
      <c r="I12" s="192"/>
      <c r="J12" s="192"/>
      <c r="K12" s="192"/>
      <c r="M12" s="203"/>
      <c r="N12" s="203"/>
      <c r="O12" s="203"/>
      <c r="P12" s="203"/>
    </row>
    <row r="13" spans="2:16" x14ac:dyDescent="0.25">
      <c r="B13" s="202"/>
      <c r="C13" s="202"/>
      <c r="D13" s="202"/>
      <c r="E13" s="202"/>
      <c r="G13" s="192"/>
      <c r="H13" s="192"/>
      <c r="I13" s="192"/>
      <c r="J13" s="192"/>
      <c r="K13" s="192"/>
      <c r="M13" s="203"/>
      <c r="N13" s="203"/>
      <c r="O13" s="203"/>
      <c r="P13" s="203"/>
    </row>
    <row r="14" spans="2:16" x14ac:dyDescent="0.25">
      <c r="B14" s="202"/>
      <c r="C14" s="202"/>
      <c r="D14" s="202"/>
      <c r="E14" s="202"/>
      <c r="G14" s="192"/>
      <c r="H14" s="192"/>
      <c r="I14" s="192"/>
      <c r="J14" s="192"/>
      <c r="K14" s="192"/>
      <c r="M14" s="203"/>
      <c r="N14" s="203"/>
      <c r="O14" s="203"/>
      <c r="P14" s="203"/>
    </row>
    <row r="15" spans="2:16" x14ac:dyDescent="0.25">
      <c r="B15" s="202"/>
      <c r="C15" s="202"/>
      <c r="D15" s="202"/>
      <c r="E15" s="202"/>
      <c r="G15" s="192"/>
      <c r="H15" s="192"/>
      <c r="I15" s="192"/>
      <c r="J15" s="192"/>
      <c r="K15" s="192"/>
      <c r="M15" s="203"/>
      <c r="N15" s="203"/>
      <c r="O15" s="203"/>
      <c r="P15" s="203"/>
    </row>
    <row r="16" spans="2:16" x14ac:dyDescent="0.25">
      <c r="B16" s="202"/>
      <c r="C16" s="202"/>
      <c r="D16" s="202"/>
      <c r="E16" s="202"/>
      <c r="G16" s="192"/>
      <c r="H16" s="192"/>
      <c r="I16" s="192"/>
      <c r="J16" s="192"/>
      <c r="K16" s="192"/>
      <c r="M16" s="203"/>
      <c r="N16" s="203"/>
      <c r="O16" s="203"/>
      <c r="P16" s="203"/>
    </row>
    <row r="17" spans="3:15" x14ac:dyDescent="0.25">
      <c r="C17" s="191" t="s">
        <v>3</v>
      </c>
      <c r="D17" s="191"/>
      <c r="E17" s="191"/>
      <c r="M17" s="191" t="s">
        <v>3</v>
      </c>
      <c r="N17" s="191"/>
      <c r="O17" s="191"/>
    </row>
    <row r="42" spans="2:27" x14ac:dyDescent="0.25">
      <c r="C42" s="4" t="s">
        <v>58</v>
      </c>
    </row>
    <row r="44" spans="2:27" ht="15.75" thickBot="1" x14ac:dyDescent="0.3"/>
    <row r="45" spans="2:27" ht="15.75" thickBot="1" x14ac:dyDescent="0.3">
      <c r="B45" s="204" t="s">
        <v>15</v>
      </c>
      <c r="C45" s="205"/>
      <c r="D45" s="206"/>
      <c r="E45" s="9">
        <v>1995</v>
      </c>
      <c r="F45" s="17">
        <v>1996</v>
      </c>
      <c r="G45" s="9">
        <v>1997</v>
      </c>
      <c r="H45" s="17">
        <v>1998</v>
      </c>
      <c r="I45" s="9">
        <v>1999</v>
      </c>
      <c r="J45" s="17">
        <v>2000</v>
      </c>
      <c r="K45" s="9">
        <v>2001</v>
      </c>
      <c r="L45" s="17">
        <v>2002</v>
      </c>
      <c r="M45" s="9">
        <v>2003</v>
      </c>
      <c r="N45" s="17">
        <v>2004</v>
      </c>
      <c r="O45" s="9">
        <v>2005</v>
      </c>
      <c r="P45" s="17">
        <v>2006</v>
      </c>
      <c r="Q45" s="9">
        <v>2007</v>
      </c>
      <c r="R45" s="17">
        <v>2008</v>
      </c>
      <c r="S45" s="9">
        <v>2009</v>
      </c>
      <c r="T45" s="17">
        <v>2010</v>
      </c>
      <c r="U45" s="9">
        <v>2011</v>
      </c>
      <c r="V45" s="17">
        <v>2012</v>
      </c>
      <c r="W45" s="9">
        <v>2013</v>
      </c>
      <c r="X45" s="17">
        <v>2014</v>
      </c>
      <c r="Y45" s="10">
        <v>2015</v>
      </c>
      <c r="Z45" s="10">
        <v>2016</v>
      </c>
      <c r="AA45" s="10">
        <v>2017</v>
      </c>
    </row>
    <row r="46" spans="2:27" ht="15.75" thickBot="1" x14ac:dyDescent="0.3">
      <c r="B46" s="193" t="s">
        <v>16</v>
      </c>
      <c r="C46" s="209"/>
      <c r="D46" s="194"/>
      <c r="E46" s="22">
        <v>273451.2</v>
      </c>
      <c r="F46" s="21">
        <v>323784.90000000002</v>
      </c>
      <c r="G46" s="22">
        <v>385356.79999999999</v>
      </c>
      <c r="H46" s="21">
        <v>308368.2</v>
      </c>
      <c r="I46" s="22">
        <v>252797.2</v>
      </c>
      <c r="J46" s="21">
        <v>316791.2</v>
      </c>
      <c r="K46" s="22">
        <v>318226</v>
      </c>
      <c r="L46" s="21">
        <v>367199.3</v>
      </c>
      <c r="M46" s="22">
        <v>409667.4</v>
      </c>
      <c r="N46" s="21">
        <v>380083.20000000001</v>
      </c>
      <c r="O46" s="22">
        <v>529000.80000000005</v>
      </c>
      <c r="P46" s="21">
        <v>696929.1</v>
      </c>
      <c r="Q46" s="22">
        <v>732791.9</v>
      </c>
      <c r="R46" s="21">
        <v>809616</v>
      </c>
      <c r="S46" s="22">
        <v>694566.5</v>
      </c>
      <c r="T46" s="21">
        <v>834935.7</v>
      </c>
      <c r="U46" s="22">
        <v>1065846</v>
      </c>
      <c r="V46" s="21">
        <v>1068475</v>
      </c>
      <c r="W46" s="22">
        <v>881686.8</v>
      </c>
      <c r="X46" s="21">
        <v>918291.5</v>
      </c>
      <c r="Y46" s="23">
        <v>783082.8</v>
      </c>
      <c r="Z46" s="23">
        <v>804784.5</v>
      </c>
      <c r="AA46" s="23">
        <v>744382.8</v>
      </c>
    </row>
    <row r="47" spans="2:27" x14ac:dyDescent="0.25">
      <c r="B47" s="195" t="s">
        <v>28</v>
      </c>
      <c r="C47" s="210"/>
      <c r="D47" s="196"/>
      <c r="E47" s="11">
        <v>101103.7</v>
      </c>
      <c r="F47" s="18">
        <v>155822.29999999999</v>
      </c>
      <c r="G47" s="11">
        <v>167886.1</v>
      </c>
      <c r="H47" s="18">
        <v>112758.9</v>
      </c>
      <c r="I47" s="11">
        <v>106997.9</v>
      </c>
      <c r="J47" s="18">
        <v>117861.7</v>
      </c>
      <c r="K47" s="11">
        <v>136520.9</v>
      </c>
      <c r="L47" s="18">
        <v>132928.29999999999</v>
      </c>
      <c r="M47" s="11">
        <v>105759.8</v>
      </c>
      <c r="N47" s="18">
        <v>97778.5</v>
      </c>
      <c r="O47" s="11">
        <v>155894.70000000001</v>
      </c>
      <c r="P47" s="18">
        <v>215340.6</v>
      </c>
      <c r="Q47" s="11">
        <v>195804.4</v>
      </c>
      <c r="R47" s="18">
        <v>191594.2</v>
      </c>
      <c r="S47" s="11">
        <v>193597.9</v>
      </c>
      <c r="T47" s="18">
        <v>199127.4</v>
      </c>
      <c r="U47" s="11">
        <v>304843.8</v>
      </c>
      <c r="V47" s="18">
        <v>282435.20000000001</v>
      </c>
      <c r="W47" s="11">
        <v>258179.9</v>
      </c>
      <c r="X47" s="18">
        <v>257975.7</v>
      </c>
      <c r="Y47" s="12">
        <v>222597.5</v>
      </c>
      <c r="Z47" s="12">
        <v>270057.09999999998</v>
      </c>
      <c r="AA47" s="12">
        <v>235231.4</v>
      </c>
    </row>
    <row r="48" spans="2:27" x14ac:dyDescent="0.25">
      <c r="B48" s="197" t="s">
        <v>29</v>
      </c>
      <c r="C48" s="207"/>
      <c r="D48" s="198"/>
      <c r="E48" s="13">
        <v>316.25599999999997</v>
      </c>
      <c r="F48" s="19">
        <v>381.49299999999999</v>
      </c>
      <c r="G48" s="13">
        <v>409.95299999999997</v>
      </c>
      <c r="H48" s="19">
        <v>530.16099999999994</v>
      </c>
      <c r="I48" s="13">
        <v>75.501999999999995</v>
      </c>
      <c r="J48" s="19">
        <v>909.77599999999995</v>
      </c>
      <c r="K48" s="13">
        <v>407.23899999999998</v>
      </c>
      <c r="L48" s="19">
        <v>280.471</v>
      </c>
      <c r="M48" s="13">
        <v>243.84399999999999</v>
      </c>
      <c r="N48" s="19">
        <v>211.221</v>
      </c>
      <c r="O48" s="13">
        <v>671.08600000000001</v>
      </c>
      <c r="P48" s="19">
        <v>478.21800000000002</v>
      </c>
      <c r="Q48" s="13">
        <v>3025.7809999999999</v>
      </c>
      <c r="R48" s="19">
        <v>1630.366</v>
      </c>
      <c r="S48" s="13">
        <v>1377.0809999999999</v>
      </c>
      <c r="T48" s="19">
        <v>1334.133</v>
      </c>
      <c r="U48" s="13">
        <v>2164.88</v>
      </c>
      <c r="V48" s="19">
        <v>882.76</v>
      </c>
      <c r="W48" s="13">
        <v>700.15</v>
      </c>
      <c r="X48" s="19">
        <v>675.54300000000001</v>
      </c>
      <c r="Y48" s="14">
        <v>2399.2640000000001</v>
      </c>
      <c r="Z48" s="14">
        <v>1148.7739999999999</v>
      </c>
      <c r="AA48" s="14">
        <v>1213.1279999999999</v>
      </c>
    </row>
    <row r="49" spans="2:27" x14ac:dyDescent="0.25">
      <c r="B49" s="188" t="s">
        <v>30</v>
      </c>
      <c r="C49" s="208"/>
      <c r="D49" s="189"/>
      <c r="E49" s="11">
        <v>5602.0870000000004</v>
      </c>
      <c r="F49" s="18">
        <v>4694.335</v>
      </c>
      <c r="G49" s="11">
        <v>4906.7849999999999</v>
      </c>
      <c r="H49" s="18">
        <v>4602.8850000000002</v>
      </c>
      <c r="I49" s="11">
        <v>9130.5789999999997</v>
      </c>
      <c r="J49" s="18">
        <v>13623.8</v>
      </c>
      <c r="K49" s="11">
        <v>14750.38</v>
      </c>
      <c r="L49" s="18">
        <v>20720.25</v>
      </c>
      <c r="M49" s="11">
        <v>26616.080000000002</v>
      </c>
      <c r="N49" s="18">
        <v>30527.040000000001</v>
      </c>
      <c r="O49" s="11">
        <v>13644.61</v>
      </c>
      <c r="P49" s="18">
        <v>14307.3</v>
      </c>
      <c r="Q49" s="11">
        <v>16941.310000000001</v>
      </c>
      <c r="R49" s="18">
        <v>10578.31</v>
      </c>
      <c r="S49" s="11">
        <v>9796.3719999999994</v>
      </c>
      <c r="T49" s="18">
        <v>9537.4410000000007</v>
      </c>
      <c r="U49" s="11">
        <v>14350.49</v>
      </c>
      <c r="V49" s="18">
        <v>13302.21</v>
      </c>
      <c r="W49" s="11">
        <v>11690.67</v>
      </c>
      <c r="X49" s="18">
        <v>9840.0689999999995</v>
      </c>
      <c r="Y49" s="12">
        <v>10109.48</v>
      </c>
      <c r="Z49" s="12">
        <v>10003.36</v>
      </c>
      <c r="AA49" s="12">
        <v>8772.3559999999998</v>
      </c>
    </row>
    <row r="50" spans="2:27" x14ac:dyDescent="0.25">
      <c r="B50" s="197" t="s">
        <v>31</v>
      </c>
      <c r="C50" s="207"/>
      <c r="D50" s="198"/>
      <c r="E50" s="13">
        <v>302.447</v>
      </c>
      <c r="F50" s="19"/>
      <c r="G50" s="13"/>
      <c r="H50" s="19">
        <v>18.398</v>
      </c>
      <c r="I50" s="13">
        <v>176.45699999999999</v>
      </c>
      <c r="J50" s="19">
        <v>9937.5640000000003</v>
      </c>
      <c r="K50" s="13">
        <v>75.757000000000005</v>
      </c>
      <c r="L50" s="19">
        <v>9874.598</v>
      </c>
      <c r="M50" s="13">
        <v>13364.35</v>
      </c>
      <c r="N50" s="19">
        <v>21691.34</v>
      </c>
      <c r="O50" s="13">
        <v>2124.14</v>
      </c>
      <c r="P50" s="19">
        <v>1917.2049999999999</v>
      </c>
      <c r="Q50" s="13">
        <v>5377.5159999999996</v>
      </c>
      <c r="R50" s="19">
        <v>6444.6229999999996</v>
      </c>
      <c r="S50" s="13">
        <v>3256.11</v>
      </c>
      <c r="T50" s="19">
        <v>2940.9659999999999</v>
      </c>
      <c r="U50" s="13">
        <v>3331.723</v>
      </c>
      <c r="V50" s="19">
        <v>4555.0739999999996</v>
      </c>
      <c r="W50" s="13">
        <v>14274.69</v>
      </c>
      <c r="X50" s="19">
        <v>8531.268</v>
      </c>
      <c r="Y50" s="14">
        <v>6889.9229999999998</v>
      </c>
      <c r="Z50" s="14">
        <v>45256.62</v>
      </c>
      <c r="AA50" s="14">
        <v>19142.89</v>
      </c>
    </row>
    <row r="51" spans="2:27" x14ac:dyDescent="0.25">
      <c r="B51" s="188" t="s">
        <v>32</v>
      </c>
      <c r="C51" s="208"/>
      <c r="D51" s="189"/>
      <c r="E51" s="11">
        <v>2707.3339999999998</v>
      </c>
      <c r="F51" s="18">
        <v>2193.4279999999999</v>
      </c>
      <c r="G51" s="11">
        <v>2865.2040000000002</v>
      </c>
      <c r="H51" s="18">
        <v>2080.4270000000001</v>
      </c>
      <c r="I51" s="11">
        <v>4178.9049999999997</v>
      </c>
      <c r="J51" s="18">
        <v>10590.78</v>
      </c>
      <c r="K51" s="11">
        <v>6118.085</v>
      </c>
      <c r="L51" s="18">
        <v>7902.99</v>
      </c>
      <c r="M51" s="11">
        <v>10895.45</v>
      </c>
      <c r="N51" s="18">
        <v>14957.38</v>
      </c>
      <c r="O51" s="11">
        <v>13258.68</v>
      </c>
      <c r="P51" s="18">
        <v>8067.366</v>
      </c>
      <c r="Q51" s="11">
        <v>12859.16</v>
      </c>
      <c r="R51" s="18">
        <v>31677.78</v>
      </c>
      <c r="S51" s="11">
        <v>56170.41</v>
      </c>
      <c r="T51" s="18">
        <v>52125.62</v>
      </c>
      <c r="U51" s="11">
        <v>54036.24</v>
      </c>
      <c r="V51" s="18">
        <v>82128.22</v>
      </c>
      <c r="W51" s="11">
        <v>77994.95</v>
      </c>
      <c r="X51" s="18">
        <v>53211.25</v>
      </c>
      <c r="Y51" s="12">
        <v>81169.63</v>
      </c>
      <c r="Z51" s="12">
        <v>143875.4</v>
      </c>
      <c r="AA51" s="12">
        <v>85582.17</v>
      </c>
    </row>
    <row r="52" spans="2:27" x14ac:dyDescent="0.25">
      <c r="B52" s="197" t="s">
        <v>33</v>
      </c>
      <c r="C52" s="207"/>
      <c r="D52" s="198"/>
      <c r="E52" s="13">
        <v>24968.35</v>
      </c>
      <c r="F52" s="19">
        <v>30017.7</v>
      </c>
      <c r="G52" s="13">
        <v>30726.36</v>
      </c>
      <c r="H52" s="19">
        <v>36608.49</v>
      </c>
      <c r="I52" s="13">
        <v>33920.660000000003</v>
      </c>
      <c r="J52" s="19">
        <v>35237.230000000003</v>
      </c>
      <c r="K52" s="13">
        <v>38917.1</v>
      </c>
      <c r="L52" s="19">
        <v>37441.29</v>
      </c>
      <c r="M52" s="13">
        <v>36211.5</v>
      </c>
      <c r="N52" s="19">
        <v>33104.080000000002</v>
      </c>
      <c r="O52" s="13">
        <v>38500.269999999997</v>
      </c>
      <c r="P52" s="19">
        <v>45368.79</v>
      </c>
      <c r="Q52" s="13">
        <v>58405.02</v>
      </c>
      <c r="R52" s="19">
        <v>69725.399999999994</v>
      </c>
      <c r="S52" s="13">
        <v>64191.95</v>
      </c>
      <c r="T52" s="19">
        <v>76294.899999999994</v>
      </c>
      <c r="U52" s="13">
        <v>82895.100000000006</v>
      </c>
      <c r="V52" s="19">
        <v>95663.1</v>
      </c>
      <c r="W52" s="13">
        <v>85805.98</v>
      </c>
      <c r="X52" s="19">
        <v>87452.57</v>
      </c>
      <c r="Y52" s="14">
        <v>66366.89</v>
      </c>
      <c r="Z52" s="14">
        <v>50403.3</v>
      </c>
      <c r="AA52" s="14">
        <v>56766.95</v>
      </c>
    </row>
    <row r="53" spans="2:27" x14ac:dyDescent="0.25">
      <c r="B53" s="188" t="s">
        <v>34</v>
      </c>
      <c r="C53" s="208"/>
      <c r="D53" s="189"/>
      <c r="E53" s="11">
        <v>69126.8</v>
      </c>
      <c r="F53" s="18">
        <v>69786.31</v>
      </c>
      <c r="G53" s="11">
        <v>85696.9</v>
      </c>
      <c r="H53" s="18">
        <v>77654.759999999995</v>
      </c>
      <c r="I53" s="11">
        <v>62057.440000000002</v>
      </c>
      <c r="J53" s="18">
        <v>79262.34</v>
      </c>
      <c r="K53" s="11">
        <v>81142.87</v>
      </c>
      <c r="L53" s="18">
        <v>81754.47</v>
      </c>
      <c r="M53" s="11">
        <v>81978.77</v>
      </c>
      <c r="N53" s="18">
        <v>100991</v>
      </c>
      <c r="O53" s="11">
        <v>120511.3</v>
      </c>
      <c r="P53" s="18">
        <v>137852.79999999999</v>
      </c>
      <c r="Q53" s="11">
        <v>153203.20000000001</v>
      </c>
      <c r="R53" s="18">
        <v>170284.9</v>
      </c>
      <c r="S53" s="11">
        <v>126172.3</v>
      </c>
      <c r="T53" s="18">
        <v>172512.9</v>
      </c>
      <c r="U53" s="11">
        <v>224818.2</v>
      </c>
      <c r="V53" s="18">
        <v>244158.6</v>
      </c>
      <c r="W53" s="11">
        <v>246130.9</v>
      </c>
      <c r="X53" s="18">
        <v>267753.3</v>
      </c>
      <c r="Y53" s="12">
        <v>229251.3</v>
      </c>
      <c r="Z53" s="12">
        <v>200618</v>
      </c>
      <c r="AA53" s="12">
        <v>197936.4</v>
      </c>
    </row>
    <row r="54" spans="2:27" x14ac:dyDescent="0.25">
      <c r="B54" s="25" t="s">
        <v>35</v>
      </c>
      <c r="C54" s="26"/>
      <c r="D54" s="27"/>
      <c r="E54" s="13">
        <v>61458.91</v>
      </c>
      <c r="F54" s="19">
        <v>53892.49</v>
      </c>
      <c r="G54" s="13">
        <v>84520.58</v>
      </c>
      <c r="H54" s="19">
        <v>63110.46</v>
      </c>
      <c r="I54" s="13">
        <v>23679.03</v>
      </c>
      <c r="J54" s="19">
        <v>30900.79</v>
      </c>
      <c r="K54" s="13">
        <v>21768.18</v>
      </c>
      <c r="L54" s="19">
        <v>49093.75</v>
      </c>
      <c r="M54" s="13">
        <v>111509.3</v>
      </c>
      <c r="N54" s="19">
        <v>63866.03</v>
      </c>
      <c r="O54" s="13">
        <v>150045.29999999999</v>
      </c>
      <c r="P54" s="19">
        <v>233525.2</v>
      </c>
      <c r="Q54" s="13">
        <v>240282.8</v>
      </c>
      <c r="R54" s="19">
        <v>278736.8</v>
      </c>
      <c r="S54" s="13">
        <v>193907</v>
      </c>
      <c r="T54" s="19">
        <v>270664.90000000002</v>
      </c>
      <c r="U54" s="13">
        <v>318375.7</v>
      </c>
      <c r="V54" s="19">
        <v>286190.40000000002</v>
      </c>
      <c r="W54" s="13">
        <v>119490</v>
      </c>
      <c r="X54" s="19">
        <v>158594.70000000001</v>
      </c>
      <c r="Y54" s="14">
        <v>108515.7</v>
      </c>
      <c r="Z54" s="14">
        <v>39250.22</v>
      </c>
      <c r="AA54" s="14">
        <v>92304.84</v>
      </c>
    </row>
    <row r="55" spans="2:27" x14ac:dyDescent="0.25">
      <c r="B55" s="28" t="s">
        <v>36</v>
      </c>
      <c r="C55" s="29"/>
      <c r="D55" s="30"/>
      <c r="E55" s="11">
        <v>7865.259</v>
      </c>
      <c r="F55" s="18">
        <v>6996.893</v>
      </c>
      <c r="G55" s="11">
        <v>8344.9079999999994</v>
      </c>
      <c r="H55" s="18">
        <v>10956.5</v>
      </c>
      <c r="I55" s="11">
        <v>12580.7</v>
      </c>
      <c r="J55" s="18">
        <v>18467.22</v>
      </c>
      <c r="K55" s="11">
        <v>18510.28</v>
      </c>
      <c r="L55" s="18">
        <v>27157.03</v>
      </c>
      <c r="M55" s="11">
        <v>22966.05</v>
      </c>
      <c r="N55" s="18">
        <v>16819.27</v>
      </c>
      <c r="O55" s="11">
        <v>34005.68</v>
      </c>
      <c r="P55" s="18">
        <v>39955.589999999997</v>
      </c>
      <c r="Q55" s="11">
        <v>46720.75</v>
      </c>
      <c r="R55" s="18">
        <v>48717.32</v>
      </c>
      <c r="S55" s="11">
        <v>45877.279999999999</v>
      </c>
      <c r="T55" s="18">
        <v>50259.86</v>
      </c>
      <c r="U55" s="11">
        <v>60790.48</v>
      </c>
      <c r="V55" s="18">
        <v>59026.65</v>
      </c>
      <c r="W55" s="11">
        <v>67290.58</v>
      </c>
      <c r="X55" s="18">
        <v>74146.91</v>
      </c>
      <c r="Y55" s="12">
        <v>55631.83</v>
      </c>
      <c r="Z55" s="12">
        <v>44016.7</v>
      </c>
      <c r="AA55" s="12">
        <v>47432.639999999999</v>
      </c>
    </row>
    <row r="56" spans="2:27" ht="15.75" thickBot="1" x14ac:dyDescent="0.3">
      <c r="B56" s="31" t="s">
        <v>37</v>
      </c>
      <c r="C56" s="32"/>
      <c r="D56" s="33"/>
      <c r="E56" s="134">
        <v>5.0000000000000001E-3</v>
      </c>
      <c r="F56" s="135">
        <v>3.0000000000000001E-3</v>
      </c>
      <c r="G56" s="15">
        <v>4.0000000000000001E-3</v>
      </c>
      <c r="H56" s="20">
        <v>47.207000000000001</v>
      </c>
      <c r="I56" s="134"/>
      <c r="J56" s="20"/>
      <c r="K56" s="15">
        <v>15.244999999999999</v>
      </c>
      <c r="L56" s="20">
        <v>46.195</v>
      </c>
      <c r="M56" s="15">
        <v>122.291</v>
      </c>
      <c r="N56" s="20">
        <v>137.39099999999999</v>
      </c>
      <c r="O56" s="15">
        <v>345.06900000000002</v>
      </c>
      <c r="P56" s="20">
        <v>116.084</v>
      </c>
      <c r="Q56" s="15">
        <v>172.09100000000001</v>
      </c>
      <c r="R56" s="20">
        <v>226.369</v>
      </c>
      <c r="S56" s="15">
        <v>220.14</v>
      </c>
      <c r="T56" s="20">
        <v>137.554</v>
      </c>
      <c r="U56" s="15">
        <v>238.82599999999999</v>
      </c>
      <c r="V56" s="20">
        <v>132.732</v>
      </c>
      <c r="W56" s="15">
        <v>129.07300000000001</v>
      </c>
      <c r="X56" s="20">
        <v>110.17400000000001</v>
      </c>
      <c r="Y56" s="16">
        <v>151.30099999999999</v>
      </c>
      <c r="Z56" s="16">
        <v>154.99700000000001</v>
      </c>
      <c r="AA56" s="16"/>
    </row>
    <row r="57" spans="2:27" x14ac:dyDescent="0.25">
      <c r="B57" s="1" t="s">
        <v>52</v>
      </c>
    </row>
  </sheetData>
  <mergeCells count="14">
    <mergeCell ref="B45:D45"/>
    <mergeCell ref="B52:D52"/>
    <mergeCell ref="B53:D53"/>
    <mergeCell ref="B46:D46"/>
    <mergeCell ref="B47:D47"/>
    <mergeCell ref="B48:D48"/>
    <mergeCell ref="B49:D49"/>
    <mergeCell ref="B50:D50"/>
    <mergeCell ref="B51:D51"/>
    <mergeCell ref="B7:E16"/>
    <mergeCell ref="C17:E17"/>
    <mergeCell ref="M17:O17"/>
    <mergeCell ref="M7:P16"/>
    <mergeCell ref="G8:K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Z57"/>
  <sheetViews>
    <sheetView showGridLines="0" topLeftCell="N28" workbookViewId="0">
      <selection activeCell="T64" sqref="T64"/>
    </sheetView>
  </sheetViews>
  <sheetFormatPr baseColWidth="10" defaultRowHeight="15" x14ac:dyDescent="0.25"/>
  <cols>
    <col min="1" max="1" width="7.140625" customWidth="1"/>
    <col min="3" max="3" width="30.140625" customWidth="1"/>
    <col min="14" max="25" width="13.140625" bestFit="1" customWidth="1"/>
  </cols>
  <sheetData>
    <row r="7" spans="2:16" x14ac:dyDescent="0.25">
      <c r="B7" s="201" t="s">
        <v>50</v>
      </c>
      <c r="C7" s="203"/>
      <c r="D7" s="203"/>
      <c r="E7" s="203"/>
      <c r="M7" s="211" t="s">
        <v>7</v>
      </c>
      <c r="N7" s="212"/>
      <c r="O7" s="212"/>
      <c r="P7" s="212"/>
    </row>
    <row r="8" spans="2:16" x14ac:dyDescent="0.25">
      <c r="B8" s="203"/>
      <c r="C8" s="203"/>
      <c r="D8" s="203"/>
      <c r="E8" s="203"/>
      <c r="M8" s="212"/>
      <c r="N8" s="212"/>
      <c r="O8" s="212"/>
      <c r="P8" s="212"/>
    </row>
    <row r="9" spans="2:16" x14ac:dyDescent="0.25">
      <c r="B9" s="203"/>
      <c r="C9" s="203"/>
      <c r="D9" s="203"/>
      <c r="E9" s="203"/>
      <c r="M9" s="212"/>
      <c r="N9" s="212"/>
      <c r="O9" s="212"/>
      <c r="P9" s="212"/>
    </row>
    <row r="10" spans="2:16" x14ac:dyDescent="0.25">
      <c r="B10" s="203"/>
      <c r="C10" s="203"/>
      <c r="D10" s="203"/>
      <c r="E10" s="203"/>
      <c r="M10" s="212"/>
      <c r="N10" s="212"/>
      <c r="O10" s="212"/>
      <c r="P10" s="212"/>
    </row>
    <row r="11" spans="2:16" x14ac:dyDescent="0.25">
      <c r="B11" s="203"/>
      <c r="C11" s="203"/>
      <c r="D11" s="203"/>
      <c r="E11" s="203"/>
      <c r="M11" s="212"/>
      <c r="N11" s="212"/>
      <c r="O11" s="212"/>
      <c r="P11" s="212"/>
    </row>
    <row r="12" spans="2:16" x14ac:dyDescent="0.25">
      <c r="B12" s="203"/>
      <c r="C12" s="203"/>
      <c r="D12" s="203"/>
      <c r="E12" s="203"/>
      <c r="M12" s="212"/>
      <c r="N12" s="212"/>
      <c r="O12" s="212"/>
      <c r="P12" s="212"/>
    </row>
    <row r="13" spans="2:16" x14ac:dyDescent="0.25">
      <c r="B13" s="203"/>
      <c r="C13" s="203"/>
      <c r="D13" s="203"/>
      <c r="E13" s="203"/>
      <c r="M13" s="212"/>
      <c r="N13" s="212"/>
      <c r="O13" s="212"/>
      <c r="P13" s="212"/>
    </row>
    <row r="14" spans="2:16" x14ac:dyDescent="0.25">
      <c r="B14" s="203"/>
      <c r="C14" s="203"/>
      <c r="D14" s="203"/>
      <c r="E14" s="203"/>
      <c r="M14" s="212"/>
      <c r="N14" s="212"/>
      <c r="O14" s="212"/>
      <c r="P14" s="212"/>
    </row>
    <row r="15" spans="2:16" x14ac:dyDescent="0.25">
      <c r="B15" s="203"/>
      <c r="C15" s="203"/>
      <c r="D15" s="203"/>
      <c r="E15" s="203"/>
      <c r="M15" s="212"/>
      <c r="N15" s="212"/>
      <c r="O15" s="212"/>
      <c r="P15" s="212"/>
    </row>
    <row r="16" spans="2:16" x14ac:dyDescent="0.25">
      <c r="B16" s="203"/>
      <c r="C16" s="203"/>
      <c r="D16" s="203"/>
      <c r="E16" s="203"/>
      <c r="M16" s="212"/>
      <c r="N16" s="212"/>
      <c r="O16" s="212"/>
      <c r="P16" s="212"/>
    </row>
    <row r="17" spans="3:15" x14ac:dyDescent="0.25">
      <c r="C17" s="191" t="s">
        <v>3</v>
      </c>
      <c r="D17" s="191"/>
      <c r="E17" s="191"/>
      <c r="M17" s="191" t="s">
        <v>3</v>
      </c>
      <c r="N17" s="191"/>
      <c r="O17" s="191"/>
    </row>
    <row r="44" spans="2:26" ht="15.75" thickBot="1" x14ac:dyDescent="0.3"/>
    <row r="45" spans="2:26" ht="15.75" thickBot="1" x14ac:dyDescent="0.3">
      <c r="B45" s="7" t="s">
        <v>15</v>
      </c>
      <c r="C45" s="43"/>
      <c r="D45" s="10">
        <v>1995</v>
      </c>
      <c r="E45" s="9">
        <v>1996</v>
      </c>
      <c r="F45" s="17">
        <v>1997</v>
      </c>
      <c r="G45" s="9">
        <v>1998</v>
      </c>
      <c r="H45" s="17">
        <v>1999</v>
      </c>
      <c r="I45" s="9">
        <v>2000</v>
      </c>
      <c r="J45" s="17">
        <v>2001</v>
      </c>
      <c r="K45" s="9">
        <v>2002</v>
      </c>
      <c r="L45" s="17">
        <v>2003</v>
      </c>
      <c r="M45" s="9">
        <v>2004</v>
      </c>
      <c r="N45" s="17">
        <v>2005</v>
      </c>
      <c r="O45" s="9">
        <v>2006</v>
      </c>
      <c r="P45" s="17">
        <v>2007</v>
      </c>
      <c r="Q45" s="9">
        <v>2008</v>
      </c>
      <c r="R45" s="17">
        <v>2009</v>
      </c>
      <c r="S45" s="9">
        <v>2010</v>
      </c>
      <c r="T45" s="17">
        <v>2011</v>
      </c>
      <c r="U45" s="9">
        <v>2012</v>
      </c>
      <c r="V45" s="17">
        <v>2013</v>
      </c>
      <c r="W45" s="9">
        <v>2014</v>
      </c>
      <c r="X45" s="17">
        <v>2015</v>
      </c>
      <c r="Y45" s="10">
        <v>2016</v>
      </c>
      <c r="Z45" s="10">
        <v>2017</v>
      </c>
    </row>
    <row r="46" spans="2:26" ht="15.75" thickBot="1" x14ac:dyDescent="0.3">
      <c r="B46" s="213" t="s">
        <v>27</v>
      </c>
      <c r="C46" s="214"/>
      <c r="D46" s="167">
        <f>+A!D46-B!E46</f>
        <v>154308.39999999997</v>
      </c>
      <c r="E46" s="168">
        <f>+A!E46-B!F46</f>
        <v>101380.39999999997</v>
      </c>
      <c r="F46" s="167">
        <f>+A!F46-B!G46</f>
        <v>155920.10000000003</v>
      </c>
      <c r="G46" s="168">
        <f>+A!G46-B!H46</f>
        <v>265505.99999999994</v>
      </c>
      <c r="H46" s="167">
        <f>+A!H46-B!I46</f>
        <v>77391.599999999977</v>
      </c>
      <c r="I46" s="168">
        <f>+A!I46-B!J46</f>
        <v>150006.39999999997</v>
      </c>
      <c r="J46" s="167">
        <f>+A!J46-B!K46</f>
        <v>381702.69999999995</v>
      </c>
      <c r="K46" s="168">
        <f>+A!K46-B!L46</f>
        <v>444359.39999999997</v>
      </c>
      <c r="L46" s="167">
        <f>+A!L46-B!M46</f>
        <v>369298.6</v>
      </c>
      <c r="M46" s="168">
        <f>+A!M46-B!N46</f>
        <v>630581.80000000005</v>
      </c>
      <c r="N46" s="167">
        <f>+A!N46-B!O46</f>
        <v>795407.2</v>
      </c>
      <c r="O46" s="168">
        <f>+A!O46-B!P46</f>
        <v>540146.9</v>
      </c>
      <c r="P46" s="167">
        <f>+A!P46-B!Q46</f>
        <v>543244.1</v>
      </c>
      <c r="Q46" s="168">
        <f>+A!Q46-B!R46</f>
        <v>689946</v>
      </c>
      <c r="R46" s="167">
        <f>+A!R46-B!S46</f>
        <v>562767.5</v>
      </c>
      <c r="S46" s="168">
        <f>+A!S46-B!T46</f>
        <v>989599.3</v>
      </c>
      <c r="T46" s="167">
        <f>+A!T46-B!U46</f>
        <v>842746</v>
      </c>
      <c r="U46" s="168">
        <f>+A!U46-B!V46</f>
        <v>842023</v>
      </c>
      <c r="V46" s="167">
        <f>+A!V46-B!W46</f>
        <v>1093083.2</v>
      </c>
      <c r="W46" s="168">
        <f>+A!W46-B!X46</f>
        <v>966057.5</v>
      </c>
      <c r="X46" s="169">
        <f>+A!X46-B!Y46</f>
        <v>649510.19999999995</v>
      </c>
      <c r="Y46" s="169">
        <f>+A!Y46-B!Z46</f>
        <v>394936.5</v>
      </c>
      <c r="Z46" s="169">
        <f>+A!Z46-B!AA46</f>
        <v>766123.2</v>
      </c>
    </row>
    <row r="47" spans="2:26" x14ac:dyDescent="0.25">
      <c r="B47" s="188" t="s">
        <v>17</v>
      </c>
      <c r="C47" s="189"/>
      <c r="D47" s="34">
        <f>+A!D47-B!E47</f>
        <v>-44258.6</v>
      </c>
      <c r="E47" s="35">
        <f>+A!E47-B!F47</f>
        <v>-113099.18</v>
      </c>
      <c r="F47" s="34">
        <f>+A!F47-B!G47</f>
        <v>-91948.83</v>
      </c>
      <c r="G47" s="35">
        <f>+A!G47-B!H47</f>
        <v>-9293.5</v>
      </c>
      <c r="H47" s="34">
        <f>+A!H47-B!I47</f>
        <v>-66000.789999999994</v>
      </c>
      <c r="I47" s="35">
        <f>+A!I47-B!J47</f>
        <v>-70020.56</v>
      </c>
      <c r="J47" s="34">
        <f>+A!J47-B!K47</f>
        <v>-61872.649999999994</v>
      </c>
      <c r="K47" s="35">
        <f>+A!K47-B!L47</f>
        <v>-52250.339999999982</v>
      </c>
      <c r="L47" s="34">
        <f>+A!L47-B!M47</f>
        <v>-43970.880000000005</v>
      </c>
      <c r="M47" s="35">
        <f>+A!M47-B!N47</f>
        <v>-46253.87</v>
      </c>
      <c r="N47" s="34">
        <f>+A!N47-B!O47</f>
        <v>-83405.100000000006</v>
      </c>
      <c r="O47" s="35">
        <f>+A!O47-B!P47</f>
        <v>-141429.73000000001</v>
      </c>
      <c r="P47" s="34">
        <f>+A!P47-B!Q47</f>
        <v>-106147.84999999999</v>
      </c>
      <c r="Q47" s="35">
        <f>+A!Q47-B!R47</f>
        <v>-80721.900000000009</v>
      </c>
      <c r="R47" s="34">
        <f>+A!R47-B!S47</f>
        <v>-97323.29</v>
      </c>
      <c r="S47" s="35">
        <f>+A!S47-B!T47</f>
        <v>-83798.5</v>
      </c>
      <c r="T47" s="34">
        <f>+A!T47-B!U47</f>
        <v>-162354.5</v>
      </c>
      <c r="U47" s="35">
        <f>+A!U47-B!V47</f>
        <v>-134468.70000000001</v>
      </c>
      <c r="V47" s="34">
        <f>+A!V47-B!W47</f>
        <v>-107746.19999999998</v>
      </c>
      <c r="W47" s="35">
        <f>+A!W47-B!X47</f>
        <v>-96822.800000000017</v>
      </c>
      <c r="X47" s="36">
        <f>+A!X47-B!Y47</f>
        <v>-94947.199999999997</v>
      </c>
      <c r="Y47" s="36">
        <f>+A!Y47-B!Z47</f>
        <v>-166051.69999999998</v>
      </c>
      <c r="Z47" s="36">
        <f>+A!Z47-B!AA47</f>
        <v>-109246.09999999999</v>
      </c>
    </row>
    <row r="48" spans="2:26" x14ac:dyDescent="0.25">
      <c r="B48" s="197" t="s">
        <v>18</v>
      </c>
      <c r="C48" s="198"/>
      <c r="D48" s="37">
        <f>+A!D48-B!E48</f>
        <v>753.78399999999999</v>
      </c>
      <c r="E48" s="38">
        <f>+A!E48-B!F48</f>
        <v>-19.85899999999998</v>
      </c>
      <c r="F48" s="37">
        <f>+A!F48-B!G48</f>
        <v>1056.588</v>
      </c>
      <c r="G48" s="38">
        <f>+A!G48-B!H48</f>
        <v>1816.1669999999999</v>
      </c>
      <c r="H48" s="37">
        <f>+A!H48-B!I48</f>
        <v>1003.9010000000001</v>
      </c>
      <c r="I48" s="38">
        <f>+A!I48-B!J48</f>
        <v>415.58000000000004</v>
      </c>
      <c r="J48" s="37">
        <f>+A!J48-B!K48</f>
        <v>2756.1210000000001</v>
      </c>
      <c r="K48" s="38">
        <f>+A!K48-B!L48</f>
        <v>7168.3279999999995</v>
      </c>
      <c r="L48" s="37">
        <f>+A!L48-B!M48</f>
        <v>10512.776000000002</v>
      </c>
      <c r="M48" s="38">
        <f>+A!M48-B!N48</f>
        <v>13928.269</v>
      </c>
      <c r="N48" s="37">
        <f>+A!N48-B!O48</f>
        <v>15194.574000000001</v>
      </c>
      <c r="O48" s="38">
        <f>+A!O48-B!P48</f>
        <v>19616.752</v>
      </c>
      <c r="P48" s="37">
        <f>+A!P48-B!Q48</f>
        <v>23865.769</v>
      </c>
      <c r="Q48" s="38">
        <f>+A!Q48-B!R48</f>
        <v>25152.364000000001</v>
      </c>
      <c r="R48" s="37">
        <f>+A!R48-B!S48</f>
        <v>13495.369000000001</v>
      </c>
      <c r="S48" s="38">
        <f>+A!S48-B!T48</f>
        <v>10060.027</v>
      </c>
      <c r="T48" s="37">
        <f>+A!T48-B!U48</f>
        <v>9186.5299999999988</v>
      </c>
      <c r="U48" s="38">
        <f>+A!U48-B!V48</f>
        <v>6848.7829999999994</v>
      </c>
      <c r="V48" s="37">
        <f>+A!V48-B!W48</f>
        <v>7144.4290000000001</v>
      </c>
      <c r="W48" s="38">
        <f>+A!W48-B!X48</f>
        <v>5179.518</v>
      </c>
      <c r="X48" s="39">
        <f>+A!X48-B!Y48</f>
        <v>1671.6639999999998</v>
      </c>
      <c r="Y48" s="39">
        <f>+A!Y48-B!Z48</f>
        <v>238.31000000000017</v>
      </c>
      <c r="Z48" s="39">
        <f>+A!Z48-B!AA48</f>
        <v>2766.3760000000002</v>
      </c>
    </row>
    <row r="49" spans="2:26" x14ac:dyDescent="0.25">
      <c r="B49" s="188" t="s">
        <v>19</v>
      </c>
      <c r="C49" s="189"/>
      <c r="D49" s="34">
        <f>+A!D49-B!E49</f>
        <v>986.86799999999948</v>
      </c>
      <c r="E49" s="35">
        <f>+A!E49-B!F49</f>
        <v>889.96199999999953</v>
      </c>
      <c r="F49" s="34">
        <f>+A!F49-B!G49</f>
        <v>946.72800000000007</v>
      </c>
      <c r="G49" s="35">
        <f>+A!G49-B!H49</f>
        <v>-860.45900000000029</v>
      </c>
      <c r="H49" s="34">
        <f>+A!H49-B!I49</f>
        <v>-5411.3519999999999</v>
      </c>
      <c r="I49" s="35">
        <f>+A!I49-B!J49</f>
        <v>-9784.7089999999989</v>
      </c>
      <c r="J49" s="34">
        <f>+A!J49-B!K49</f>
        <v>-10389.494999999999</v>
      </c>
      <c r="K49" s="35">
        <f>+A!K49-B!L49</f>
        <v>-17156.253000000001</v>
      </c>
      <c r="L49" s="34">
        <f>+A!L49-B!M49</f>
        <v>-23799.814000000002</v>
      </c>
      <c r="M49" s="35">
        <f>+A!M49-B!N49</f>
        <v>-26062.932000000001</v>
      </c>
      <c r="N49" s="34">
        <f>+A!N49-B!O49</f>
        <v>-9089.8690000000006</v>
      </c>
      <c r="O49" s="35">
        <f>+A!O49-B!P49</f>
        <v>-8732.5969999999979</v>
      </c>
      <c r="P49" s="34">
        <f>+A!P49-B!Q49</f>
        <v>-11818.798000000003</v>
      </c>
      <c r="Q49" s="35">
        <f>+A!Q49-B!R49</f>
        <v>-1481.360999999999</v>
      </c>
      <c r="R49" s="34">
        <f>+A!R49-B!S49</f>
        <v>-2255.9619999999995</v>
      </c>
      <c r="S49" s="35">
        <f>+A!S49-B!T49</f>
        <v>-991.84200000000055</v>
      </c>
      <c r="T49" s="34">
        <f>+A!T49-B!U49</f>
        <v>-5699.2119999999995</v>
      </c>
      <c r="U49" s="35">
        <f>+A!U49-B!V49</f>
        <v>-4882.9669999999987</v>
      </c>
      <c r="V49" s="34">
        <f>+A!V49-B!W49</f>
        <v>-3731.9780000000001</v>
      </c>
      <c r="W49" s="35">
        <f>+A!W49-B!X49</f>
        <v>-2924.8769999999995</v>
      </c>
      <c r="X49" s="36">
        <f>+A!X49-B!Y49</f>
        <v>-3331.665</v>
      </c>
      <c r="Y49" s="36">
        <f>+A!Y49-B!Z49</f>
        <v>-2295.1870000000008</v>
      </c>
      <c r="Z49" s="36">
        <f>+A!Z49-B!AA49</f>
        <v>-1607.1809999999996</v>
      </c>
    </row>
    <row r="50" spans="2:26" x14ac:dyDescent="0.25">
      <c r="B50" s="197" t="s">
        <v>20</v>
      </c>
      <c r="C50" s="198"/>
      <c r="D50" s="37">
        <f>+A!D50-B!E50</f>
        <v>17017.843000000001</v>
      </c>
      <c r="E50" s="38">
        <f>+A!E50-B!F50</f>
        <v>6548.0230000000001</v>
      </c>
      <c r="F50" s="37">
        <f>+A!F50-B!G50</f>
        <v>3109.5740000000001</v>
      </c>
      <c r="G50" s="38">
        <f>+A!G50-B!H50</f>
        <v>2124.096</v>
      </c>
      <c r="H50" s="37">
        <f>+A!H50-B!I50</f>
        <v>2331.067</v>
      </c>
      <c r="I50" s="38">
        <f>+A!I50-B!J50</f>
        <v>2647.366</v>
      </c>
      <c r="J50" s="37">
        <f>+A!J50-B!K50</f>
        <v>3478.7719999999999</v>
      </c>
      <c r="K50" s="38">
        <f>+A!K50-B!L50</f>
        <v>8892.3920000000016</v>
      </c>
      <c r="L50" s="37">
        <f>+A!L50-B!M50</f>
        <v>58442.909999999996</v>
      </c>
      <c r="M50" s="38">
        <f>+A!M50-B!N50</f>
        <v>117126.86000000002</v>
      </c>
      <c r="N50" s="37">
        <f>+A!N50-B!O50</f>
        <v>300235.95999999996</v>
      </c>
      <c r="O50" s="38">
        <f>+A!O50-B!P50</f>
        <v>134966.39500000002</v>
      </c>
      <c r="P50" s="37">
        <f>+A!P50-B!Q50</f>
        <v>61861.543999999994</v>
      </c>
      <c r="Q50" s="38">
        <f>+A!Q50-B!R50</f>
        <v>52868.087</v>
      </c>
      <c r="R50" s="37">
        <f>+A!R50-B!S50</f>
        <v>78235.149999999994</v>
      </c>
      <c r="S50" s="38">
        <f>+A!S50-B!T50</f>
        <v>296013.33399999997</v>
      </c>
      <c r="T50" s="37">
        <f>+A!T50-B!U50</f>
        <v>163112.677</v>
      </c>
      <c r="U50" s="38">
        <f>+A!U50-B!V50</f>
        <v>71461.466</v>
      </c>
      <c r="V50" s="37">
        <f>+A!V50-B!W50</f>
        <v>130432.51000000001</v>
      </c>
      <c r="W50" s="38">
        <f>+A!W50-B!X50</f>
        <v>111427.932</v>
      </c>
      <c r="X50" s="39">
        <f>+A!X50-B!Y50</f>
        <v>66696.607000000004</v>
      </c>
      <c r="Y50" s="39">
        <f>+A!Y50-B!Z50</f>
        <v>8548.25</v>
      </c>
      <c r="Z50" s="39">
        <f>+A!Z50-B!AA50</f>
        <v>67017.789999999994</v>
      </c>
    </row>
    <row r="51" spans="2:26" x14ac:dyDescent="0.25">
      <c r="B51" s="188" t="s">
        <v>21</v>
      </c>
      <c r="C51" s="189"/>
      <c r="D51" s="34">
        <f>+A!D51-B!E51</f>
        <v>-2601.1929999999998</v>
      </c>
      <c r="E51" s="35">
        <f>+A!E51-B!F51</f>
        <v>-1742.48</v>
      </c>
      <c r="F51" s="34">
        <f>+A!F51-B!G51</f>
        <v>-1794.5570000000002</v>
      </c>
      <c r="G51" s="35">
        <f>+A!G51-B!H51</f>
        <v>-2032.4560000000001</v>
      </c>
      <c r="H51" s="34">
        <f>+A!H51-B!I51</f>
        <v>-3655.4369999999999</v>
      </c>
      <c r="I51" s="35">
        <f>+A!I51-B!J51</f>
        <v>-6851.0260000000007</v>
      </c>
      <c r="J51" s="34">
        <f>+A!J51-B!K51</f>
        <v>-885.03800000000047</v>
      </c>
      <c r="K51" s="35">
        <f>+A!K51-B!L51</f>
        <v>-3540.3649999999998</v>
      </c>
      <c r="L51" s="34">
        <f>+A!L51-B!M51</f>
        <v>-9955.6930000000011</v>
      </c>
      <c r="M51" s="35">
        <f>+A!M51-B!N51</f>
        <v>-14397.467999999999</v>
      </c>
      <c r="N51" s="34">
        <f>+A!N51-B!O51</f>
        <v>-12541.004000000001</v>
      </c>
      <c r="O51" s="35">
        <f>+A!O51-B!P51</f>
        <v>-7244.884</v>
      </c>
      <c r="P51" s="34">
        <f>+A!P51-B!Q51</f>
        <v>-12045.584999999999</v>
      </c>
      <c r="Q51" s="35">
        <f>+A!Q51-B!R51</f>
        <v>-30938.359</v>
      </c>
      <c r="R51" s="34">
        <f>+A!R51-B!S51</f>
        <v>-55357.934000000001</v>
      </c>
      <c r="S51" s="35">
        <f>+A!S51-B!T51</f>
        <v>-51317.213000000003</v>
      </c>
      <c r="T51" s="34">
        <f>+A!T51-B!U51</f>
        <v>-50430.097999999998</v>
      </c>
      <c r="U51" s="35">
        <f>+A!U51-B!V51</f>
        <v>-80474.574000000008</v>
      </c>
      <c r="V51" s="34">
        <f>+A!V51-B!W51</f>
        <v>-76692.182000000001</v>
      </c>
      <c r="W51" s="35">
        <f>+A!W51-B!X51</f>
        <v>-52127.184999999998</v>
      </c>
      <c r="X51" s="36">
        <f>+A!X51-B!Y51</f>
        <v>-80246.13900000001</v>
      </c>
      <c r="Y51" s="36">
        <f>+A!Y51-B!Z51</f>
        <v>-140220.038</v>
      </c>
      <c r="Z51" s="36">
        <f>+A!Z51-B!AA51</f>
        <v>-83722.351999999999</v>
      </c>
    </row>
    <row r="52" spans="2:26" x14ac:dyDescent="0.25">
      <c r="B52" s="197" t="s">
        <v>22</v>
      </c>
      <c r="C52" s="198"/>
      <c r="D52" s="37">
        <f>+A!D52-B!E52</f>
        <v>83493.149999999994</v>
      </c>
      <c r="E52" s="38">
        <f>+A!E52-B!F52</f>
        <v>90474.8</v>
      </c>
      <c r="F52" s="37">
        <f>+A!F52-B!G52</f>
        <v>127643.24</v>
      </c>
      <c r="G52" s="38">
        <f>+A!G52-B!H52</f>
        <v>126436.91</v>
      </c>
      <c r="H52" s="37">
        <f>+A!H52-B!I52</f>
        <v>87344.34</v>
      </c>
      <c r="I52" s="38">
        <f>+A!I52-B!J52</f>
        <v>120557.56999999998</v>
      </c>
      <c r="J52" s="37">
        <f>+A!J52-B!K52</f>
        <v>137383.29999999999</v>
      </c>
      <c r="K52" s="38">
        <f>+A!K52-B!L52</f>
        <v>165353.41</v>
      </c>
      <c r="L52" s="37">
        <f>+A!L52-B!M52</f>
        <v>181059.9</v>
      </c>
      <c r="M52" s="38">
        <f>+A!M52-B!N52</f>
        <v>227547.71999999997</v>
      </c>
      <c r="N52" s="37">
        <f>+A!N52-B!O52</f>
        <v>255333.53</v>
      </c>
      <c r="O52" s="38">
        <f>+A!O52-B!P52</f>
        <v>273379.61000000004</v>
      </c>
      <c r="P52" s="37">
        <f>+A!P52-B!Q52</f>
        <v>321745.27999999997</v>
      </c>
      <c r="Q52" s="38">
        <f>+A!Q52-B!R52</f>
        <v>352677</v>
      </c>
      <c r="R52" s="37">
        <f>+A!R52-B!S52</f>
        <v>312217.05</v>
      </c>
      <c r="S52" s="38">
        <f>+A!S52-B!T52</f>
        <v>359775</v>
      </c>
      <c r="T52" s="37">
        <f>+A!T52-B!U52</f>
        <v>434374.69999999995</v>
      </c>
      <c r="U52" s="38">
        <f>+A!U52-B!V52</f>
        <v>509970.30000000005</v>
      </c>
      <c r="V52" s="37">
        <f>+A!V52-B!W52</f>
        <v>500879.92000000004</v>
      </c>
      <c r="W52" s="38">
        <f>+A!W52-B!X52</f>
        <v>486365.43</v>
      </c>
      <c r="X52" s="39">
        <f>+A!X52-B!Y52</f>
        <v>443881.20999999996</v>
      </c>
      <c r="Y52" s="39">
        <f>+A!Y52-B!Z52</f>
        <v>371177.5</v>
      </c>
      <c r="Z52" s="39">
        <f>+A!Z52-B!AA52</f>
        <v>439512.14999999997</v>
      </c>
    </row>
    <row r="53" spans="2:26" x14ac:dyDescent="0.25">
      <c r="B53" s="188" t="s">
        <v>23</v>
      </c>
      <c r="C53" s="189"/>
      <c r="D53" s="34">
        <f>+A!D53-B!E53</f>
        <v>49414.399999999994</v>
      </c>
      <c r="E53" s="35">
        <f>+A!E53-B!F53</f>
        <v>56377.990000000005</v>
      </c>
      <c r="F53" s="34">
        <f>+A!F53-B!G53</f>
        <v>53230.600000000006</v>
      </c>
      <c r="G53" s="35">
        <f>+A!G53-B!H53</f>
        <v>71058.940000000017</v>
      </c>
      <c r="H53" s="34">
        <f>+A!H53-B!I53</f>
        <v>23536.789999999994</v>
      </c>
      <c r="I53" s="35">
        <f>+A!I53-B!J53</f>
        <v>50581.56</v>
      </c>
      <c r="J53" s="34">
        <f>+A!J53-B!K53</f>
        <v>79248.03</v>
      </c>
      <c r="K53" s="35">
        <f>+A!K53-B!L53</f>
        <v>92845.63</v>
      </c>
      <c r="L53" s="34">
        <f>+A!L53-B!M53</f>
        <v>103438.12999999999</v>
      </c>
      <c r="M53" s="35">
        <f>+A!M53-B!N53</f>
        <v>125225.9</v>
      </c>
      <c r="N53" s="34">
        <f>+A!N53-B!O53</f>
        <v>152912.79999999999</v>
      </c>
      <c r="O53" s="35">
        <f>+A!O53-B!P53</f>
        <v>155931.5</v>
      </c>
      <c r="P53" s="34">
        <f>+A!P53-B!Q53</f>
        <v>168002.2</v>
      </c>
      <c r="Q53" s="35">
        <f>+A!Q53-B!R53</f>
        <v>229061.9</v>
      </c>
      <c r="R53" s="34">
        <f>+A!R53-B!S53</f>
        <v>199896.8</v>
      </c>
      <c r="S53" s="35">
        <f>+A!S53-B!T53</f>
        <v>242602.50000000003</v>
      </c>
      <c r="T53" s="34">
        <f>+A!T53-B!U53</f>
        <v>231695.09999999998</v>
      </c>
      <c r="U53" s="35">
        <f>+A!U53-B!V53</f>
        <v>198072.9</v>
      </c>
      <c r="V53" s="34">
        <f>+A!V53-B!W53</f>
        <v>204240.19999999998</v>
      </c>
      <c r="W53" s="35">
        <f>+A!W53-B!X53</f>
        <v>118956.5</v>
      </c>
      <c r="X53" s="36">
        <f>+A!X53-B!Y53</f>
        <v>47887.900000000023</v>
      </c>
      <c r="Y53" s="36">
        <f>+A!Y53-B!Z53</f>
        <v>16997.299999999988</v>
      </c>
      <c r="Z53" s="36">
        <f>+A!Z53-B!AA53</f>
        <v>94554.000000000029</v>
      </c>
    </row>
    <row r="54" spans="2:26" x14ac:dyDescent="0.25">
      <c r="B54" s="197" t="s">
        <v>24</v>
      </c>
      <c r="C54" s="198"/>
      <c r="D54" s="37">
        <f>+A!D54-B!E54</f>
        <v>-10091.040000000001</v>
      </c>
      <c r="E54" s="38">
        <f>+A!E54-B!F54</f>
        <v>-8901.5999999999985</v>
      </c>
      <c r="F54" s="37">
        <f>+A!F54-B!G54</f>
        <v>-18668.460000000006</v>
      </c>
      <c r="G54" s="38">
        <f>+A!G54-B!H54</f>
        <v>-8508.0999999999985</v>
      </c>
      <c r="H54" s="37">
        <f>+A!H54-B!I54</f>
        <v>6000.6700000000019</v>
      </c>
      <c r="I54" s="38">
        <f>+A!I54-B!J54</f>
        <v>29130.799999999996</v>
      </c>
      <c r="J54" s="37">
        <f>+A!J54-B!K54</f>
        <v>164754.22</v>
      </c>
      <c r="K54" s="38">
        <f>+A!K54-B!L54</f>
        <v>181473.25</v>
      </c>
      <c r="L54" s="37">
        <f>+A!L54-B!M54</f>
        <v>25295.599999999991</v>
      </c>
      <c r="M54" s="38">
        <f>+A!M54-B!N54</f>
        <v>136556.17000000001</v>
      </c>
      <c r="N54" s="37">
        <f>+A!N54-B!O54</f>
        <v>86934.900000000023</v>
      </c>
      <c r="O54" s="38">
        <f>+A!O54-B!P54</f>
        <v>19589.299999999988</v>
      </c>
      <c r="P54" s="37">
        <f>+A!P54-B!Q54</f>
        <v>2308.1000000000058</v>
      </c>
      <c r="Q54" s="38">
        <f>+A!Q54-B!R54</f>
        <v>25004.799999999988</v>
      </c>
      <c r="R54" s="37">
        <f>+A!R54-B!S54</f>
        <v>52969.299999999988</v>
      </c>
      <c r="S54" s="38">
        <f>+A!S54-B!T54</f>
        <v>123071.89999999997</v>
      </c>
      <c r="T54" s="37">
        <f>+A!T54-B!U54</f>
        <v>74784.700000000012</v>
      </c>
      <c r="U54" s="38">
        <f>+A!U54-B!V54</f>
        <v>115934.19999999995</v>
      </c>
      <c r="V54" s="37">
        <f>+A!V54-B!W54</f>
        <v>265286.5</v>
      </c>
      <c r="W54" s="38">
        <f>+A!W54-B!X54</f>
        <v>242609.8</v>
      </c>
      <c r="X54" s="39">
        <f>+A!X54-B!Y54</f>
        <v>169732.2</v>
      </c>
      <c r="Y54" s="39">
        <f>+A!Y54-B!Z54</f>
        <v>240151.37999999998</v>
      </c>
      <c r="Z54" s="39">
        <f>+A!Z54-B!AA54</f>
        <v>240162.46</v>
      </c>
    </row>
    <row r="55" spans="2:26" x14ac:dyDescent="0.25">
      <c r="B55" s="188" t="s">
        <v>25</v>
      </c>
      <c r="C55" s="189"/>
      <c r="D55" s="34">
        <f>+A!D55-B!E55</f>
        <v>59593.291000000005</v>
      </c>
      <c r="E55" s="35">
        <f>+A!E55-B!F55</f>
        <v>70852.717000000004</v>
      </c>
      <c r="F55" s="34">
        <f>+A!F55-B!G55</f>
        <v>82345.131999999998</v>
      </c>
      <c r="G55" s="35">
        <f>+A!G55-B!H55</f>
        <v>84017.57</v>
      </c>
      <c r="H55" s="34">
        <f>+A!H55-B!I55</f>
        <v>32242.389999999996</v>
      </c>
      <c r="I55" s="35">
        <f>+A!I55-B!J55</f>
        <v>33329.83</v>
      </c>
      <c r="J55" s="34">
        <f>+A!J55-B!K55</f>
        <v>67120.070000000007</v>
      </c>
      <c r="K55" s="35">
        <f>+A!K55-B!L55</f>
        <v>60999.740000000005</v>
      </c>
      <c r="L55" s="34">
        <f>+A!L55-B!M55</f>
        <v>68397.09</v>
      </c>
      <c r="M55" s="35">
        <f>+A!M55-B!N55</f>
        <v>97039.03</v>
      </c>
      <c r="N55" s="34">
        <f>+A!N55-B!O55</f>
        <v>90031.51999999999</v>
      </c>
      <c r="O55" s="35">
        <f>+A!O55-B!P55</f>
        <v>94133.110000000015</v>
      </c>
      <c r="P55" s="34">
        <f>+A!P55-B!Q55</f>
        <v>95517.65</v>
      </c>
      <c r="Q55" s="35">
        <f>+A!Q55-B!R55</f>
        <v>118441.97999999998</v>
      </c>
      <c r="R55" s="34">
        <f>+A!R55-B!S55</f>
        <v>61001.320000000007</v>
      </c>
      <c r="S55" s="35">
        <f>+A!S55-B!T55</f>
        <v>93868.24</v>
      </c>
      <c r="T55" s="34">
        <f>+A!T55-B!U55</f>
        <v>148207.22</v>
      </c>
      <c r="U55" s="35">
        <f>+A!U55-B!V55</f>
        <v>159175.05000000002</v>
      </c>
      <c r="V55" s="34">
        <f>+A!V55-B!W55</f>
        <v>172919.02000000002</v>
      </c>
      <c r="W55" s="35">
        <f>+A!W55-B!X55</f>
        <v>153046.19</v>
      </c>
      <c r="X55" s="36">
        <f>+A!X55-B!Y55</f>
        <v>97934.17</v>
      </c>
      <c r="Y55" s="36">
        <f>+A!Y55-B!Z55</f>
        <v>65704.800000000003</v>
      </c>
      <c r="Z55" s="36">
        <f>+A!Z55-B!AA55</f>
        <v>116686.26</v>
      </c>
    </row>
    <row r="56" spans="2:26" ht="15.75" thickBot="1" x14ac:dyDescent="0.3">
      <c r="B56" s="199" t="s">
        <v>26</v>
      </c>
      <c r="C56" s="200"/>
      <c r="D56" s="40">
        <f>+A!D56-B!E56</f>
        <v>-5.0000000000000001E-3</v>
      </c>
      <c r="E56" s="41">
        <f>+A!E56-B!F56</f>
        <v>-3.0000000000000001E-3</v>
      </c>
      <c r="F56" s="40">
        <f>+A!F56-B!G56</f>
        <v>2.1000000000000001E-2</v>
      </c>
      <c r="G56" s="41">
        <f>+A!G56-B!H56</f>
        <v>746.86199999999997</v>
      </c>
      <c r="H56" s="40">
        <f>+A!H56-B!I56</f>
        <v>0.01</v>
      </c>
      <c r="I56" s="41">
        <f>+A!I56-B!J56</f>
        <v>0</v>
      </c>
      <c r="J56" s="40">
        <f>+A!J56-B!K56</f>
        <v>109.36399999999999</v>
      </c>
      <c r="K56" s="41">
        <f>+A!K56-B!L56</f>
        <v>573.61699999999996</v>
      </c>
      <c r="L56" s="40">
        <f>+A!L56-B!M56</f>
        <v>-121.461</v>
      </c>
      <c r="M56" s="41">
        <f>+A!M56-B!N56</f>
        <v>-127.84599999999999</v>
      </c>
      <c r="N56" s="40">
        <f>+A!N56-B!O56</f>
        <v>-200.51300000000001</v>
      </c>
      <c r="O56" s="41">
        <f>+A!O56-B!P56</f>
        <v>-62.606000000000002</v>
      </c>
      <c r="P56" s="40">
        <f>+A!P56-B!Q56</f>
        <v>-44.289000000000001</v>
      </c>
      <c r="Q56" s="41">
        <f>+A!Q56-B!R56</f>
        <v>-118.34</v>
      </c>
      <c r="R56" s="40">
        <f>+A!R56-B!S56</f>
        <v>-110.76499999999999</v>
      </c>
      <c r="S56" s="41">
        <f>+A!S56-B!T56</f>
        <v>316.06500000000005</v>
      </c>
      <c r="T56" s="40">
        <f>+A!T56-B!U56</f>
        <v>-131.03899999999999</v>
      </c>
      <c r="U56" s="41">
        <f>+A!U56-B!V56</f>
        <v>386.52</v>
      </c>
      <c r="V56" s="40">
        <f>+A!V56-B!W56</f>
        <v>350.89199999999994</v>
      </c>
      <c r="W56" s="41">
        <f>+A!W56-B!X56</f>
        <v>347.54700000000003</v>
      </c>
      <c r="X56" s="42">
        <f>+A!X56-B!Y56</f>
        <v>231.06700000000001</v>
      </c>
      <c r="Y56" s="42">
        <f>+A!Y56-B!Z56</f>
        <v>685.94800000000009</v>
      </c>
      <c r="Z56" s="42">
        <f>+A!Z56-B!AA56</f>
        <v>0</v>
      </c>
    </row>
    <row r="57" spans="2:26" x14ac:dyDescent="0.25">
      <c r="B57" t="s">
        <v>53</v>
      </c>
    </row>
  </sheetData>
  <mergeCells count="15">
    <mergeCell ref="B54:C54"/>
    <mergeCell ref="B55:C55"/>
    <mergeCell ref="B56:C56"/>
    <mergeCell ref="B48:C48"/>
    <mergeCell ref="B49:C49"/>
    <mergeCell ref="B50:C50"/>
    <mergeCell ref="B51:C51"/>
    <mergeCell ref="B52:C52"/>
    <mergeCell ref="B53:C53"/>
    <mergeCell ref="B47:C47"/>
    <mergeCell ref="B7:E16"/>
    <mergeCell ref="M7:P16"/>
    <mergeCell ref="C17:E17"/>
    <mergeCell ref="M17:O17"/>
    <mergeCell ref="B46:C4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151"/>
  <sheetViews>
    <sheetView showGridLines="0" topLeftCell="A124" workbookViewId="0">
      <selection activeCell="G156" sqref="G156"/>
    </sheetView>
  </sheetViews>
  <sheetFormatPr baseColWidth="10" defaultRowHeight="15" x14ac:dyDescent="0.25"/>
  <cols>
    <col min="4" max="4" width="12.85546875" customWidth="1"/>
    <col min="6" max="6" width="13.140625" customWidth="1"/>
    <col min="7" max="7" width="26.5703125" customWidth="1"/>
    <col min="8" max="8" width="15.28515625" bestFit="1" customWidth="1"/>
    <col min="9" max="9" width="14.42578125" bestFit="1" customWidth="1"/>
    <col min="10" max="12" width="14" bestFit="1" customWidth="1"/>
    <col min="13" max="16" width="14.28515625" bestFit="1" customWidth="1"/>
    <col min="17" max="17" width="14" bestFit="1" customWidth="1"/>
    <col min="18" max="28" width="15" bestFit="1" customWidth="1"/>
    <col min="29" max="29" width="14" bestFit="1" customWidth="1"/>
    <col min="30" max="30" width="12.28515625" bestFit="1" customWidth="1"/>
  </cols>
  <sheetData>
    <row r="7" spans="2:16" x14ac:dyDescent="0.25">
      <c r="L7" s="190" t="s">
        <v>9</v>
      </c>
      <c r="M7" s="203"/>
      <c r="N7" s="203"/>
      <c r="O7" s="203"/>
      <c r="P7" s="203"/>
    </row>
    <row r="8" spans="2:16" x14ac:dyDescent="0.25">
      <c r="B8" s="190" t="s">
        <v>8</v>
      </c>
      <c r="C8" s="203"/>
      <c r="D8" s="203"/>
      <c r="E8" s="203"/>
      <c r="L8" s="203"/>
      <c r="M8" s="203"/>
      <c r="N8" s="203"/>
      <c r="O8" s="203"/>
      <c r="P8" s="203"/>
    </row>
    <row r="9" spans="2:16" x14ac:dyDescent="0.25">
      <c r="B9" s="203"/>
      <c r="C9" s="203"/>
      <c r="D9" s="203"/>
      <c r="E9" s="203"/>
      <c r="L9" s="203"/>
      <c r="M9" s="203"/>
      <c r="N9" s="203"/>
      <c r="O9" s="203"/>
      <c r="P9" s="203"/>
    </row>
    <row r="10" spans="2:16" x14ac:dyDescent="0.25">
      <c r="B10" s="203"/>
      <c r="C10" s="203"/>
      <c r="D10" s="203"/>
      <c r="E10" s="203"/>
      <c r="L10" s="203"/>
      <c r="M10" s="203"/>
      <c r="N10" s="203"/>
      <c r="O10" s="203"/>
      <c r="P10" s="203"/>
    </row>
    <row r="11" spans="2:16" x14ac:dyDescent="0.25">
      <c r="B11" s="203"/>
      <c r="C11" s="203"/>
      <c r="D11" s="203"/>
      <c r="E11" s="203"/>
      <c r="L11" s="203"/>
      <c r="M11" s="203"/>
      <c r="N11" s="203"/>
      <c r="O11" s="203"/>
      <c r="P11" s="203"/>
    </row>
    <row r="12" spans="2:16" x14ac:dyDescent="0.25">
      <c r="B12" s="203"/>
      <c r="C12" s="203"/>
      <c r="D12" s="203"/>
      <c r="E12" s="203"/>
      <c r="L12" s="203"/>
      <c r="M12" s="203"/>
      <c r="N12" s="203"/>
      <c r="O12" s="203"/>
      <c r="P12" s="203"/>
    </row>
    <row r="13" spans="2:16" x14ac:dyDescent="0.25">
      <c r="B13" s="203"/>
      <c r="C13" s="203"/>
      <c r="D13" s="203"/>
      <c r="E13" s="203"/>
      <c r="L13" s="203"/>
      <c r="M13" s="203"/>
      <c r="N13" s="203"/>
      <c r="O13" s="203"/>
      <c r="P13" s="203"/>
    </row>
    <row r="14" spans="2:16" x14ac:dyDescent="0.25">
      <c r="B14" s="203"/>
      <c r="C14" s="203"/>
      <c r="D14" s="203"/>
      <c r="E14" s="203"/>
      <c r="L14" s="203"/>
      <c r="M14" s="203"/>
      <c r="N14" s="203"/>
      <c r="O14" s="203"/>
      <c r="P14" s="203"/>
    </row>
    <row r="15" spans="2:16" x14ac:dyDescent="0.25">
      <c r="B15" s="203"/>
      <c r="C15" s="203"/>
      <c r="D15" s="203"/>
      <c r="E15" s="203"/>
      <c r="G15" s="225" t="s">
        <v>40</v>
      </c>
      <c r="H15" s="225"/>
      <c r="I15" s="225"/>
      <c r="J15" s="225"/>
      <c r="K15" s="225"/>
      <c r="L15" s="203"/>
      <c r="M15" s="203"/>
      <c r="N15" s="203"/>
      <c r="O15" s="203"/>
      <c r="P15" s="203"/>
    </row>
    <row r="16" spans="2:16" ht="15" customHeight="1" x14ac:dyDescent="0.25">
      <c r="B16" s="203"/>
      <c r="C16" s="203"/>
      <c r="D16" s="203"/>
      <c r="E16" s="203"/>
      <c r="G16" s="225"/>
      <c r="H16" s="225"/>
      <c r="I16" s="225"/>
      <c r="J16" s="225"/>
      <c r="K16" s="225"/>
      <c r="L16" s="203"/>
      <c r="M16" s="203"/>
      <c r="N16" s="203"/>
      <c r="O16" s="203"/>
      <c r="P16" s="203"/>
    </row>
    <row r="17" spans="3:14" x14ac:dyDescent="0.25">
      <c r="C17" s="191" t="s">
        <v>3</v>
      </c>
      <c r="D17" s="191"/>
      <c r="E17" s="191"/>
      <c r="G17" s="225"/>
      <c r="H17" s="225"/>
      <c r="I17" s="225"/>
      <c r="J17" s="225"/>
      <c r="K17" s="225"/>
      <c r="N17" s="3" t="s">
        <v>3</v>
      </c>
    </row>
    <row r="43" spans="6:30" x14ac:dyDescent="0.25">
      <c r="F43" s="5" t="s">
        <v>59</v>
      </c>
    </row>
    <row r="44" spans="6:30" ht="15.75" thickBot="1" x14ac:dyDescent="0.3"/>
    <row r="45" spans="6:30" ht="15.75" thickBot="1" x14ac:dyDescent="0.3">
      <c r="F45" s="7" t="s">
        <v>15</v>
      </c>
      <c r="G45" s="8"/>
      <c r="H45" s="17">
        <v>1995</v>
      </c>
      <c r="I45" s="9">
        <v>1996</v>
      </c>
      <c r="J45" s="17">
        <v>1997</v>
      </c>
      <c r="K45" s="9">
        <v>1998</v>
      </c>
      <c r="L45" s="17">
        <v>1999</v>
      </c>
      <c r="M45" s="9">
        <v>2000</v>
      </c>
      <c r="N45" s="17">
        <v>2001</v>
      </c>
      <c r="O45" s="9">
        <v>2002</v>
      </c>
      <c r="P45" s="17">
        <v>2003</v>
      </c>
      <c r="Q45" s="9">
        <v>2004</v>
      </c>
      <c r="R45" s="17">
        <v>2005</v>
      </c>
      <c r="S45" s="9">
        <v>2006</v>
      </c>
      <c r="T45" s="17">
        <v>2007</v>
      </c>
      <c r="U45" s="9">
        <v>2008</v>
      </c>
      <c r="V45" s="17">
        <v>2009</v>
      </c>
      <c r="W45" s="9">
        <v>2010</v>
      </c>
      <c r="X45" s="17">
        <v>2011</v>
      </c>
      <c r="Y45" s="9">
        <v>2012</v>
      </c>
      <c r="Z45" s="17">
        <v>2013</v>
      </c>
      <c r="AA45" s="9">
        <v>2014</v>
      </c>
      <c r="AB45" s="17">
        <v>2015</v>
      </c>
      <c r="AC45" s="10">
        <v>2016</v>
      </c>
      <c r="AD45" s="10">
        <v>2017</v>
      </c>
    </row>
    <row r="46" spans="6:30" ht="15.75" thickBot="1" x14ac:dyDescent="0.3">
      <c r="F46" s="193" t="s">
        <v>27</v>
      </c>
      <c r="G46" s="209"/>
      <c r="H46" s="136">
        <f>(A!D46/D!H60)*1000</f>
        <v>11.409965324086421</v>
      </c>
      <c r="I46" s="147">
        <f>(A!E46/D!I60)*1000</f>
        <v>11.159194225721784</v>
      </c>
      <c r="J46" s="136">
        <f>(A!F46/D!J60)*1000</f>
        <v>14.022717616580312</v>
      </c>
      <c r="K46" s="147">
        <f>(A!G46/D!K60)*1000</f>
        <v>14.639647959183673</v>
      </c>
      <c r="L46" s="136">
        <f>(A!H46/D!L60)*1000</f>
        <v>8.3170982367758182</v>
      </c>
      <c r="M46" s="147">
        <f>(A!I46/D!M60)*1000</f>
        <v>11.584216795711733</v>
      </c>
      <c r="N46" s="136">
        <f>(A!J46/D!N60)*1000</f>
        <v>17.149230656147399</v>
      </c>
      <c r="O46" s="147">
        <f>(A!K46/D!O60)*1000</f>
        <v>19.636543347286409</v>
      </c>
      <c r="P46" s="136">
        <f>(A!L46/D!P60)*1000</f>
        <v>18.613730316136589</v>
      </c>
      <c r="Q46" s="147">
        <f>(A!M46/D!Q60)*1000</f>
        <v>23.854442031722055</v>
      </c>
      <c r="R46" s="136">
        <f>(A!N46/D!R60)*1000</f>
        <v>30.879899274872347</v>
      </c>
      <c r="S46" s="147">
        <f>(A!O46/D!S60)*1000</f>
        <v>28.500115191448188</v>
      </c>
      <c r="T46" s="136">
        <f>(A!P46/D!T60)*1000</f>
        <v>29.049013135429234</v>
      </c>
      <c r="U46" s="147">
        <f>(A!Q46/D!U60)*1000</f>
        <v>33.735169062563273</v>
      </c>
      <c r="V46" s="136">
        <f>(A!R46/D!V60)*1000</f>
        <v>27.953800662531403</v>
      </c>
      <c r="W46" s="147">
        <f>(A!S46/D!W60)*1000</f>
        <v>40.090859151834756</v>
      </c>
      <c r="X46" s="136">
        <f>(A!T46/D!X60)*1000</f>
        <v>41.450580953415141</v>
      </c>
      <c r="Y46" s="147">
        <f>(A!U46/D!Y60)*1000</f>
        <v>41.013653342492809</v>
      </c>
      <c r="Z46" s="136">
        <f>(A!V46/D!Z60)*1000</f>
        <v>41.908490906389936</v>
      </c>
      <c r="AA46" s="147">
        <f>(A!W46/D!AA60)*1000</f>
        <v>39.535667827619491</v>
      </c>
      <c r="AB46" s="136">
        <f>(A!X46/D!AB60)*1000</f>
        <v>29.719996680704519</v>
      </c>
      <c r="AC46" s="143">
        <f>(A!Y46/D!AC60)*1000</f>
        <v>24.610671207023877</v>
      </c>
      <c r="AD46" s="143">
        <f>(A!Z46/D!AD60)*1000</f>
        <v>30.644039600746574</v>
      </c>
    </row>
    <row r="47" spans="6:30" x14ac:dyDescent="0.25">
      <c r="F47" s="215" t="s">
        <v>17</v>
      </c>
      <c r="G47" s="216"/>
      <c r="H47" s="144">
        <f>(A!D47/D!H$60)*1000</f>
        <v>1.516273672979461</v>
      </c>
      <c r="I47" s="137">
        <f>(A!E47/D!I$60)*1000</f>
        <v>1.1213417322834647</v>
      </c>
      <c r="J47" s="144">
        <f>(A!F47/D!J$60)*1000</f>
        <v>1.9672867875647668</v>
      </c>
      <c r="K47" s="137">
        <f>(A!G47/D!K$60)*1000</f>
        <v>2.6394234693877547</v>
      </c>
      <c r="L47" s="144">
        <f>(A!H47/D!L$60)*1000</f>
        <v>1.0326727959697732</v>
      </c>
      <c r="M47" s="137">
        <f>(A!I47/D!M$60)*1000</f>
        <v>1.187242902521342</v>
      </c>
      <c r="N47" s="144">
        <f>(A!J47/D!N$60)*1000</f>
        <v>1.8289863772235018</v>
      </c>
      <c r="O47" s="137">
        <f>(A!K47/D!O$60)*1000</f>
        <v>1.9520907837111956</v>
      </c>
      <c r="P47" s="144">
        <f>(A!L47/D!P$60)*1000</f>
        <v>1.476473034003202</v>
      </c>
      <c r="Q47" s="137">
        <f>(A!M47/D!Q$60)*1000</f>
        <v>1.2161213651812688</v>
      </c>
      <c r="R47" s="144">
        <f>(A!N47/D!R$60)*1000</f>
        <v>1.6901676420527409</v>
      </c>
      <c r="S47" s="137">
        <f>(A!O47/D!S$60)*1000</f>
        <v>1.7027800304105423</v>
      </c>
      <c r="T47" s="144">
        <f>(A!P47/D!T$60)*1000</f>
        <v>2.0410351264598083</v>
      </c>
      <c r="U47" s="137">
        <f>(A!Q47/D!U$60)*1000</f>
        <v>2.4942588468200944</v>
      </c>
      <c r="V47" s="144">
        <f>(A!R47/D!V$60)*1000</f>
        <v>2.1404346472798417</v>
      </c>
      <c r="W47" s="137">
        <f>(A!S47/D!W$60)*1000</f>
        <v>2.5341441441441441</v>
      </c>
      <c r="X47" s="144">
        <f>(A!T47/D!X$60)*1000</f>
        <v>3.094566185253556</v>
      </c>
      <c r="Y47" s="137">
        <f>(A!U47/D!Y$60)*1000</f>
        <v>3.1764737452234773</v>
      </c>
      <c r="Z47" s="144">
        <f>(A!V47/D!Z$60)*1000</f>
        <v>3.1924980369686553</v>
      </c>
      <c r="AA47" s="137">
        <f>(A!W47/D!AA$60)*1000</f>
        <v>3.3811610926943896</v>
      </c>
      <c r="AB47" s="144">
        <f>(A!X47/D!AB$60)*1000</f>
        <v>2.6481816484451177</v>
      </c>
      <c r="AC47" s="138">
        <f>(A!Y47/D!AC$60)*1000</f>
        <v>2.1335316320669566</v>
      </c>
      <c r="AD47" s="138">
        <f>(A!Z47/D!AD$60)*1000</f>
        <v>2.5558975087235254</v>
      </c>
    </row>
    <row r="48" spans="6:30" x14ac:dyDescent="0.25">
      <c r="F48" s="219" t="s">
        <v>18</v>
      </c>
      <c r="G48" s="220"/>
      <c r="H48" s="145">
        <f>(A!D48/D!H$60)*1000</f>
        <v>2.8542011202987463E-2</v>
      </c>
      <c r="I48" s="139">
        <f>(A!E48/D!I$60)*1000</f>
        <v>9.4917060367454079E-3</v>
      </c>
      <c r="J48" s="145">
        <f>(A!F48/D!J$60)*1000</f>
        <v>3.799329015544041E-2</v>
      </c>
      <c r="K48" s="139">
        <f>(A!G48/D!K$60)*1000</f>
        <v>5.9855306122448979E-2</v>
      </c>
      <c r="L48" s="145">
        <f>(A!H48/D!L$60)*1000</f>
        <v>2.7188992443324938E-2</v>
      </c>
      <c r="M48" s="139">
        <f>(A!I48/D!M$60)*1000</f>
        <v>3.2890510224339885E-2</v>
      </c>
      <c r="N48" s="145">
        <f>(A!J48/D!N$60)*1000</f>
        <v>7.7506737884059401E-2</v>
      </c>
      <c r="O48" s="139">
        <f>(A!K48/D!O$60)*1000</f>
        <v>0.18023177429891843</v>
      </c>
      <c r="P48" s="145">
        <f>(A!L48/D!P$60)*1000</f>
        <v>0.25703409878372246</v>
      </c>
      <c r="Q48" s="139">
        <f>(A!M48/D!Q$60)*1000</f>
        <v>0.33373040974320239</v>
      </c>
      <c r="R48" s="145">
        <f>(A!N48/D!R$60)*1000</f>
        <v>0.36992375667420552</v>
      </c>
      <c r="S48" s="139">
        <f>(A!O48/D!S$60)*1000</f>
        <v>0.46295373911440818</v>
      </c>
      <c r="T48" s="145">
        <f>(A!P48/D!T$60)*1000</f>
        <v>0.61218726523550437</v>
      </c>
      <c r="U48" s="139">
        <f>(A!Q48/D!U$60)*1000</f>
        <v>0.60252255292344381</v>
      </c>
      <c r="V48" s="145">
        <f>(A!R48/D!V$60)*1000</f>
        <v>0.33065319371262142</v>
      </c>
      <c r="W48" s="139">
        <f>(A!S48/D!W$60)*1000</f>
        <v>0.25036607339046363</v>
      </c>
      <c r="X48" s="145">
        <f>(A!T48/D!X$60)*1000</f>
        <v>0.24652861331306331</v>
      </c>
      <c r="Y48" s="139">
        <f>(A!U48/D!Y$60)*1000</f>
        <v>0.16597705122150186</v>
      </c>
      <c r="Z48" s="145">
        <f>(A!V48/D!Z$60)*1000</f>
        <v>0.16647734555718255</v>
      </c>
      <c r="AA48" s="139">
        <f>(A!W48/D!AA$60)*1000</f>
        <v>0.12284547438210733</v>
      </c>
      <c r="AB48" s="145">
        <f>(A!X48/D!AB$60)*1000</f>
        <v>8.4453830674439345E-2</v>
      </c>
      <c r="AC48" s="140">
        <f>(A!Y48/D!AC$60)*1000</f>
        <v>2.8454172478870929E-2</v>
      </c>
      <c r="AD48" s="140">
        <f>(A!Z48/D!AD$60)*1000</f>
        <v>8.0733263004138592E-2</v>
      </c>
    </row>
    <row r="49" spans="6:31" x14ac:dyDescent="0.25">
      <c r="F49" s="215" t="s">
        <v>19</v>
      </c>
      <c r="G49" s="216"/>
      <c r="H49" s="145">
        <f>(A!D49/D!H$60)*1000</f>
        <v>0.17575233395572151</v>
      </c>
      <c r="I49" s="139">
        <f>(A!E49/D!I$60)*1000</f>
        <v>0.14656947506561679</v>
      </c>
      <c r="J49" s="145">
        <f>(A!F49/D!J$60)*1000</f>
        <v>0.15164541450777203</v>
      </c>
      <c r="K49" s="139">
        <f>(A!G49/D!K$60)*1000</f>
        <v>9.5470051020408161E-2</v>
      </c>
      <c r="L49" s="145">
        <f>(A!H49/D!L$60)*1000</f>
        <v>9.3683299748110835E-2</v>
      </c>
      <c r="M49" s="139">
        <f>(A!I49/D!M$60)*1000</f>
        <v>9.5272260273972606E-2</v>
      </c>
      <c r="N49" s="145">
        <f>(A!J49/D!N$60)*1000</f>
        <v>0.10684777282305091</v>
      </c>
      <c r="O49" s="139">
        <f>(A!K49/D!O$60)*1000</f>
        <v>8.6234774613467541E-2</v>
      </c>
      <c r="P49" s="145">
        <f>(A!L49/D!P$60)*1000</f>
        <v>6.729589715405386E-2</v>
      </c>
      <c r="Q49" s="139">
        <f>(A!M49/D!Q$60)*1000</f>
        <v>0.10536508685800605</v>
      </c>
      <c r="R49" s="145">
        <f>(A!N49/D!R$60)*1000</f>
        <v>0.10619834922707455</v>
      </c>
      <c r="S49" s="139">
        <f>(A!O49/D!S$60)*1000</f>
        <v>0.1284316223563563</v>
      </c>
      <c r="T49" s="145">
        <f>(A!P49/D!T$60)*1000</f>
        <v>0.11661420083320052</v>
      </c>
      <c r="U49" s="139">
        <f>(A!Q49/D!U$60)*1000</f>
        <v>0.2046511664529482</v>
      </c>
      <c r="V49" s="145">
        <f>(A!R49/D!V$60)*1000</f>
        <v>0.16764290002000934</v>
      </c>
      <c r="W49" s="139">
        <f>(A!S49/D!W$60)*1000</f>
        <v>0.18777409360580094</v>
      </c>
      <c r="X49" s="145">
        <f>(A!T49/D!X$60)*1000</f>
        <v>0.18788745792159844</v>
      </c>
      <c r="Y49" s="139">
        <f>(A!U49/D!Y$60)*1000</f>
        <v>0.18074026447984201</v>
      </c>
      <c r="Z49" s="145">
        <f>(A!V49/D!Z$60)*1000</f>
        <v>0.16889904713397424</v>
      </c>
      <c r="AA49" s="139">
        <f>(A!W49/D!AA$60)*1000</f>
        <v>0.14508816247744535</v>
      </c>
      <c r="AB49" s="145">
        <f>(A!X49/D!AB$60)*1000</f>
        <v>0.14060981681638071</v>
      </c>
      <c r="AC49" s="140">
        <f>(A!Y49/D!AC$60)*1000</f>
        <v>0.15812285632231066</v>
      </c>
      <c r="AD49" s="140">
        <f>(A!Z49/D!AD$60)*1000</f>
        <v>0.14536182341962184</v>
      </c>
    </row>
    <row r="50" spans="6:31" x14ac:dyDescent="0.25">
      <c r="F50" s="219" t="s">
        <v>20</v>
      </c>
      <c r="G50" s="220"/>
      <c r="H50" s="145">
        <f>(A!D50/D!H$60)*1000</f>
        <v>0.46199759935982931</v>
      </c>
      <c r="I50" s="139">
        <f>(A!E50/D!I$60)*1000</f>
        <v>0.17186412073490814</v>
      </c>
      <c r="J50" s="145">
        <f>(A!F50/D!J$60)*1000</f>
        <v>8.055891191709845E-2</v>
      </c>
      <c r="K50" s="139">
        <f>(A!G50/D!K$60)*1000</f>
        <v>5.4655459183673469E-2</v>
      </c>
      <c r="L50" s="145">
        <f>(A!H50/D!L$60)*1000</f>
        <v>6.3161813602015102E-2</v>
      </c>
      <c r="M50" s="139">
        <f>(A!I50/D!M$60)*1000</f>
        <v>0.31231214016279529</v>
      </c>
      <c r="N50" s="145">
        <f>(A!J50/D!N$60)*1000</f>
        <v>8.7090924682706919E-2</v>
      </c>
      <c r="O50" s="139">
        <f>(A!K50/D!O$60)*1000</f>
        <v>0.4540876866123062</v>
      </c>
      <c r="P50" s="145">
        <f>(A!L50/D!P$60)*1000</f>
        <v>1.715865612081531</v>
      </c>
      <c r="Q50" s="139">
        <f>(A!M50/D!Q$60)*1000</f>
        <v>3.2764869712990938</v>
      </c>
      <c r="R50" s="145">
        <f>(A!N50/D!R$60)*1000</f>
        <v>7.049828627386975</v>
      </c>
      <c r="S50" s="139">
        <f>(A!O50/D!S$60)*1000</f>
        <v>3.1535640234069025</v>
      </c>
      <c r="T50" s="145">
        <f>(A!P50/D!T$60)*1000</f>
        <v>1.5307000250415461</v>
      </c>
      <c r="U50" s="139">
        <f>(A!Q50/D!U$60)*1000</f>
        <v>1.3343391599739038</v>
      </c>
      <c r="V50" s="145">
        <f>(A!R50/D!V$60)*1000</f>
        <v>1.8117623779986216</v>
      </c>
      <c r="W50" s="139">
        <f>(A!S50/D!W$60)*1000</f>
        <v>6.5689804438584929</v>
      </c>
      <c r="X50" s="145">
        <f>(A!T50/D!X$60)*1000</f>
        <v>3.6148202845042889</v>
      </c>
      <c r="Y50" s="139">
        <f>(A!U50/D!Y$60)*1000</f>
        <v>1.6318865656262074</v>
      </c>
      <c r="Z50" s="145">
        <f>(A!V50/D!Z$60)*1000</f>
        <v>3.0709704802529658</v>
      </c>
      <c r="AA50" s="139">
        <f>(A!W50/D!AA$60)*1000</f>
        <v>2.5168729805715246</v>
      </c>
      <c r="AB50" s="145">
        <f>(A!X50/D!AB$60)*1000</f>
        <v>1.5265964773976723</v>
      </c>
      <c r="AC50" s="140">
        <f>(A!Y50/D!AC$60)*1000</f>
        <v>1.1037349224583575</v>
      </c>
      <c r="AD50" s="140">
        <f>(A!Z50/D!AD$60)*1000</f>
        <v>1.7479647813032539</v>
      </c>
    </row>
    <row r="51" spans="6:31" x14ac:dyDescent="0.25">
      <c r="F51" s="215" t="s">
        <v>21</v>
      </c>
      <c r="G51" s="216"/>
      <c r="H51" s="145">
        <f>(A!D51/D!H$60)*1000</f>
        <v>2.831181648439584E-3</v>
      </c>
      <c r="I51" s="139">
        <f>(A!E51/D!I$60)*1000</f>
        <v>1.1835905511811023E-2</v>
      </c>
      <c r="J51" s="145">
        <f>(A!F51/D!J$60)*1000</f>
        <v>2.7736968911917095E-2</v>
      </c>
      <c r="K51" s="139">
        <f>(A!G51/D!K$60)*1000</f>
        <v>1.22375E-3</v>
      </c>
      <c r="L51" s="145">
        <f>(A!H51/D!L$60)*1000</f>
        <v>1.3185591939546598E-2</v>
      </c>
      <c r="M51" s="139">
        <f>(A!I51/D!M$60)*1000</f>
        <v>9.2807077625570777E-2</v>
      </c>
      <c r="N51" s="145">
        <f>(A!J51/D!N$60)*1000</f>
        <v>0.12821695986671239</v>
      </c>
      <c r="O51" s="139">
        <f>(A!K51/D!O$60)*1000</f>
        <v>0.10555844564349488</v>
      </c>
      <c r="P51" s="145">
        <f>(A!L51/D!P$60)*1000</f>
        <v>2.2455900977323234E-2</v>
      </c>
      <c r="Q51" s="139">
        <f>(A!M51/D!Q$60)*1000</f>
        <v>1.3215445619335348E-2</v>
      </c>
      <c r="R51" s="145">
        <f>(A!N51/D!R$60)*1000</f>
        <v>1.6733334887733455E-2</v>
      </c>
      <c r="S51" s="139">
        <f>(A!O51/D!S$60)*1000</f>
        <v>1.8948578537529372E-2</v>
      </c>
      <c r="T51" s="145">
        <f>(A!P51/D!T$60)*1000</f>
        <v>1.852106904637239E-2</v>
      </c>
      <c r="U51" s="139">
        <f>(A!Q51/D!U$60)*1000</f>
        <v>1.6634518908461005E-2</v>
      </c>
      <c r="V51" s="145">
        <f>(A!R51/D!V$60)*1000</f>
        <v>1.806345183307766E-2</v>
      </c>
      <c r="W51" s="139">
        <f>(A!S51/D!W$60)*1000</f>
        <v>1.776328279499011E-2</v>
      </c>
      <c r="X51" s="145">
        <f>(A!T51/D!X$60)*1000</f>
        <v>7.8317776088608959E-2</v>
      </c>
      <c r="Y51" s="139">
        <f>(A!U51/D!Y$60)*1000</f>
        <v>3.5499677987205359E-2</v>
      </c>
      <c r="Z51" s="145">
        <f>(A!V51/D!Z$60)*1000</f>
        <v>2.7647291016744128E-2</v>
      </c>
      <c r="AA51" s="139">
        <f>(A!W51/D!AA$60)*1000</f>
        <v>2.2744849146070247E-2</v>
      </c>
      <c r="AB51" s="145">
        <f>(A!X51/D!AB$60)*1000</f>
        <v>1.9158371885567287E-2</v>
      </c>
      <c r="AC51" s="140">
        <f>(A!Y51/D!AC$60)*1000</f>
        <v>7.4984860917370971E-2</v>
      </c>
      <c r="AD51" s="140">
        <f>(A!Z51/D!AD$60)*1000</f>
        <v>3.77306256593362E-2</v>
      </c>
    </row>
    <row r="52" spans="6:31" x14ac:dyDescent="0.25">
      <c r="F52" s="219" t="s">
        <v>22</v>
      </c>
      <c r="G52" s="220"/>
      <c r="H52" s="145">
        <f>(A!D52/D!H$60)*1000</f>
        <v>2.8930781541744466</v>
      </c>
      <c r="I52" s="139">
        <f>(A!E52/D!I$60)*1000</f>
        <v>3.1625328083989501</v>
      </c>
      <c r="J52" s="145">
        <f>(A!F52/D!J$60)*1000</f>
        <v>4.1028393782383423</v>
      </c>
      <c r="K52" s="139">
        <f>(A!G52/D!K$60)*1000</f>
        <v>4.1593214285714284</v>
      </c>
      <c r="L52" s="145">
        <f>(A!H52/D!L$60)*1000</f>
        <v>3.0545340050377834</v>
      </c>
      <c r="M52" s="139">
        <f>(A!I52/D!M$60)*1000</f>
        <v>3.8662596783799881</v>
      </c>
      <c r="N52" s="145">
        <f>(A!J52/D!N$60)*1000</f>
        <v>4.3196060175430002</v>
      </c>
      <c r="O52" s="139">
        <f>(A!K52/D!O$60)*1000</f>
        <v>4.9068378136417525</v>
      </c>
      <c r="P52" s="145">
        <f>(A!L52/D!P$60)*1000</f>
        <v>5.1917943081077205</v>
      </c>
      <c r="Q52" s="139">
        <f>(A!M52/D!Q$60)*1000</f>
        <v>6.1520912009063435</v>
      </c>
      <c r="R52" s="145">
        <f>(A!N52/D!R$60)*1000</f>
        <v>6.8510294014782342</v>
      </c>
      <c r="S52" s="139">
        <f>(A!O52/D!S$60)*1000</f>
        <v>7.3434179606506023</v>
      </c>
      <c r="T52" s="145">
        <f>(A!P52/D!T$60)*1000</f>
        <v>8.6541375463837724</v>
      </c>
      <c r="U52" s="139">
        <f>(A!Q52/D!U$60)*1000</f>
        <v>9.5026523587770821</v>
      </c>
      <c r="V52" s="145">
        <f>(A!R52/D!V$60)*1000</f>
        <v>8.3685497676693572</v>
      </c>
      <c r="W52" s="139">
        <f>(A!S52/D!W$60)*1000</f>
        <v>9.5818479455064836</v>
      </c>
      <c r="X52" s="145">
        <f>(A!T52/D!X$60)*1000</f>
        <v>11.234005863828862</v>
      </c>
      <c r="Y52" s="139">
        <f>(A!U52/D!Y$60)*1000</f>
        <v>13.001446910823923</v>
      </c>
      <c r="Z52" s="145">
        <f>(A!V52/D!Z$60)*1000</f>
        <v>12.450624986736274</v>
      </c>
      <c r="AA52" s="139">
        <f>(A!W52/D!AA$60)*1000</f>
        <v>12.039318534681717</v>
      </c>
      <c r="AB52" s="145">
        <f>(A!X52/D!AB$60)*1000</f>
        <v>10.585401323569073</v>
      </c>
      <c r="AC52" s="140">
        <f>(A!Y52/D!AC$60)*1000</f>
        <v>8.6481660786083534</v>
      </c>
      <c r="AD52" s="140">
        <f>(A!Z52/D!AD$60)*1000</f>
        <v>10.068146960967297</v>
      </c>
    </row>
    <row r="53" spans="6:31" x14ac:dyDescent="0.25">
      <c r="F53" s="215" t="s">
        <v>23</v>
      </c>
      <c r="G53" s="216"/>
      <c r="H53" s="145">
        <f>(A!D53/D!H$60)*1000</f>
        <v>3.1619418511603095</v>
      </c>
      <c r="I53" s="139">
        <f>(A!E53/D!I$60)*1000</f>
        <v>3.3113989501312338</v>
      </c>
      <c r="J53" s="145">
        <f>(A!F53/D!J$60)*1000</f>
        <v>3.5991580310880829</v>
      </c>
      <c r="K53" s="139">
        <f>(A!G53/D!K$60)*1000</f>
        <v>3.7937168367346938</v>
      </c>
      <c r="L53" s="145">
        <f>(A!H53/D!L$60)*1000</f>
        <v>2.1560259445843828</v>
      </c>
      <c r="M53" s="139">
        <f>(A!I53/D!M$60)*1000</f>
        <v>3.2222528290649191</v>
      </c>
      <c r="N53" s="145">
        <f>(A!J53/D!N$60)*1000</f>
        <v>3.9298010486597734</v>
      </c>
      <c r="O53" s="139">
        <f>(A!K53/D!O$60)*1000</f>
        <v>4.2246388734302789</v>
      </c>
      <c r="P53" s="145">
        <f>(A!L53/D!P$60)*1000</f>
        <v>4.4306172190494397</v>
      </c>
      <c r="Q53" s="139">
        <f>(A!M53/D!Q$60)*1000</f>
        <v>5.3393339312688823</v>
      </c>
      <c r="R53" s="145">
        <f>(A!N53/D!R$60)*1000</f>
        <v>6.3751568001119159</v>
      </c>
      <c r="S53" s="139">
        <f>(A!O53/D!S$60)*1000</f>
        <v>6.7682877943141495</v>
      </c>
      <c r="T53" s="145">
        <f>(A!P53/D!T$60)*1000</f>
        <v>7.3122544221094099</v>
      </c>
      <c r="U53" s="139">
        <f>(A!Q53/D!U$60)*1000</f>
        <v>8.983977863265169</v>
      </c>
      <c r="V53" s="145">
        <f>(A!R53/D!V$60)*1000</f>
        <v>7.2493630360835049</v>
      </c>
      <c r="W53" s="139">
        <f>(A!S53/D!W$60)*1000</f>
        <v>9.1214106789716549</v>
      </c>
      <c r="X53" s="145">
        <f>(A!T53/D!X$60)*1000</f>
        <v>9.9145032033879907</v>
      </c>
      <c r="Y53" s="139">
        <f>(A!U53/D!Y$60)*1000</f>
        <v>9.4936134129062726</v>
      </c>
      <c r="Z53" s="145">
        <f>(A!V53/D!Z$60)*1000</f>
        <v>9.5577576876551849</v>
      </c>
      <c r="AA53" s="139">
        <f>(A!W53/D!AA$60)*1000</f>
        <v>8.1135873442155173</v>
      </c>
      <c r="AB53" s="145">
        <f>(A!X53/D!AB$60)*1000</f>
        <v>5.7494180860112438</v>
      </c>
      <c r="AC53" s="140">
        <f>(A!Y53/D!AC$60)*1000</f>
        <v>4.4640867317633539</v>
      </c>
      <c r="AD53" s="140">
        <f>(A!Z53/D!AD$60)*1000</f>
        <v>5.9338310476345058</v>
      </c>
    </row>
    <row r="54" spans="6:31" x14ac:dyDescent="0.25">
      <c r="F54" s="219" t="s">
        <v>24</v>
      </c>
      <c r="G54" s="220"/>
      <c r="H54" s="145">
        <f>(A!D54/D!H$60)*1000</f>
        <v>1.3701752467324622</v>
      </c>
      <c r="I54" s="139">
        <f>(A!E54/D!I$60)*1000</f>
        <v>1.1808632545931759</v>
      </c>
      <c r="J54" s="145">
        <f>(A!F54/D!J$60)*1000</f>
        <v>1.7060134715025905</v>
      </c>
      <c r="K54" s="139">
        <f>(A!G54/D!K$60)*1000</f>
        <v>1.3929173469387754</v>
      </c>
      <c r="L54" s="145">
        <f>(A!H54/D!L$60)*1000</f>
        <v>0.74759949622166244</v>
      </c>
      <c r="M54" s="139">
        <f>(A!I54/D!M$60)*1000</f>
        <v>1.4897654854079809</v>
      </c>
      <c r="N54" s="145">
        <f>(A!J54/D!N$60)*1000</f>
        <v>4.5700592933797228</v>
      </c>
      <c r="O54" s="139">
        <f>(A!K54/D!O$60)*1000</f>
        <v>5.5788187471267152</v>
      </c>
      <c r="P54" s="145">
        <f>(A!L54/D!P$60)*1000</f>
        <v>3.2690124017300293</v>
      </c>
      <c r="Q54" s="139">
        <f>(A!M54/D!Q$60)*1000</f>
        <v>4.7305088746223571</v>
      </c>
      <c r="R54" s="145">
        <f>(A!N54/D!R$60)*1000</f>
        <v>5.5254307631327384</v>
      </c>
      <c r="S54" s="139">
        <f>(A!O54/D!S$60)*1000</f>
        <v>5.831325162419942</v>
      </c>
      <c r="T54" s="145">
        <f>(A!P54/D!T$60)*1000</f>
        <v>5.5225920276822915</v>
      </c>
      <c r="U54" s="139">
        <f>(A!Q54/D!U$60)*1000</f>
        <v>6.8331781062293304</v>
      </c>
      <c r="V54" s="145">
        <f>(A!R54/D!V$60)*1000</f>
        <v>5.4887013939838587</v>
      </c>
      <c r="W54" s="139">
        <f>(A!S54/D!W$60)*1000</f>
        <v>8.6516545814106784</v>
      </c>
      <c r="X54" s="145">
        <f>(A!T54/D!X$60)*1000</f>
        <v>8.5386122271690752</v>
      </c>
      <c r="Y54" s="139">
        <f>(A!U54/D!Y$60)*1000</f>
        <v>8.6326177493452416</v>
      </c>
      <c r="Z54" s="145">
        <f>(A!V54/D!Z$60)*1000</f>
        <v>8.1657116784448558</v>
      </c>
      <c r="AA54" s="139">
        <f>(A!W54/D!AA$60)*1000</f>
        <v>8.4177017330368002</v>
      </c>
      <c r="AB54" s="145">
        <f>(A!X54/D!AB$60)*1000</f>
        <v>5.7724187291247437</v>
      </c>
      <c r="AC54" s="140">
        <f>(A!Y54/D!AC$60)*1000</f>
        <v>5.7315500123081975</v>
      </c>
      <c r="AD54" s="140">
        <f>(A!Z54/D!AD$60)*1000</f>
        <v>6.7448531201817739</v>
      </c>
    </row>
    <row r="55" spans="6:31" x14ac:dyDescent="0.25">
      <c r="F55" s="215" t="s">
        <v>25</v>
      </c>
      <c r="G55" s="216"/>
      <c r="H55" s="145">
        <f>(A!D55/D!H$60)*1000</f>
        <v>1.7993744998666312</v>
      </c>
      <c r="I55" s="139">
        <f>(A!E55/D!I$60)*1000</f>
        <v>2.0432968503937006</v>
      </c>
      <c r="J55" s="145">
        <f>(A!F55/D!J$60)*1000</f>
        <v>2.3494829015544041</v>
      </c>
      <c r="K55" s="139">
        <f>(A!G55/D!K$60)*1000</f>
        <v>2.4228079081632656</v>
      </c>
      <c r="L55" s="145">
        <f>(A!H55/D!L$60)*1000</f>
        <v>1.1290450881612091</v>
      </c>
      <c r="M55" s="139">
        <f>(A!I55/D!M$60)*1000</f>
        <v>1.2854141850307723</v>
      </c>
      <c r="N55" s="145">
        <f>(A!J55/D!N$60)*1000</f>
        <v>2.098063164600382</v>
      </c>
      <c r="O55" s="139">
        <f>(A!K55/D!O$60)*1000</f>
        <v>2.133048706719253</v>
      </c>
      <c r="P55" s="145">
        <f>(A!L55/D!P$60)*1000</f>
        <v>2.1831618437716553</v>
      </c>
      <c r="Q55" s="139">
        <f>(A!M55/D!Q$60)*1000</f>
        <v>2.6873654645015108</v>
      </c>
      <c r="R55" s="145">
        <f>(A!N55/D!R$60)*1000</f>
        <v>2.8920515749959192</v>
      </c>
      <c r="S55" s="139">
        <f>(A!O55/D!S$60)*1000</f>
        <v>3.0891743076993969</v>
      </c>
      <c r="T55" s="145">
        <f>(A!P55/D!T$60)*1000</f>
        <v>3.238063150226512</v>
      </c>
      <c r="U55" s="139">
        <f>(A!Q55/D!U$60)*1000</f>
        <v>3.7605295718881462</v>
      </c>
      <c r="V55" s="145">
        <f>(A!R55/D!V$60)*1000</f>
        <v>2.3761888881478024</v>
      </c>
      <c r="W55" s="139">
        <f>(A!S55/D!W$60)*1000</f>
        <v>3.166954515491101</v>
      </c>
      <c r="X55" s="145">
        <f>(A!T55/D!X$60)*1000</f>
        <v>4.5389879465740037</v>
      </c>
      <c r="Y55" s="139">
        <f>(A!U55/D!Y$60)*1000</f>
        <v>4.6842492808380918</v>
      </c>
      <c r="Z55" s="145">
        <f>(A!V55/D!Z$60)*1000</f>
        <v>5.0977186392478933</v>
      </c>
      <c r="AA55" s="139">
        <f>(A!W55/D!AA$60)*1000</f>
        <v>4.7667554865511308</v>
      </c>
      <c r="AB55" s="145">
        <f>(A!X55/D!AB$60)*1000</f>
        <v>3.1858183100636892</v>
      </c>
      <c r="AC55" s="140">
        <f>(A!Y55/D!AC$60)*1000</f>
        <v>2.25078977599081</v>
      </c>
      <c r="AD55" s="140">
        <f>(A!Z55/D!AD$60)*1000</f>
        <v>3.3295240606995047</v>
      </c>
    </row>
    <row r="56" spans="6:31" ht="15.75" thickBot="1" x14ac:dyDescent="0.3">
      <c r="F56" s="217" t="s">
        <v>26</v>
      </c>
      <c r="G56" s="218"/>
      <c r="H56" s="146">
        <f>(A!D56/D!H$60)*1000</f>
        <v>0</v>
      </c>
      <c r="I56" s="141">
        <f>(A!E56/D!I$60)*1000</f>
        <v>0</v>
      </c>
      <c r="J56" s="146">
        <f>(A!F56/D!J$60)*1000</f>
        <v>6.4766839378238355E-7</v>
      </c>
      <c r="K56" s="141">
        <f>(A!G56/D!K$60)*1000</f>
        <v>2.025686224489796E-2</v>
      </c>
      <c r="L56" s="146">
        <f>(A!H56/D!L$60)*1000</f>
        <v>2.518891687657431E-7</v>
      </c>
      <c r="M56" s="141">
        <f>(A!I56/D!M$60)*1000</f>
        <v>0</v>
      </c>
      <c r="N56" s="146">
        <f>(A!J56/D!N$60)*1000</f>
        <v>3.0530945263880041E-3</v>
      </c>
      <c r="O56" s="141">
        <f>(A!K56/D!O$60)*1000</f>
        <v>1.4997023881535967E-2</v>
      </c>
      <c r="P56" s="146">
        <f>(A!L56/D!P$60)*1000</f>
        <v>1.9833209873593156E-5</v>
      </c>
      <c r="Q56" s="141">
        <f>(A!M56/D!Q$60)*1000</f>
        <v>2.2528795317220543E-4</v>
      </c>
      <c r="R56" s="146">
        <f>(A!N56/D!R$60)*1000</f>
        <v>3.3704679521555647E-3</v>
      </c>
      <c r="S56" s="141">
        <f>(A!O56/D!S$60)*1000</f>
        <v>1.2320416532276646E-3</v>
      </c>
      <c r="T56" s="146">
        <f>(A!P56/D!T$60)*1000</f>
        <v>2.9094178978760219E-3</v>
      </c>
      <c r="U56" s="141">
        <f>(A!Q56/D!U$60)*1000</f>
        <v>2.4302940316303341E-3</v>
      </c>
      <c r="V56" s="146">
        <f>(A!R56/D!V$60)*1000</f>
        <v>2.4316903443829343E-3</v>
      </c>
      <c r="W56" s="141">
        <f>(A!S56/D!W$60)*1000</f>
        <v>9.9674577016040447E-3</v>
      </c>
      <c r="X56" s="146">
        <f>(A!T56/D!X$60)*1000</f>
        <v>2.3409056357910742E-3</v>
      </c>
      <c r="Y56" s="141">
        <f>(A!U56/D!Y$60)*1000</f>
        <v>1.1147052509553045E-2</v>
      </c>
      <c r="Z56" s="146">
        <f>(A!V56/D!Z$60)*1000</f>
        <v>1.0185798264043632E-2</v>
      </c>
      <c r="AA56" s="141">
        <f>(A!W56/D!AA$60)*1000</f>
        <v>9.6034786622466537E-3</v>
      </c>
      <c r="AB56" s="146">
        <f>(A!X56/D!AB$60)*1000</f>
        <v>7.9324523369914725E-3</v>
      </c>
      <c r="AC56" s="142">
        <f>(A!Y56/D!AC$60)*1000</f>
        <v>1.7250861573808157E-2</v>
      </c>
      <c r="AD56" s="142">
        <f>(A!Z56/D!AD$60)*1000</f>
        <v>0</v>
      </c>
    </row>
    <row r="57" spans="6:31" x14ac:dyDescent="0.25">
      <c r="F57" s="1" t="s">
        <v>53</v>
      </c>
    </row>
    <row r="58" spans="6:31" s="1" customFormat="1" ht="19.5" thickBot="1" x14ac:dyDescent="0.3">
      <c r="G58" s="226" t="s">
        <v>60</v>
      </c>
      <c r="H58" s="226"/>
      <c r="I58" s="226"/>
      <c r="J58" s="226"/>
      <c r="K58" s="226"/>
      <c r="L58" s="226"/>
      <c r="M58" s="226"/>
      <c r="N58" s="226"/>
      <c r="O58" s="226"/>
      <c r="P58" s="226"/>
      <c r="Q58" s="226"/>
      <c r="R58" s="226"/>
      <c r="S58" s="226"/>
      <c r="T58" s="226"/>
      <c r="U58" s="226"/>
      <c r="V58" s="226"/>
      <c r="W58" s="226"/>
      <c r="X58" s="226"/>
      <c r="Y58" s="226"/>
      <c r="Z58" s="226"/>
      <c r="AA58" s="226"/>
      <c r="AB58" s="226"/>
      <c r="AC58" s="226"/>
    </row>
    <row r="59" spans="6:31" ht="15.75" thickBot="1" x14ac:dyDescent="0.3">
      <c r="G59" s="57" t="s">
        <v>39</v>
      </c>
      <c r="H59" s="58">
        <v>1995</v>
      </c>
      <c r="I59" s="170">
        <v>1996</v>
      </c>
      <c r="J59" s="58">
        <v>1997</v>
      </c>
      <c r="K59" s="170">
        <v>1998</v>
      </c>
      <c r="L59" s="58">
        <v>1999</v>
      </c>
      <c r="M59" s="170">
        <v>2000</v>
      </c>
      <c r="N59" s="58">
        <v>2001</v>
      </c>
      <c r="O59" s="170">
        <v>2002</v>
      </c>
      <c r="P59" s="58">
        <v>2003</v>
      </c>
      <c r="Q59" s="170">
        <v>2004</v>
      </c>
      <c r="R59" s="58">
        <v>2005</v>
      </c>
      <c r="S59" s="170">
        <v>2006</v>
      </c>
      <c r="T59" s="58">
        <v>2007</v>
      </c>
      <c r="U59" s="170">
        <v>2008</v>
      </c>
      <c r="V59" s="58">
        <v>2009</v>
      </c>
      <c r="W59" s="170">
        <v>2010</v>
      </c>
      <c r="X59" s="58">
        <v>2011</v>
      </c>
      <c r="Y59" s="170">
        <v>2012</v>
      </c>
      <c r="Z59" s="58">
        <v>2013</v>
      </c>
      <c r="AA59" s="170">
        <v>2014</v>
      </c>
      <c r="AB59" s="58">
        <v>2015</v>
      </c>
      <c r="AC59" s="171">
        <v>2016</v>
      </c>
      <c r="AD59" s="171">
        <v>2017</v>
      </c>
    </row>
    <row r="60" spans="6:31" x14ac:dyDescent="0.25">
      <c r="G60" s="24" t="s">
        <v>38</v>
      </c>
      <c r="H60" s="48">
        <v>37490000</v>
      </c>
      <c r="I60" s="44">
        <v>38100000</v>
      </c>
      <c r="J60" s="48">
        <v>38600000</v>
      </c>
      <c r="K60" s="44">
        <v>39200000</v>
      </c>
      <c r="L60" s="48">
        <v>39700000</v>
      </c>
      <c r="M60" s="44">
        <v>40296000</v>
      </c>
      <c r="N60" s="48">
        <v>40814000</v>
      </c>
      <c r="O60" s="44">
        <v>41329000</v>
      </c>
      <c r="P60" s="48">
        <v>41849000</v>
      </c>
      <c r="Q60" s="44">
        <v>42368000</v>
      </c>
      <c r="R60" s="48">
        <v>42889000</v>
      </c>
      <c r="S60" s="44">
        <v>43406000</v>
      </c>
      <c r="T60" s="48">
        <v>43927000</v>
      </c>
      <c r="U60" s="44">
        <v>44451000</v>
      </c>
      <c r="V60" s="48">
        <v>44979000</v>
      </c>
      <c r="W60" s="44">
        <v>45510000</v>
      </c>
      <c r="X60" s="48">
        <v>46045000</v>
      </c>
      <c r="Y60" s="44">
        <v>46582000</v>
      </c>
      <c r="Z60" s="48">
        <v>47121000</v>
      </c>
      <c r="AA60" s="44">
        <v>47662000</v>
      </c>
      <c r="AB60" s="48">
        <v>48203000</v>
      </c>
      <c r="AC60" s="45">
        <v>48748000</v>
      </c>
      <c r="AD60" s="45">
        <v>49292000</v>
      </c>
    </row>
    <row r="61" spans="6:31" ht="15.75" thickBot="1" x14ac:dyDescent="0.3">
      <c r="G61" s="56" t="s">
        <v>54</v>
      </c>
      <c r="H61" s="49">
        <v>11598000</v>
      </c>
      <c r="I61" s="46">
        <v>11798000</v>
      </c>
      <c r="J61" s="49">
        <v>11987000</v>
      </c>
      <c r="K61" s="46">
        <v>12168000</v>
      </c>
      <c r="L61" s="49">
        <v>12347000</v>
      </c>
      <c r="M61" s="46">
        <v>12531000</v>
      </c>
      <c r="N61" s="49">
        <v>12815000</v>
      </c>
      <c r="O61" s="46">
        <v>13094000</v>
      </c>
      <c r="P61" s="49">
        <v>13320000</v>
      </c>
      <c r="Q61" s="46">
        <v>13552000</v>
      </c>
      <c r="R61" s="49">
        <v>13721000</v>
      </c>
      <c r="S61" s="46">
        <v>13965000</v>
      </c>
      <c r="T61" s="49">
        <v>14215000</v>
      </c>
      <c r="U61" s="46">
        <v>14473000</v>
      </c>
      <c r="V61" s="49">
        <v>14738000</v>
      </c>
      <c r="W61" s="46">
        <v>15012000</v>
      </c>
      <c r="X61" s="49">
        <v>15266000</v>
      </c>
      <c r="Y61" s="46">
        <v>15521000</v>
      </c>
      <c r="Z61" s="49">
        <v>15775000</v>
      </c>
      <c r="AA61" s="46">
        <v>16027000</v>
      </c>
      <c r="AB61" s="49">
        <v>16279000</v>
      </c>
      <c r="AC61" s="47">
        <v>16529000</v>
      </c>
      <c r="AD61" s="47">
        <v>16624858</v>
      </c>
      <c r="AE61" s="1"/>
    </row>
    <row r="62" spans="6:31" x14ac:dyDescent="0.25">
      <c r="G62" s="1" t="s">
        <v>55</v>
      </c>
      <c r="K62" s="1" t="s">
        <v>56</v>
      </c>
      <c r="W62" s="2"/>
      <c r="X62" s="221"/>
      <c r="Y62" s="221"/>
      <c r="Z62" s="2"/>
      <c r="AA62" s="69"/>
    </row>
    <row r="63" spans="6:31" s="1" customFormat="1" x14ac:dyDescent="0.25">
      <c r="W63" s="132"/>
      <c r="X63" s="148"/>
      <c r="Y63" s="148"/>
      <c r="Z63" s="132"/>
      <c r="AA63" s="69"/>
    </row>
    <row r="64" spans="6:31" ht="15.75" thickBot="1" x14ac:dyDescent="0.3"/>
    <row r="65" spans="6:30" ht="15.75" thickBot="1" x14ac:dyDescent="0.3">
      <c r="F65" s="7" t="s">
        <v>15</v>
      </c>
      <c r="G65" s="8"/>
      <c r="H65" s="17">
        <v>1995</v>
      </c>
      <c r="I65" s="9">
        <v>1996</v>
      </c>
      <c r="J65" s="17">
        <v>1997</v>
      </c>
      <c r="K65" s="9">
        <v>1998</v>
      </c>
      <c r="L65" s="17">
        <v>1999</v>
      </c>
      <c r="M65" s="9">
        <v>2000</v>
      </c>
      <c r="N65" s="17">
        <v>2001</v>
      </c>
      <c r="O65" s="9">
        <v>2002</v>
      </c>
      <c r="P65" s="17">
        <v>2003</v>
      </c>
      <c r="Q65" s="9">
        <v>2004</v>
      </c>
      <c r="R65" s="17">
        <v>2005</v>
      </c>
      <c r="S65" s="9">
        <v>2006</v>
      </c>
      <c r="T65" s="17">
        <v>2007</v>
      </c>
      <c r="U65" s="9">
        <v>2008</v>
      </c>
      <c r="V65" s="17">
        <v>2009</v>
      </c>
      <c r="W65" s="9">
        <v>2010</v>
      </c>
      <c r="X65" s="17">
        <v>2011</v>
      </c>
      <c r="Y65" s="9">
        <v>2012</v>
      </c>
      <c r="Z65" s="17">
        <v>2013</v>
      </c>
      <c r="AA65" s="9">
        <v>2014</v>
      </c>
      <c r="AB65" s="17">
        <v>2015</v>
      </c>
      <c r="AC65" s="10">
        <v>2016</v>
      </c>
      <c r="AD65" s="10">
        <v>2017</v>
      </c>
    </row>
    <row r="66" spans="6:30" ht="15.75" thickBot="1" x14ac:dyDescent="0.3">
      <c r="F66" s="193" t="s">
        <v>27</v>
      </c>
      <c r="G66" s="209"/>
      <c r="H66" s="151">
        <f>+(B!E46/D!H$60)*1000</f>
        <v>7.29397706054948</v>
      </c>
      <c r="I66" s="152">
        <f>+(B!F46/D!I$60)*1000</f>
        <v>8.4982913385826766</v>
      </c>
      <c r="J66" s="151">
        <f>+(B!G46/D!J$60)*1000</f>
        <v>9.9833367875647649</v>
      </c>
      <c r="K66" s="152">
        <f>+(B!H46/D!K$60)*1000</f>
        <v>7.8665357142857149</v>
      </c>
      <c r="L66" s="151">
        <f>+(B!I46/D!L$60)*1000</f>
        <v>6.3676876574307313</v>
      </c>
      <c r="M66" s="152">
        <f>+(B!J46/D!M$60)*1000</f>
        <v>7.8616041294421279</v>
      </c>
      <c r="N66" s="151">
        <f>+(B!K46/D!N$60)*1000</f>
        <v>7.7969814279413932</v>
      </c>
      <c r="O66" s="152">
        <f>+(B!L46/D!O$60)*1000</f>
        <v>8.8847855017058244</v>
      </c>
      <c r="P66" s="151">
        <f>+(B!M46/D!P$60)*1000</f>
        <v>9.7891801476737808</v>
      </c>
      <c r="Q66" s="152">
        <f>+(B!N46/D!Q$60)*1000</f>
        <v>8.9709969788519626</v>
      </c>
      <c r="R66" s="151">
        <f>+(B!O46/D!R$60)*1000</f>
        <v>12.334183590197954</v>
      </c>
      <c r="S66" s="152">
        <f>+(B!P46/D!S$60)*1000</f>
        <v>16.056054462516702</v>
      </c>
      <c r="T66" s="151">
        <f>+(B!Q46/D!T$60)*1000</f>
        <v>16.682038381860814</v>
      </c>
      <c r="U66" s="152">
        <f>+(B!R46/D!U$60)*1000</f>
        <v>18.213673483161234</v>
      </c>
      <c r="V66" s="151">
        <f>+(B!S46/D!V$60)*1000</f>
        <v>15.442017385891193</v>
      </c>
      <c r="W66" s="152">
        <f>+(B!T46/D!W$60)*1000</f>
        <v>18.34620303230059</v>
      </c>
      <c r="X66" s="151">
        <f>+(B!U46/D!X$60)*1000</f>
        <v>23.147920512542075</v>
      </c>
      <c r="Y66" s="152">
        <f>+(B!V46/D!Y$60)*1000</f>
        <v>22.937508050319867</v>
      </c>
      <c r="Z66" s="151">
        <f>+(B!W46/D!Z$60)*1000</f>
        <v>18.711122429490036</v>
      </c>
      <c r="AA66" s="152">
        <f>+(B!X46/D!AA$60)*1000</f>
        <v>19.266742897906088</v>
      </c>
      <c r="AB66" s="151">
        <f>+(B!Y46/D!AB$60)*1000</f>
        <v>16.245519988382465</v>
      </c>
      <c r="AC66" s="153">
        <f>+(B!Z46/D!AC$60)*1000</f>
        <v>16.509077295478789</v>
      </c>
      <c r="AD66" s="153">
        <f>+(B!AA46/D!AD$60)*1000</f>
        <v>15.101493142903514</v>
      </c>
    </row>
    <row r="67" spans="6:30" x14ac:dyDescent="0.25">
      <c r="F67" s="215" t="s">
        <v>17</v>
      </c>
      <c r="G67" s="216"/>
      <c r="H67" s="154">
        <f>+(B!E47/D!H$60)*1000</f>
        <v>2.6968178180848223</v>
      </c>
      <c r="I67" s="155">
        <f>+(B!F47/D!I$60)*1000</f>
        <v>4.089824146981627</v>
      </c>
      <c r="J67" s="154">
        <f>+(B!G47/D!J$60)*1000</f>
        <v>4.3493808290155442</v>
      </c>
      <c r="K67" s="155">
        <f>+(B!H47/D!K$60)*1000</f>
        <v>2.8765025510204083</v>
      </c>
      <c r="L67" s="154">
        <f>+(B!I47/D!L$60)*1000</f>
        <v>2.6951612090680102</v>
      </c>
      <c r="M67" s="155">
        <f>+(B!J47/D!M$60)*1000</f>
        <v>2.9248982529283301</v>
      </c>
      <c r="N67" s="154">
        <f>+(B!K47/D!N$60)*1000</f>
        <v>3.3449527123046012</v>
      </c>
      <c r="O67" s="155">
        <f>+(B!L47/D!O$60)*1000</f>
        <v>3.2163444554671052</v>
      </c>
      <c r="P67" s="154">
        <f>+(B!M47/D!P$60)*1000</f>
        <v>2.5271762766135391</v>
      </c>
      <c r="Q67" s="155">
        <f>+(B!N47/D!Q$60)*1000</f>
        <v>2.3078384629909365</v>
      </c>
      <c r="R67" s="154">
        <f>+(B!O47/D!R$60)*1000</f>
        <v>3.634841101447924</v>
      </c>
      <c r="S67" s="155">
        <f>+(B!P47/D!S$60)*1000</f>
        <v>4.9610791134866155</v>
      </c>
      <c r="T67" s="154">
        <f>+(B!Q47/D!T$60)*1000</f>
        <v>4.4574953900789946</v>
      </c>
      <c r="U67" s="155">
        <f>+(B!R47/D!U$60)*1000</f>
        <v>4.3102337405232731</v>
      </c>
      <c r="V67" s="154">
        <f>+(B!S47/D!V$60)*1000</f>
        <v>4.3041841748371468</v>
      </c>
      <c r="W67" s="155">
        <f>+(B!T47/D!W$60)*1000</f>
        <v>4.3754647330257086</v>
      </c>
      <c r="X67" s="154">
        <f>+(B!U47/D!X$60)*1000</f>
        <v>6.6205624932131606</v>
      </c>
      <c r="Y67" s="155">
        <f>+(B!V47/D!Y$60)*1000</f>
        <v>6.0631832038126312</v>
      </c>
      <c r="Z67" s="154">
        <f>+(B!W47/D!Z$60)*1000</f>
        <v>5.47908363574627</v>
      </c>
      <c r="AA67" s="155">
        <f>+(B!X47/D!AA$60)*1000</f>
        <v>5.4126075280097359</v>
      </c>
      <c r="AB67" s="154">
        <f>+(B!Y47/D!AB$60)*1000</f>
        <v>4.6179179719104617</v>
      </c>
      <c r="AC67" s="156">
        <f>+(B!Z47/D!AC$60)*1000</f>
        <v>5.5398600968244844</v>
      </c>
      <c r="AD67" s="156">
        <f>+(B!AA47/D!AD$60)*1000</f>
        <v>4.7722023857826823</v>
      </c>
    </row>
    <row r="68" spans="6:30" x14ac:dyDescent="0.25">
      <c r="F68" s="219" t="s">
        <v>18</v>
      </c>
      <c r="G68" s="220"/>
      <c r="H68" s="18">
        <f>+(B!E48/D!H$60)*1000</f>
        <v>8.4357428647639371E-3</v>
      </c>
      <c r="I68" s="11">
        <f>+(B!F48/D!I$60)*1000</f>
        <v>1.0012939632545931E-2</v>
      </c>
      <c r="J68" s="18">
        <f>+(B!G48/D!J$60)*1000</f>
        <v>1.0620544041450776E-2</v>
      </c>
      <c r="K68" s="11">
        <f>+(B!H48/D!K$60)*1000</f>
        <v>1.3524515306122448E-2</v>
      </c>
      <c r="L68" s="18">
        <f>+(B!I48/D!L$60)*1000</f>
        <v>1.9018136020151131E-3</v>
      </c>
      <c r="M68" s="11">
        <f>+(B!J48/D!M$60)*1000</f>
        <v>2.2577327774468928E-2</v>
      </c>
      <c r="N68" s="18">
        <f>+(B!K48/D!N$60)*1000</f>
        <v>9.9779242416817744E-3</v>
      </c>
      <c r="O68" s="11">
        <f>+(B!L48/D!O$60)*1000</f>
        <v>6.7863001766314207E-3</v>
      </c>
      <c r="P68" s="18">
        <f>+(B!M48/D!P$60)*1000</f>
        <v>5.8267581065258424E-3</v>
      </c>
      <c r="Q68" s="11">
        <f>+(B!N48/D!Q$60)*1000</f>
        <v>4.985389916918429E-3</v>
      </c>
      <c r="R68" s="18">
        <f>+(B!O48/D!R$60)*1000</f>
        <v>1.564704236517522E-2</v>
      </c>
      <c r="S68" s="11">
        <f>+(B!P48/D!S$60)*1000</f>
        <v>1.1017324793807308E-2</v>
      </c>
      <c r="T68" s="18">
        <f>+(B!Q48/D!T$60)*1000</f>
        <v>6.8882031552348219E-2</v>
      </c>
      <c r="U68" s="11">
        <f>+(B!R48/D!U$60)*1000</f>
        <v>3.6677825020809428E-2</v>
      </c>
      <c r="V68" s="18">
        <f>+(B!S48/D!V$60)*1000</f>
        <v>3.0616087507503501E-2</v>
      </c>
      <c r="W68" s="11">
        <f>+(B!T48/D!W$60)*1000</f>
        <v>2.9315161502966383E-2</v>
      </c>
      <c r="X68" s="18">
        <f>+(B!U48/D!X$60)*1000</f>
        <v>4.7016614181778695E-2</v>
      </c>
      <c r="Y68" s="11">
        <f>+(B!V48/D!Y$60)*1000</f>
        <v>1.8950667639860891E-2</v>
      </c>
      <c r="Z68" s="18">
        <f>+(B!W48/D!Z$60)*1000</f>
        <v>1.485855563336941E-2</v>
      </c>
      <c r="AA68" s="11">
        <f>+(B!X48/D!AA$60)*1000</f>
        <v>1.4173618396206622E-2</v>
      </c>
      <c r="AB68" s="18">
        <f>+(B!Y48/D!AB$60)*1000</f>
        <v>4.9774163433811178E-2</v>
      </c>
      <c r="AC68" s="12">
        <f>+(B!Z48/D!AC$60)*1000</f>
        <v>2.3565561664068268E-2</v>
      </c>
      <c r="AD68" s="12">
        <f>+(B!AA48/D!AD$60)*1000</f>
        <v>2.4611052503448833E-2</v>
      </c>
    </row>
    <row r="69" spans="6:30" x14ac:dyDescent="0.25">
      <c r="F69" s="215" t="s">
        <v>19</v>
      </c>
      <c r="G69" s="216"/>
      <c r="H69" s="18">
        <f>+(B!E49/D!H$60)*1000</f>
        <v>0.14942883435582821</v>
      </c>
      <c r="I69" s="11">
        <f>+(B!F49/D!I$60)*1000</f>
        <v>0.12321089238845144</v>
      </c>
      <c r="J69" s="18">
        <f>+(B!G49/D!J$60)*1000</f>
        <v>0.12711878238341967</v>
      </c>
      <c r="K69" s="11">
        <f>+(B!H49/D!K$60)*1000</f>
        <v>0.11742053571428572</v>
      </c>
      <c r="L69" s="18">
        <f>+(B!I49/D!L$60)*1000</f>
        <v>0.22998939546599495</v>
      </c>
      <c r="M69" s="11">
        <f>+(B!J49/D!M$60)*1000</f>
        <v>0.33809311097875722</v>
      </c>
      <c r="N69" s="18">
        <f>+(B!K49/D!N$60)*1000</f>
        <v>0.36140491007987452</v>
      </c>
      <c r="O69" s="11">
        <f>+(B!L49/D!O$60)*1000</f>
        <v>0.50134893174284401</v>
      </c>
      <c r="P69" s="18">
        <f>+(B!M49/D!P$60)*1000</f>
        <v>0.63600277187029564</v>
      </c>
      <c r="Q69" s="11">
        <f>+(B!N49/D!Q$60)*1000</f>
        <v>0.72052114803625389</v>
      </c>
      <c r="R69" s="18">
        <f>+(B!O49/D!R$60)*1000</f>
        <v>0.31813775093846908</v>
      </c>
      <c r="S69" s="11">
        <f>+(B!P49/D!S$60)*1000</f>
        <v>0.32961572132884853</v>
      </c>
      <c r="T69" s="18">
        <f>+(B!Q49/D!T$60)*1000</f>
        <v>0.38566963371047425</v>
      </c>
      <c r="U69" s="11">
        <f>+(B!R49/D!U$60)*1000</f>
        <v>0.23797687341117185</v>
      </c>
      <c r="V69" s="18">
        <f>+(B!S49/D!V$60)*1000</f>
        <v>0.21779879499321905</v>
      </c>
      <c r="W69" s="11">
        <f>+(B!T49/D!W$60)*1000</f>
        <v>0.20956802900461438</v>
      </c>
      <c r="X69" s="18">
        <f>+(B!U49/D!X$60)*1000</f>
        <v>0.31166228689325659</v>
      </c>
      <c r="Y69" s="11">
        <f>+(B!V49/D!Y$60)*1000</f>
        <v>0.28556545446739079</v>
      </c>
      <c r="Z69" s="18">
        <f>+(B!W49/D!Z$60)*1000</f>
        <v>0.24809893677977971</v>
      </c>
      <c r="AA69" s="11">
        <f>+(B!X49/D!AA$60)*1000</f>
        <v>0.20645522638579999</v>
      </c>
      <c r="AB69" s="18">
        <f>+(B!Y49/D!AB$60)*1000</f>
        <v>0.20972719540277573</v>
      </c>
      <c r="AC69" s="12">
        <f>+(B!Z49/D!AC$60)*1000</f>
        <v>0.20520554689423157</v>
      </c>
      <c r="AD69" s="12">
        <f>+(B!AA49/D!AD$60)*1000</f>
        <v>0.1779671346263085</v>
      </c>
    </row>
    <row r="70" spans="6:30" x14ac:dyDescent="0.25">
      <c r="F70" s="219" t="s">
        <v>20</v>
      </c>
      <c r="G70" s="220"/>
      <c r="H70" s="18">
        <f>+(B!E50/D!H$60)*1000</f>
        <v>8.0674046412376639E-3</v>
      </c>
      <c r="I70" s="11">
        <f>+(B!F50/D!I$60)*1000</f>
        <v>0</v>
      </c>
      <c r="J70" s="18">
        <f>+(B!G50/D!J$60)*1000</f>
        <v>0</v>
      </c>
      <c r="K70" s="11">
        <f>+(B!H50/D!K$60)*1000</f>
        <v>4.6933673469387756E-4</v>
      </c>
      <c r="L70" s="18">
        <f>+(B!I50/D!L$60)*1000</f>
        <v>4.444760705289672E-3</v>
      </c>
      <c r="M70" s="11">
        <f>+(B!J50/D!M$60)*1000</f>
        <v>0.24661415525114155</v>
      </c>
      <c r="N70" s="18">
        <f>+(B!K50/D!N$60)*1000</f>
        <v>1.8561523006811389E-3</v>
      </c>
      <c r="O70" s="11">
        <f>+(B!L50/D!O$60)*1000</f>
        <v>0.23892661327397227</v>
      </c>
      <c r="P70" s="18">
        <f>+(B!M50/D!P$60)*1000</f>
        <v>0.31934693780018636</v>
      </c>
      <c r="Q70" s="11">
        <f>+(B!N50/D!Q$60)*1000</f>
        <v>0.51197460347432022</v>
      </c>
      <c r="R70" s="18">
        <f>+(B!O50/D!R$60)*1000</f>
        <v>4.9526452004010353E-2</v>
      </c>
      <c r="S70" s="11">
        <f>+(B!P50/D!S$60)*1000</f>
        <v>4.4169124084227983E-2</v>
      </c>
      <c r="T70" s="18">
        <f>+(B!Q50/D!T$60)*1000</f>
        <v>0.12241937760375167</v>
      </c>
      <c r="U70" s="11">
        <f>+(B!R50/D!U$60)*1000</f>
        <v>0.14498263256169713</v>
      </c>
      <c r="V70" s="18">
        <f>+(B!S50/D!V$60)*1000</f>
        <v>7.2391782831988258E-2</v>
      </c>
      <c r="W70" s="11">
        <f>+(B!T50/D!W$60)*1000</f>
        <v>6.4622412656558992E-2</v>
      </c>
      <c r="X70" s="18">
        <f>+(B!U50/D!X$60)*1000</f>
        <v>7.2357975893148005E-2</v>
      </c>
      <c r="Y70" s="11">
        <f>+(B!V50/D!Y$60)*1000</f>
        <v>9.7786140569318614E-2</v>
      </c>
      <c r="Z70" s="18">
        <f>+(B!W50/D!Z$60)*1000</f>
        <v>0.30293690711147897</v>
      </c>
      <c r="AA70" s="11">
        <f>+(B!X50/D!AA$60)*1000</f>
        <v>0.17899517435273385</v>
      </c>
      <c r="AB70" s="18">
        <f>+(B!Y50/D!AB$60)*1000</f>
        <v>0.14293556417650355</v>
      </c>
      <c r="AC70" s="12">
        <f>+(B!Z50/D!AC$60)*1000</f>
        <v>0.9283790104209404</v>
      </c>
      <c r="AD70" s="12">
        <f>+(B!AA50/D!AD$60)*1000</f>
        <v>0.38835693418810352</v>
      </c>
    </row>
    <row r="71" spans="6:30" x14ac:dyDescent="0.25">
      <c r="F71" s="215" t="s">
        <v>21</v>
      </c>
      <c r="G71" s="216"/>
      <c r="H71" s="18">
        <f>+(B!E51/D!H$60)*1000</f>
        <v>7.2214830621499068E-2</v>
      </c>
      <c r="I71" s="11">
        <f>+(B!F51/D!I$60)*1000</f>
        <v>5.7570288713910754E-2</v>
      </c>
      <c r="J71" s="18">
        <f>+(B!G51/D!J$60)*1000</f>
        <v>7.4228082901554401E-2</v>
      </c>
      <c r="K71" s="11">
        <f>+(B!H51/D!K$60)*1000</f>
        <v>5.3072117346938778E-2</v>
      </c>
      <c r="L71" s="18">
        <f>+(B!I51/D!L$60)*1000</f>
        <v>0.10526209068010076</v>
      </c>
      <c r="M71" s="11">
        <f>+(B!J51/D!M$60)*1000</f>
        <v>0.26282459797498509</v>
      </c>
      <c r="N71" s="18">
        <f>+(B!K51/D!N$60)*1000</f>
        <v>0.14990162689273287</v>
      </c>
      <c r="O71" s="11">
        <f>+(B!L51/D!O$60)*1000</f>
        <v>0.19122141837450701</v>
      </c>
      <c r="P71" s="18">
        <f>+(B!M51/D!P$60)*1000</f>
        <v>0.26035150182800065</v>
      </c>
      <c r="Q71" s="11">
        <f>+(B!N51/D!Q$60)*1000</f>
        <v>0.35303483761329302</v>
      </c>
      <c r="R71" s="18">
        <f>+(B!O51/D!R$60)*1000</f>
        <v>0.30913940637459486</v>
      </c>
      <c r="S71" s="11">
        <f>+(B!P51/D!S$60)*1000</f>
        <v>0.18585831451873014</v>
      </c>
      <c r="T71" s="18">
        <f>+(B!Q51/D!T$60)*1000</f>
        <v>0.29273931750404075</v>
      </c>
      <c r="U71" s="11">
        <f>+(B!R51/D!U$60)*1000</f>
        <v>0.71264493487210634</v>
      </c>
      <c r="V71" s="18">
        <f>+(B!S51/D!V$60)*1000</f>
        <v>1.2488141132528514</v>
      </c>
      <c r="W71" s="11">
        <f>+(B!T51/D!W$60)*1000</f>
        <v>1.1453662931223909</v>
      </c>
      <c r="X71" s="18">
        <f>+(B!U51/D!X$60)*1000</f>
        <v>1.1735528287544794</v>
      </c>
      <c r="Y71" s="11">
        <f>+(B!V51/D!Y$60)*1000</f>
        <v>1.7630891760765961</v>
      </c>
      <c r="Z71" s="18">
        <f>+(B!W51/D!Z$60)*1000</f>
        <v>1.6552057469068993</v>
      </c>
      <c r="AA71" s="11">
        <f>+(B!X51/D!AA$60)*1000</f>
        <v>1.116429230833788</v>
      </c>
      <c r="AB71" s="18">
        <f>+(B!Y51/D!AB$60)*1000</f>
        <v>1.6839124120905338</v>
      </c>
      <c r="AC71" s="12">
        <f>+(B!Z51/D!AC$60)*1000</f>
        <v>2.9514113399524082</v>
      </c>
      <c r="AD71" s="12">
        <f>+(B!AA51/D!AD$60)*1000</f>
        <v>1.7362283940598882</v>
      </c>
    </row>
    <row r="72" spans="6:30" x14ac:dyDescent="0.25">
      <c r="F72" s="219" t="s">
        <v>22</v>
      </c>
      <c r="G72" s="220"/>
      <c r="H72" s="18">
        <f>+(B!E52/D!H$60)*1000</f>
        <v>0.66600026673779666</v>
      </c>
      <c r="I72" s="11">
        <f>+(B!F52/D!I$60)*1000</f>
        <v>0.78786614173228353</v>
      </c>
      <c r="J72" s="18">
        <f>+(B!G52/D!J$60)*1000</f>
        <v>0.79601968911917109</v>
      </c>
      <c r="K72" s="11">
        <f>+(B!H52/D!K$60)*1000</f>
        <v>0.93389005102040812</v>
      </c>
      <c r="L72" s="18">
        <f>+(B!I52/D!L$60)*1000</f>
        <v>0.85442468513853909</v>
      </c>
      <c r="M72" s="11">
        <f>+(B!J52/D!M$60)*1000</f>
        <v>0.87445974786579328</v>
      </c>
      <c r="N72" s="18">
        <f>+(B!K52/D!N$60)*1000</f>
        <v>0.95352330082814718</v>
      </c>
      <c r="O72" s="11">
        <f>+(B!L52/D!O$60)*1000</f>
        <v>0.90593263809915558</v>
      </c>
      <c r="P72" s="18">
        <f>+(B!M52/D!P$60)*1000</f>
        <v>0.86528949317785364</v>
      </c>
      <c r="Q72" s="11">
        <f>+(B!N52/D!Q$60)*1000</f>
        <v>0.78134629909365561</v>
      </c>
      <c r="R72" s="18">
        <f>+(B!O52/D!R$60)*1000</f>
        <v>0.89767236354309954</v>
      </c>
      <c r="S72" s="11">
        <f>+(B!P52/D!S$60)*1000</f>
        <v>1.045219324517348</v>
      </c>
      <c r="T72" s="18">
        <f>+(B!Q52/D!T$60)*1000</f>
        <v>1.3295927333985931</v>
      </c>
      <c r="U72" s="11">
        <f>+(B!R52/D!U$60)*1000</f>
        <v>1.5685901329553891</v>
      </c>
      <c r="V72" s="18">
        <f>+(B!S52/D!V$60)*1000</f>
        <v>1.4271537828764533</v>
      </c>
      <c r="W72" s="11">
        <f>+(B!T52/D!W$60)*1000</f>
        <v>1.6764425401010765</v>
      </c>
      <c r="X72" s="18">
        <f>+(B!U52/D!X$60)*1000</f>
        <v>1.8003062221739605</v>
      </c>
      <c r="Y72" s="11">
        <f>+(B!V52/D!Y$60)*1000</f>
        <v>2.0536494783392731</v>
      </c>
      <c r="Z72" s="18">
        <f>+(B!W52/D!Z$60)*1000</f>
        <v>1.8209711169117802</v>
      </c>
      <c r="AA72" s="11">
        <f>+(B!X52/D!AA$60)*1000</f>
        <v>1.834848936259494</v>
      </c>
      <c r="AB72" s="18">
        <f>+(B!Y52/D!AB$60)*1000</f>
        <v>1.3768207372985084</v>
      </c>
      <c r="AC72" s="12">
        <f>+(B!Z52/D!AC$60)*1000</f>
        <v>1.033956264872405</v>
      </c>
      <c r="AD72" s="12">
        <f>+(B!AA52/D!AD$60)*1000</f>
        <v>1.15164631177473</v>
      </c>
    </row>
    <row r="73" spans="6:30" x14ac:dyDescent="0.25">
      <c r="F73" s="215" t="s">
        <v>23</v>
      </c>
      <c r="G73" s="216"/>
      <c r="H73" s="18">
        <f>+(B!E53/D!H$60)*1000</f>
        <v>1.8438730328087489</v>
      </c>
      <c r="I73" s="11">
        <f>+(B!F53/D!I$60)*1000</f>
        <v>1.8316616797900263</v>
      </c>
      <c r="J73" s="18">
        <f>+(B!G53/D!J$60)*1000</f>
        <v>2.2201269430051811</v>
      </c>
      <c r="K73" s="11">
        <f>+(B!H53/D!K$60)*1000</f>
        <v>1.9809887755102042</v>
      </c>
      <c r="L73" s="18">
        <f>+(B!I53/D!L$60)*1000</f>
        <v>1.5631596977329976</v>
      </c>
      <c r="M73" s="11">
        <f>+(B!J53/D!M$60)*1000</f>
        <v>1.9670026801667659</v>
      </c>
      <c r="N73" s="18">
        <f>+(B!K53/D!N$60)*1000</f>
        <v>1.9881136374773363</v>
      </c>
      <c r="O73" s="11">
        <f>+(B!L53/D!O$60)*1000</f>
        <v>1.9781381112535992</v>
      </c>
      <c r="P73" s="18">
        <f>+(B!M53/D!P$60)*1000</f>
        <v>1.9589182537217138</v>
      </c>
      <c r="Q73" s="11">
        <f>+(B!N53/D!Q$60)*1000</f>
        <v>2.3836621978851964</v>
      </c>
      <c r="R73" s="18">
        <f>+(B!O53/D!R$60)*1000</f>
        <v>2.8098416843479681</v>
      </c>
      <c r="S73" s="11">
        <f>+(B!P53/D!S$60)*1000</f>
        <v>3.1758927337234479</v>
      </c>
      <c r="T73" s="18">
        <f>+(B!Q53/D!T$60)*1000</f>
        <v>3.487677282764587</v>
      </c>
      <c r="U73" s="11">
        <f>+(B!R53/D!U$60)*1000</f>
        <v>3.8308452003329507</v>
      </c>
      <c r="V73" s="18">
        <f>+(B!S53/D!V$60)*1000</f>
        <v>2.8051379532670802</v>
      </c>
      <c r="W73" s="11">
        <f>+(B!T53/D!W$60)*1000</f>
        <v>3.7906591957811471</v>
      </c>
      <c r="X73" s="18">
        <f>+(B!U53/D!X$60)*1000</f>
        <v>4.8825757411228148</v>
      </c>
      <c r="Y73" s="11">
        <f>+(B!V53/D!Y$60)*1000</f>
        <v>5.2414795414537805</v>
      </c>
      <c r="Z73" s="18">
        <f>+(B!W53/D!Z$60)*1000</f>
        <v>5.2233802338660045</v>
      </c>
      <c r="AA73" s="11">
        <f>+(B!X53/D!AA$60)*1000</f>
        <v>5.6177520876169691</v>
      </c>
      <c r="AB73" s="18">
        <f>+(B!Y53/D!AB$60)*1000</f>
        <v>4.7559550235462522</v>
      </c>
      <c r="AC73" s="12">
        <f>+(B!Z53/D!AC$60)*1000</f>
        <v>4.115409862968737</v>
      </c>
      <c r="AD73" s="12">
        <f>+(B!AA53/D!AD$60)*1000</f>
        <v>4.0155887365089669</v>
      </c>
    </row>
    <row r="74" spans="6:30" x14ac:dyDescent="0.25">
      <c r="F74" s="219" t="s">
        <v>24</v>
      </c>
      <c r="G74" s="220"/>
      <c r="H74" s="18">
        <f>+(B!E54/D!H$60)*1000</f>
        <v>1.6393414243798348</v>
      </c>
      <c r="I74" s="11">
        <f>+(B!F54/D!I$60)*1000</f>
        <v>1.4145010498687662</v>
      </c>
      <c r="J74" s="18">
        <f>+(B!G54/D!J$60)*1000</f>
        <v>2.1896523316062177</v>
      </c>
      <c r="K74" s="11">
        <f>+(B!H54/D!K$60)*1000</f>
        <v>1.6099607142857142</v>
      </c>
      <c r="L74" s="18">
        <f>+(B!I54/D!L$60)*1000</f>
        <v>0.59644911838790926</v>
      </c>
      <c r="M74" s="11">
        <f>+(B!J54/D!M$60)*1000</f>
        <v>0.76684509628747277</v>
      </c>
      <c r="N74" s="18">
        <f>+(B!K54/D!N$60)*1000</f>
        <v>0.53335081099622683</v>
      </c>
      <c r="O74" s="11">
        <f>+(B!L54/D!O$60)*1000</f>
        <v>1.1878765515739553</v>
      </c>
      <c r="P74" s="18">
        <f>+(B!M54/D!P$60)*1000</f>
        <v>2.6645630719969415</v>
      </c>
      <c r="Q74" s="11">
        <f>+(B!N54/D!Q$60)*1000</f>
        <v>1.507411961858006</v>
      </c>
      <c r="R74" s="18">
        <f>+(B!O54/D!R$60)*1000</f>
        <v>3.4984564806826919</v>
      </c>
      <c r="S74" s="11">
        <f>+(B!P54/D!S$60)*1000</f>
        <v>5.3800211952264663</v>
      </c>
      <c r="T74" s="18">
        <f>+(B!Q54/D!T$60)*1000</f>
        <v>5.4700480342386228</v>
      </c>
      <c r="U74" s="11">
        <f>+(B!R54/D!U$60)*1000</f>
        <v>6.2706530786708958</v>
      </c>
      <c r="V74" s="18">
        <f>+(B!S54/D!V$60)*1000</f>
        <v>4.311056270704106</v>
      </c>
      <c r="W74" s="11">
        <f>+(B!T54/D!W$60)*1000</f>
        <v>5.9473720061524942</v>
      </c>
      <c r="X74" s="18">
        <f>+(B!U54/D!X$60)*1000</f>
        <v>6.9144467368878271</v>
      </c>
      <c r="Y74" s="11">
        <f>+(B!V54/D!Y$60)*1000</f>
        <v>6.1437980335752016</v>
      </c>
      <c r="Z74" s="18">
        <f>+(B!W54/D!Z$60)*1000</f>
        <v>2.5358120583179473</v>
      </c>
      <c r="AA74" s="11">
        <f>+(B!X54/D!AA$60)*1000</f>
        <v>3.3274873064495827</v>
      </c>
      <c r="AB74" s="18">
        <f>+(B!Y54/D!AB$60)*1000</f>
        <v>2.251222952928241</v>
      </c>
      <c r="AC74" s="12">
        <f>+(B!Z54/D!AC$60)*1000</f>
        <v>0.80516575038975957</v>
      </c>
      <c r="AD74" s="12">
        <f>+(B!AA54/D!AD$60)*1000</f>
        <v>1.8726130000811489</v>
      </c>
    </row>
    <row r="75" spans="6:30" x14ac:dyDescent="0.25">
      <c r="F75" s="215" t="s">
        <v>25</v>
      </c>
      <c r="G75" s="216"/>
      <c r="H75" s="18">
        <f>+(B!E55/D!H$60)*1000</f>
        <v>0.20979618564950653</v>
      </c>
      <c r="I75" s="11">
        <f>+(B!F55/D!I$60)*1000</f>
        <v>0.18364548556430446</v>
      </c>
      <c r="J75" s="18">
        <f>+(B!G55/D!J$60)*1000</f>
        <v>0.21618932642487046</v>
      </c>
      <c r="K75" s="11">
        <f>+(B!H55/D!K$60)*1000</f>
        <v>0.27950255102040816</v>
      </c>
      <c r="L75" s="18">
        <f>+(B!I55/D!L$60)*1000</f>
        <v>0.31689420654911843</v>
      </c>
      <c r="M75" s="11">
        <f>+(B!J55/D!M$60)*1000</f>
        <v>0.45828916021441335</v>
      </c>
      <c r="N75" s="18">
        <f>+(B!K55/D!N$60)*1000</f>
        <v>0.45352771107953155</v>
      </c>
      <c r="O75" s="11">
        <f>+(B!L55/D!O$60)*1000</f>
        <v>0.65709380822182972</v>
      </c>
      <c r="P75" s="18">
        <f>+(B!M55/D!P$60)*1000</f>
        <v>0.54878372243064344</v>
      </c>
      <c r="Q75" s="11">
        <f>+(B!N55/D!Q$60)*1000</f>
        <v>0.3969805041540786</v>
      </c>
      <c r="R75" s="18">
        <f>+(B!O55/D!R$60)*1000</f>
        <v>0.79287649513861369</v>
      </c>
      <c r="S75" s="11">
        <f>+(B!P55/D!S$60)*1000</f>
        <v>0.92050845505229684</v>
      </c>
      <c r="T75" s="18">
        <f>+(B!Q55/D!T$60)*1000</f>
        <v>1.0635998360916976</v>
      </c>
      <c r="U75" s="11">
        <f>+(B!R55/D!U$60)*1000</f>
        <v>1.0959780432386224</v>
      </c>
      <c r="V75" s="18">
        <f>+(B!S55/D!V$60)*1000</f>
        <v>1.0199710976233354</v>
      </c>
      <c r="W75" s="11">
        <f>+(B!T55/D!W$60)*1000</f>
        <v>1.1043695891012963</v>
      </c>
      <c r="X75" s="18">
        <f>+(B!U55/D!X$60)*1000</f>
        <v>1.3202406341622326</v>
      </c>
      <c r="Y75" s="11">
        <f>+(B!V55/D!Y$60)*1000</f>
        <v>1.2671557683225281</v>
      </c>
      <c r="Z75" s="18">
        <f>+(B!W55/D!Z$60)*1000</f>
        <v>1.4280380297531885</v>
      </c>
      <c r="AA75" s="11">
        <f>+(B!X55/D!AA$60)*1000</f>
        <v>1.5556818849397844</v>
      </c>
      <c r="AB75" s="18">
        <f>+(B!Y55/D!AB$60)*1000</f>
        <v>1.1541155114826878</v>
      </c>
      <c r="AC75" s="12">
        <f>+(B!Z55/D!AC$60)*1000</f>
        <v>0.90294371051120037</v>
      </c>
      <c r="AD75" s="12">
        <f>+(B!AA55/D!AD$60)*1000</f>
        <v>0.96227866590927535</v>
      </c>
    </row>
    <row r="76" spans="6:30" ht="15.75" thickBot="1" x14ac:dyDescent="0.3">
      <c r="F76" s="217" t="s">
        <v>26</v>
      </c>
      <c r="G76" s="218"/>
      <c r="H76" s="157">
        <f>+(B!E56/D!H$60)*1000</f>
        <v>1.3336889837289946E-7</v>
      </c>
      <c r="I76" s="158">
        <f>+(B!F56/D!I$60)*1000</f>
        <v>7.8740157480314959E-8</v>
      </c>
      <c r="J76" s="157">
        <f>+(B!G56/D!J$60)*1000</f>
        <v>1.0362694300518135E-7</v>
      </c>
      <c r="K76" s="158">
        <f>+(B!H56/D!K$60)*1000</f>
        <v>1.2042602040816326E-3</v>
      </c>
      <c r="L76" s="157">
        <f>+(B!I56/D!L$60)*1000</f>
        <v>0</v>
      </c>
      <c r="M76" s="158">
        <f>+(B!J56/D!M$60)*1000</f>
        <v>0</v>
      </c>
      <c r="N76" s="157">
        <f>+(B!K56/D!N$60)*1000</f>
        <v>3.7352379085607877E-4</v>
      </c>
      <c r="O76" s="158">
        <f>+(B!L56/D!O$60)*1000</f>
        <v>1.1177381499673353E-3</v>
      </c>
      <c r="P76" s="157">
        <f>+(B!M56/D!P$60)*1000</f>
        <v>2.9221964682549163E-3</v>
      </c>
      <c r="Q76" s="158">
        <f>+(B!N56/D!Q$60)*1000</f>
        <v>3.2428011706948636E-3</v>
      </c>
      <c r="R76" s="157">
        <f>+(B!O56/D!R$60)*1000</f>
        <v>8.0456294154678375E-3</v>
      </c>
      <c r="S76" s="158">
        <f>+(B!P56/D!S$60)*1000</f>
        <v>2.6743768142653093E-3</v>
      </c>
      <c r="T76" s="157">
        <f>+(B!Q56/D!T$60)*1000</f>
        <v>3.9176588430805664E-3</v>
      </c>
      <c r="U76" s="158">
        <f>+(B!R56/D!U$60)*1000</f>
        <v>5.0925513486760705E-3</v>
      </c>
      <c r="V76" s="157">
        <f>+(B!S56/D!V$60)*1000</f>
        <v>4.894283999199626E-3</v>
      </c>
      <c r="W76" s="158">
        <f>+(B!T56/D!W$60)*1000</f>
        <v>3.0225005493298178E-3</v>
      </c>
      <c r="X76" s="157">
        <f>+(B!U56/D!X$60)*1000</f>
        <v>5.1867955261157561E-3</v>
      </c>
      <c r="Y76" s="158">
        <f>+(B!V56/D!Y$60)*1000</f>
        <v>2.8494268172255376E-3</v>
      </c>
      <c r="Z76" s="157">
        <f>+(B!W56/D!Z$60)*1000</f>
        <v>2.7391821056429195E-3</v>
      </c>
      <c r="AA76" s="158">
        <f>+(B!X56/D!AA$60)*1000</f>
        <v>2.3115689647937566E-3</v>
      </c>
      <c r="AB76" s="157">
        <f>+(B!Y56/D!AB$60)*1000</f>
        <v>3.1388295334315286E-3</v>
      </c>
      <c r="AC76" s="159">
        <f>+(B!Z56/D!AC$60)*1000</f>
        <v>3.1795560843521789E-3</v>
      </c>
      <c r="AD76" s="159">
        <f>+(B!AA56/D!AD$60)*1000</f>
        <v>0</v>
      </c>
    </row>
    <row r="77" spans="6:30" x14ac:dyDescent="0.25">
      <c r="F77" s="1" t="s">
        <v>53</v>
      </c>
      <c r="AD77" s="1"/>
    </row>
    <row r="78" spans="6:30" ht="15.75" thickBot="1" x14ac:dyDescent="0.3"/>
    <row r="79" spans="6:30" ht="15.75" thickBot="1" x14ac:dyDescent="0.3">
      <c r="F79" s="7" t="s">
        <v>15</v>
      </c>
      <c r="G79" s="8"/>
      <c r="H79" s="17">
        <v>1995</v>
      </c>
      <c r="I79" s="9">
        <v>1996</v>
      </c>
      <c r="J79" s="17">
        <v>1997</v>
      </c>
      <c r="K79" s="9">
        <v>1998</v>
      </c>
      <c r="L79" s="17">
        <v>1999</v>
      </c>
      <c r="M79" s="9">
        <v>2000</v>
      </c>
      <c r="N79" s="17">
        <v>2001</v>
      </c>
      <c r="O79" s="9">
        <v>2002</v>
      </c>
      <c r="P79" s="17">
        <v>2003</v>
      </c>
      <c r="Q79" s="9">
        <v>2004</v>
      </c>
      <c r="R79" s="17">
        <v>2005</v>
      </c>
      <c r="S79" s="9">
        <v>2006</v>
      </c>
      <c r="T79" s="17">
        <v>2007</v>
      </c>
      <c r="U79" s="9">
        <v>2008</v>
      </c>
      <c r="V79" s="17">
        <v>2009</v>
      </c>
      <c r="W79" s="9">
        <v>2010</v>
      </c>
      <c r="X79" s="17">
        <v>2011</v>
      </c>
      <c r="Y79" s="9">
        <v>2012</v>
      </c>
      <c r="Z79" s="17">
        <v>2013</v>
      </c>
      <c r="AA79" s="9">
        <v>2014</v>
      </c>
      <c r="AB79" s="17">
        <v>2015</v>
      </c>
      <c r="AC79" s="10">
        <v>2016</v>
      </c>
      <c r="AD79" s="10">
        <v>2017</v>
      </c>
    </row>
    <row r="80" spans="6:30" ht="15.75" thickBot="1" x14ac:dyDescent="0.3">
      <c r="F80" s="223" t="s">
        <v>27</v>
      </c>
      <c r="G80" s="224"/>
      <c r="H80" s="172">
        <f>+('C'!D46/D!H$60)*1000</f>
        <v>4.1159882635369422</v>
      </c>
      <c r="I80" s="172">
        <f>+('C'!E46/D!I$60)*1000</f>
        <v>2.6609028871391067</v>
      </c>
      <c r="J80" s="172">
        <f>+('C'!F46/D!J$60)*1000</f>
        <v>4.0393808290155446</v>
      </c>
      <c r="K80" s="172">
        <f>+('C'!G46/D!K$60)*1000</f>
        <v>6.7731122448979573</v>
      </c>
      <c r="L80" s="172">
        <f>+('C'!H46/D!L$60)*1000</f>
        <v>1.9494105793450875</v>
      </c>
      <c r="M80" s="172">
        <f>+('C'!I46/D!M$60)*1000</f>
        <v>3.7226126662696037</v>
      </c>
      <c r="N80" s="172">
        <f>+('C'!J46/D!N$60)*1000</f>
        <v>9.3522492282060057</v>
      </c>
      <c r="O80" s="172">
        <f>+('C'!K46/D!O$60)*1000</f>
        <v>10.751757845580583</v>
      </c>
      <c r="P80" s="172">
        <f>+('C'!L46/D!P$60)*1000</f>
        <v>8.8245501684628067</v>
      </c>
      <c r="Q80" s="172">
        <f>+('C'!M46/D!Q$60)*1000</f>
        <v>14.883445052870092</v>
      </c>
      <c r="R80" s="172">
        <f>+('C'!N46/D!R$60)*1000</f>
        <v>18.545715684674391</v>
      </c>
      <c r="S80" s="172">
        <f>+('C'!O46/D!S$60)*1000</f>
        <v>12.444060728931484</v>
      </c>
      <c r="T80" s="172">
        <f>+('C'!P46/D!T$60)*1000</f>
        <v>12.366974753568421</v>
      </c>
      <c r="U80" s="172">
        <f>+('C'!Q46/D!U$60)*1000</f>
        <v>15.521495579402039</v>
      </c>
      <c r="V80" s="172">
        <f>+('C'!R46/D!V$60)*1000</f>
        <v>12.511783276640209</v>
      </c>
      <c r="W80" s="172">
        <f>+('C'!S46/D!W$60)*1000</f>
        <v>21.74465611953417</v>
      </c>
      <c r="X80" s="172">
        <f>+('C'!T46/D!X$60)*1000</f>
        <v>18.302660440873058</v>
      </c>
      <c r="Y80" s="172">
        <f>+('C'!U46/D!Y$60)*1000</f>
        <v>18.076145292172942</v>
      </c>
      <c r="Z80" s="172">
        <f>+('C'!V46/D!Z$60)*1000</f>
        <v>23.197368476899893</v>
      </c>
      <c r="AA80" s="172">
        <f>+('C'!W46/D!AA$60)*1000</f>
        <v>20.268924929713396</v>
      </c>
      <c r="AB80" s="172">
        <f>+('C'!X46/D!AB$60)*1000</f>
        <v>13.474476692322053</v>
      </c>
      <c r="AC80" s="172">
        <f>+('C'!Y46/D!AC$60)*1000</f>
        <v>8.1015939115450877</v>
      </c>
      <c r="AD80" s="172">
        <f>+('C'!Z46/D!AD$60)*1000</f>
        <v>15.542546457843056</v>
      </c>
    </row>
    <row r="81" spans="6:30" x14ac:dyDescent="0.25">
      <c r="F81" s="215" t="s">
        <v>17</v>
      </c>
      <c r="G81" s="216"/>
      <c r="H81" s="149">
        <f>+('C'!D47/D!H$60)*1000</f>
        <v>-1.1805441451053615</v>
      </c>
      <c r="I81" s="149">
        <f>+('C'!E47/D!I$60)*1000</f>
        <v>-2.9684824146981628</v>
      </c>
      <c r="J81" s="149">
        <f>+('C'!F47/D!J$60)*1000</f>
        <v>-2.3820940414507774</v>
      </c>
      <c r="K81" s="149">
        <f>+('C'!G47/D!K$60)*1000</f>
        <v>-0.23707908163265307</v>
      </c>
      <c r="L81" s="149">
        <f>+('C'!H47/D!L$60)*1000</f>
        <v>-1.6624884130982365</v>
      </c>
      <c r="M81" s="149">
        <f>+('C'!I47/D!M$60)*1000</f>
        <v>-1.7376553504069883</v>
      </c>
      <c r="N81" s="149">
        <f>+('C'!J47/D!N$60)*1000</f>
        <v>-1.5159663350810995</v>
      </c>
      <c r="O81" s="149">
        <f>+('C'!K47/D!O$60)*1000</f>
        <v>-1.2642536717559094</v>
      </c>
      <c r="P81" s="149">
        <f>+('C'!L47/D!P$60)*1000</f>
        <v>-1.0507032426103373</v>
      </c>
      <c r="Q81" s="149">
        <f>+('C'!M47/D!Q$60)*1000</f>
        <v>-1.0917170978096677</v>
      </c>
      <c r="R81" s="149">
        <f>+('C'!N47/D!R$60)*1000</f>
        <v>-1.9446734593951829</v>
      </c>
      <c r="S81" s="149">
        <f>+('C'!O47/D!S$60)*1000</f>
        <v>-3.2582990830760727</v>
      </c>
      <c r="T81" s="149">
        <f>+('C'!P47/D!T$60)*1000</f>
        <v>-2.4164602636191859</v>
      </c>
      <c r="U81" s="149">
        <f>+('C'!Q47/D!U$60)*1000</f>
        <v>-1.8159748937031788</v>
      </c>
      <c r="V81" s="149">
        <f>+('C'!R47/D!V$60)*1000</f>
        <v>-2.1637495275573042</v>
      </c>
      <c r="W81" s="149">
        <f>+('C'!S47/D!W$60)*1000</f>
        <v>-1.8413205888815645</v>
      </c>
      <c r="X81" s="149">
        <f>+('C'!T47/D!X$60)*1000</f>
        <v>-3.5259963079596051</v>
      </c>
      <c r="Y81" s="149">
        <f>+('C'!U47/D!Y$60)*1000</f>
        <v>-2.8867094585891548</v>
      </c>
      <c r="Z81" s="149">
        <f>+('C'!V47/D!Z$60)*1000</f>
        <v>-2.2865855987776147</v>
      </c>
      <c r="AA81" s="149">
        <f>+('C'!W47/D!AA$60)*1000</f>
        <v>-2.0314464353153459</v>
      </c>
      <c r="AB81" s="149">
        <f>+('C'!X47/D!AB$60)*1000</f>
        <v>-1.9697363234653444</v>
      </c>
      <c r="AC81" s="149">
        <f>+('C'!Y47/D!AC$60)*1000</f>
        <v>-3.4063284647575283</v>
      </c>
      <c r="AD81" s="149">
        <f>+('C'!Z47/D!AD$60)*1000</f>
        <v>-2.2163048770591578</v>
      </c>
    </row>
    <row r="82" spans="6:30" x14ac:dyDescent="0.25">
      <c r="F82" s="219" t="s">
        <v>18</v>
      </c>
      <c r="G82" s="220"/>
      <c r="H82" s="35">
        <f>+('C'!D48/D!H$60)*1000</f>
        <v>2.0106268338223526E-2</v>
      </c>
      <c r="I82" s="35">
        <f>+('C'!E48/D!I$60)*1000</f>
        <v>-5.2123359580052444E-4</v>
      </c>
      <c r="J82" s="35">
        <f>+('C'!F48/D!J$60)*1000</f>
        <v>2.7372746113989637E-2</v>
      </c>
      <c r="K82" s="35">
        <f>+('C'!G48/D!K$60)*1000</f>
        <v>4.6330790816326524E-2</v>
      </c>
      <c r="L82" s="35">
        <f>+('C'!H48/D!L$60)*1000</f>
        <v>2.5287178841309824E-2</v>
      </c>
      <c r="M82" s="35">
        <f>+('C'!I48/D!M$60)*1000</f>
        <v>1.0313182449870955E-2</v>
      </c>
      <c r="N82" s="35">
        <f>+('C'!J48/D!N$60)*1000</f>
        <v>6.7528813642377616E-2</v>
      </c>
      <c r="O82" s="35">
        <f>+('C'!K48/D!O$60)*1000</f>
        <v>0.173445474122287</v>
      </c>
      <c r="P82" s="35">
        <f>+('C'!L48/D!P$60)*1000</f>
        <v>0.25120734067719663</v>
      </c>
      <c r="Q82" s="35">
        <f>+('C'!M48/D!Q$60)*1000</f>
        <v>0.32874501982628396</v>
      </c>
      <c r="R82" s="35">
        <f>+('C'!N48/D!R$60)*1000</f>
        <v>0.35427671430903035</v>
      </c>
      <c r="S82" s="35">
        <f>+('C'!O48/D!S$60)*1000</f>
        <v>0.45193641432060083</v>
      </c>
      <c r="T82" s="35">
        <f>+('C'!P48/D!T$60)*1000</f>
        <v>0.5433052336831562</v>
      </c>
      <c r="U82" s="35">
        <f>+('C'!Q48/D!U$60)*1000</f>
        <v>0.5658447279026344</v>
      </c>
      <c r="V82" s="35">
        <f>+('C'!R48/D!V$60)*1000</f>
        <v>0.30003710620511798</v>
      </c>
      <c r="W82" s="35">
        <f>+('C'!S48/D!W$60)*1000</f>
        <v>0.22105091188749726</v>
      </c>
      <c r="X82" s="35">
        <f>+('C'!T48/D!X$60)*1000</f>
        <v>0.19951199913128459</v>
      </c>
      <c r="Y82" s="35">
        <f>+('C'!U48/D!Y$60)*1000</f>
        <v>0.14702638358164097</v>
      </c>
      <c r="Z82" s="35">
        <f>+('C'!V48/D!Z$60)*1000</f>
        <v>0.15161878992381317</v>
      </c>
      <c r="AA82" s="35">
        <f>+('C'!W48/D!AA$60)*1000</f>
        <v>0.10867185598590072</v>
      </c>
      <c r="AB82" s="35">
        <f>+('C'!X48/D!AB$60)*1000</f>
        <v>3.4679667240628174E-2</v>
      </c>
      <c r="AC82" s="35">
        <f>+('C'!Y48/D!AC$60)*1000</f>
        <v>4.8886108148026627E-3</v>
      </c>
      <c r="AD82" s="35">
        <f>+('C'!Z48/D!AD$60)*1000</f>
        <v>5.6122210500689773E-2</v>
      </c>
    </row>
    <row r="83" spans="6:30" x14ac:dyDescent="0.25">
      <c r="F83" s="215" t="s">
        <v>19</v>
      </c>
      <c r="G83" s="216"/>
      <c r="H83" s="35">
        <f>+('C'!D49/D!H$60)*1000</f>
        <v>2.6323499599893291E-2</v>
      </c>
      <c r="I83" s="35">
        <f>+('C'!E49/D!I$60)*1000</f>
        <v>2.3358582677165344E-2</v>
      </c>
      <c r="J83" s="35">
        <f>+('C'!F49/D!J$60)*1000</f>
        <v>2.452663212435233E-2</v>
      </c>
      <c r="K83" s="35">
        <f>+('C'!G49/D!K$60)*1000</f>
        <v>-2.1950484693877559E-2</v>
      </c>
      <c r="L83" s="35">
        <f>+('C'!H49/D!L$60)*1000</f>
        <v>-0.13630609571788413</v>
      </c>
      <c r="M83" s="35">
        <f>+('C'!I49/D!M$60)*1000</f>
        <v>-0.24282085070478457</v>
      </c>
      <c r="N83" s="35">
        <f>+('C'!J49/D!N$60)*1000</f>
        <v>-0.25455713725682361</v>
      </c>
      <c r="O83" s="35">
        <f>+('C'!K49/D!O$60)*1000</f>
        <v>-0.41511415712937649</v>
      </c>
      <c r="P83" s="35">
        <f>+('C'!L49/D!P$60)*1000</f>
        <v>-0.56870687471624182</v>
      </c>
      <c r="Q83" s="35">
        <f>+('C'!M49/D!Q$60)*1000</f>
        <v>-0.61515606117824773</v>
      </c>
      <c r="R83" s="35">
        <f>+('C'!N49/D!R$60)*1000</f>
        <v>-0.21193940171139455</v>
      </c>
      <c r="S83" s="35">
        <f>+('C'!O49/D!S$60)*1000</f>
        <v>-0.20118409897249223</v>
      </c>
      <c r="T83" s="35">
        <f>+('C'!P49/D!T$60)*1000</f>
        <v>-0.26905543287727374</v>
      </c>
      <c r="U83" s="35">
        <f>+('C'!Q49/D!U$60)*1000</f>
        <v>-3.3325706958223643E-2</v>
      </c>
      <c r="V83" s="35">
        <f>+('C'!R49/D!V$60)*1000</f>
        <v>-5.0155894973209707E-2</v>
      </c>
      <c r="W83" s="35">
        <f>+('C'!S49/D!W$60)*1000</f>
        <v>-2.1793935398813458E-2</v>
      </c>
      <c r="X83" s="35">
        <f>+('C'!T49/D!X$60)*1000</f>
        <v>-0.12377482897165816</v>
      </c>
      <c r="Y83" s="35">
        <f>+('C'!U49/D!Y$60)*1000</f>
        <v>-0.10482518998754881</v>
      </c>
      <c r="Z83" s="35">
        <f>+('C'!V49/D!Z$60)*1000</f>
        <v>-7.9199889645805488E-2</v>
      </c>
      <c r="AA83" s="35">
        <f>+('C'!W49/D!AA$60)*1000</f>
        <v>-6.1367063908354655E-2</v>
      </c>
      <c r="AB83" s="35">
        <f>+('C'!X49/D!AB$60)*1000</f>
        <v>-6.9117378586395037E-2</v>
      </c>
      <c r="AC83" s="35">
        <f>+('C'!Y49/D!AC$60)*1000</f>
        <v>-4.7082690571920917E-2</v>
      </c>
      <c r="AD83" s="35">
        <f>+('C'!Z49/D!AD$60)*1000</f>
        <v>-3.2605311206686673E-2</v>
      </c>
    </row>
    <row r="84" spans="6:30" x14ac:dyDescent="0.25">
      <c r="F84" s="219" t="s">
        <v>20</v>
      </c>
      <c r="G84" s="220"/>
      <c r="H84" s="35">
        <f>+('C'!D50/D!H$60)*1000</f>
        <v>0.45393019471859164</v>
      </c>
      <c r="I84" s="35">
        <f>+('C'!E50/D!I$60)*1000</f>
        <v>0.17186412073490814</v>
      </c>
      <c r="J84" s="35">
        <f>+('C'!F50/D!J$60)*1000</f>
        <v>8.055891191709845E-2</v>
      </c>
      <c r="K84" s="35">
        <f>+('C'!G50/D!K$60)*1000</f>
        <v>5.4186122448979593E-2</v>
      </c>
      <c r="L84" s="35">
        <f>+('C'!H50/D!L$60)*1000</f>
        <v>5.8717052896725436E-2</v>
      </c>
      <c r="M84" s="35">
        <f>+('C'!I50/D!M$60)*1000</f>
        <v>6.5697984911653753E-2</v>
      </c>
      <c r="N84" s="35">
        <f>+('C'!J50/D!N$60)*1000</f>
        <v>8.5234772382025772E-2</v>
      </c>
      <c r="O84" s="35">
        <f>+('C'!K50/D!O$60)*1000</f>
        <v>0.2151610733383339</v>
      </c>
      <c r="P84" s="35">
        <f>+('C'!L50/D!P$60)*1000</f>
        <v>1.3965186742813447</v>
      </c>
      <c r="Q84" s="35">
        <f>+('C'!M50/D!Q$60)*1000</f>
        <v>2.7645123678247741</v>
      </c>
      <c r="R84" s="35">
        <f>+('C'!N50/D!R$60)*1000</f>
        <v>7.0003021753829637</v>
      </c>
      <c r="S84" s="35">
        <f>+('C'!O50/D!S$60)*1000</f>
        <v>3.1093948993226745</v>
      </c>
      <c r="T84" s="35">
        <f>+('C'!P50/D!T$60)*1000</f>
        <v>1.4082806474377945</v>
      </c>
      <c r="U84" s="35">
        <f>+('C'!Q50/D!U$60)*1000</f>
        <v>1.1893565274122067</v>
      </c>
      <c r="V84" s="35">
        <f>+('C'!R50/D!V$60)*1000</f>
        <v>1.7393705951666332</v>
      </c>
      <c r="W84" s="35">
        <f>+('C'!S50/D!W$60)*1000</f>
        <v>6.5043580312019333</v>
      </c>
      <c r="X84" s="35">
        <f>+('C'!T50/D!X$60)*1000</f>
        <v>3.5424623086111411</v>
      </c>
      <c r="Y84" s="35">
        <f>+('C'!U50/D!Y$60)*1000</f>
        <v>1.534100425056889</v>
      </c>
      <c r="Z84" s="35">
        <f>+('C'!V50/D!Z$60)*1000</f>
        <v>2.7680335731414871</v>
      </c>
      <c r="AA84" s="35">
        <f>+('C'!W50/D!AA$60)*1000</f>
        <v>2.337877806218791</v>
      </c>
      <c r="AB84" s="35">
        <f>+('C'!X50/D!AB$60)*1000</f>
        <v>1.383660913221169</v>
      </c>
      <c r="AC84" s="35">
        <f>+('C'!Y50/D!AC$60)*1000</f>
        <v>0.17535591203741693</v>
      </c>
      <c r="AD84" s="35">
        <f>+('C'!Z50/D!AD$60)*1000</f>
        <v>1.3596078471151505</v>
      </c>
    </row>
    <row r="85" spans="6:30" x14ac:dyDescent="0.25">
      <c r="F85" s="215" t="s">
        <v>21</v>
      </c>
      <c r="G85" s="216"/>
      <c r="H85" s="35">
        <f>+('C'!D51/D!H$60)*1000</f>
        <v>-6.9383648973059472E-2</v>
      </c>
      <c r="I85" s="35">
        <f>+('C'!E51/D!I$60)*1000</f>
        <v>-4.5734383202099736E-2</v>
      </c>
      <c r="J85" s="35">
        <f>+('C'!F51/D!J$60)*1000</f>
        <v>-4.6491113989637317E-2</v>
      </c>
      <c r="K85" s="35">
        <f>+('C'!G51/D!K$60)*1000</f>
        <v>-5.1848367346938776E-2</v>
      </c>
      <c r="L85" s="35">
        <f>+('C'!H51/D!L$60)*1000</f>
        <v>-9.2076498740554152E-2</v>
      </c>
      <c r="M85" s="35">
        <f>+('C'!I51/D!M$60)*1000</f>
        <v>-0.17001752034941436</v>
      </c>
      <c r="N85" s="35">
        <f>+('C'!J51/D!N$60)*1000</f>
        <v>-2.1684667026020496E-2</v>
      </c>
      <c r="O85" s="35">
        <f>+('C'!K51/D!O$60)*1000</f>
        <v>-8.5662972731012116E-2</v>
      </c>
      <c r="P85" s="35">
        <f>+('C'!L51/D!P$60)*1000</f>
        <v>-0.23789560085067746</v>
      </c>
      <c r="Q85" s="35">
        <f>+('C'!M51/D!Q$60)*1000</f>
        <v>-0.33981939199395766</v>
      </c>
      <c r="R85" s="35">
        <f>+('C'!N51/D!R$60)*1000</f>
        <v>-0.29240607148686143</v>
      </c>
      <c r="S85" s="35">
        <f>+('C'!O51/D!S$60)*1000</f>
        <v>-0.16690973598120076</v>
      </c>
      <c r="T85" s="35">
        <f>+('C'!P51/D!T$60)*1000</f>
        <v>-0.2742182484576684</v>
      </c>
      <c r="U85" s="35">
        <f>+('C'!Q51/D!U$60)*1000</f>
        <v>-0.69601041596364543</v>
      </c>
      <c r="V85" s="35">
        <f>+('C'!R51/D!V$60)*1000</f>
        <v>-1.2307506614197736</v>
      </c>
      <c r="W85" s="35">
        <f>+('C'!S51/D!W$60)*1000</f>
        <v>-1.1276030103274006</v>
      </c>
      <c r="X85" s="35">
        <f>+('C'!T51/D!X$60)*1000</f>
        <v>-1.0952350526658703</v>
      </c>
      <c r="Y85" s="35">
        <f>+('C'!U51/D!Y$60)*1000</f>
        <v>-1.7275894980893909</v>
      </c>
      <c r="Z85" s="35">
        <f>+('C'!V51/D!Z$60)*1000</f>
        <v>-1.6275584558901552</v>
      </c>
      <c r="AA85" s="35">
        <f>+('C'!W51/D!AA$60)*1000</f>
        <v>-1.0936843816877175</v>
      </c>
      <c r="AB85" s="35">
        <f>+('C'!X51/D!AB$60)*1000</f>
        <v>-1.6647540402049668</v>
      </c>
      <c r="AC85" s="35">
        <f>+('C'!Y51/D!AC$60)*1000</f>
        <v>-2.8764264790350373</v>
      </c>
      <c r="AD85" s="35">
        <f>+('C'!Z51/D!AD$60)*1000</f>
        <v>-1.6984977684005518</v>
      </c>
    </row>
    <row r="86" spans="6:30" x14ac:dyDescent="0.25">
      <c r="F86" s="219" t="s">
        <v>22</v>
      </c>
      <c r="G86" s="220"/>
      <c r="H86" s="35">
        <f>+('C'!D52/D!H$60)*1000</f>
        <v>2.2270778874366499</v>
      </c>
      <c r="I86" s="35">
        <f>+('C'!E52/D!I$60)*1000</f>
        <v>2.3746666666666667</v>
      </c>
      <c r="J86" s="35">
        <f>+('C'!F52/D!J$60)*1000</f>
        <v>3.306819689119171</v>
      </c>
      <c r="K86" s="35">
        <f>+('C'!G52/D!K$60)*1000</f>
        <v>3.2254313775510202</v>
      </c>
      <c r="L86" s="35">
        <f>+('C'!H52/D!L$60)*1000</f>
        <v>2.2001093198992443</v>
      </c>
      <c r="M86" s="35">
        <f>+('C'!I52/D!M$60)*1000</f>
        <v>2.9917999305141945</v>
      </c>
      <c r="N86" s="35">
        <f>+('C'!J52/D!N$60)*1000</f>
        <v>3.3660827167148528</v>
      </c>
      <c r="O86" s="35">
        <f>+('C'!K52/D!O$60)*1000</f>
        <v>4.0009051755425968</v>
      </c>
      <c r="P86" s="35">
        <f>+('C'!L52/D!P$60)*1000</f>
        <v>4.3265048149298666</v>
      </c>
      <c r="Q86" s="35">
        <f>+('C'!M52/D!Q$60)*1000</f>
        <v>5.3707449018126878</v>
      </c>
      <c r="R86" s="35">
        <f>+('C'!N52/D!R$60)*1000</f>
        <v>5.9533570379351346</v>
      </c>
      <c r="S86" s="35">
        <f>+('C'!O52/D!S$60)*1000</f>
        <v>6.2981986361332538</v>
      </c>
      <c r="T86" s="35">
        <f>+('C'!P52/D!T$60)*1000</f>
        <v>7.3245448129851791</v>
      </c>
      <c r="U86" s="35">
        <f>+('C'!Q52/D!U$60)*1000</f>
        <v>7.934062225821692</v>
      </c>
      <c r="V86" s="35">
        <f>+('C'!R52/D!V$60)*1000</f>
        <v>6.9413959847929032</v>
      </c>
      <c r="W86" s="35">
        <f>+('C'!S52/D!W$60)*1000</f>
        <v>7.9054054054054061</v>
      </c>
      <c r="X86" s="35">
        <f>+('C'!T52/D!X$60)*1000</f>
        <v>9.4336996416549006</v>
      </c>
      <c r="Y86" s="35">
        <f>+('C'!U52/D!Y$60)*1000</f>
        <v>10.94779743248465</v>
      </c>
      <c r="Z86" s="35">
        <f>+('C'!V52/D!Z$60)*1000</f>
        <v>10.629653869824494</v>
      </c>
      <c r="AA86" s="35">
        <f>+('C'!W52/D!AA$60)*1000</f>
        <v>10.204469598422222</v>
      </c>
      <c r="AB86" s="35">
        <f>+('C'!X52/D!AB$60)*1000</f>
        <v>9.2085805862705623</v>
      </c>
      <c r="AC86" s="35">
        <f>+('C'!Y52/D!AC$60)*1000</f>
        <v>7.6142098137359477</v>
      </c>
      <c r="AD86" s="35">
        <f>+('C'!Z52/D!AD$60)*1000</f>
        <v>8.9165006491925674</v>
      </c>
    </row>
    <row r="87" spans="6:30" x14ac:dyDescent="0.25">
      <c r="F87" s="215" t="s">
        <v>23</v>
      </c>
      <c r="G87" s="216"/>
      <c r="H87" s="35">
        <f>+('C'!D53/D!H$60)*1000</f>
        <v>1.3180688183515603</v>
      </c>
      <c r="I87" s="35">
        <f>+('C'!E53/D!I$60)*1000</f>
        <v>1.4797372703412073</v>
      </c>
      <c r="J87" s="35">
        <f>+('C'!F53/D!J$60)*1000</f>
        <v>1.3790310880829015</v>
      </c>
      <c r="K87" s="35">
        <f>+('C'!G53/D!K$60)*1000</f>
        <v>1.8127280612244903</v>
      </c>
      <c r="L87" s="35">
        <f>+('C'!H53/D!L$60)*1000</f>
        <v>0.59286624685138523</v>
      </c>
      <c r="M87" s="35">
        <f>+('C'!I53/D!M$60)*1000</f>
        <v>1.2552501488981536</v>
      </c>
      <c r="N87" s="35">
        <f>+('C'!J53/D!N$60)*1000</f>
        <v>1.9416874111824374</v>
      </c>
      <c r="O87" s="35">
        <f>+('C'!K53/D!O$60)*1000</f>
        <v>2.2465007621766802</v>
      </c>
      <c r="P87" s="35">
        <f>+('C'!L53/D!P$60)*1000</f>
        <v>2.4716989653277257</v>
      </c>
      <c r="Q87" s="35">
        <f>+('C'!M53/D!Q$60)*1000</f>
        <v>2.9556717333836859</v>
      </c>
      <c r="R87" s="35">
        <f>+('C'!N53/D!R$60)*1000</f>
        <v>3.5653151157639487</v>
      </c>
      <c r="S87" s="35">
        <f>+('C'!O53/D!S$60)*1000</f>
        <v>3.5923950605907016</v>
      </c>
      <c r="T87" s="35">
        <f>+('C'!P53/D!T$60)*1000</f>
        <v>3.824577139344822</v>
      </c>
      <c r="U87" s="35">
        <f>+('C'!Q53/D!U$60)*1000</f>
        <v>5.1531326629322169</v>
      </c>
      <c r="V87" s="35">
        <f>+('C'!R53/D!V$60)*1000</f>
        <v>4.4442250828164251</v>
      </c>
      <c r="W87" s="35">
        <f>+('C'!S53/D!W$60)*1000</f>
        <v>5.3307514831905083</v>
      </c>
      <c r="X87" s="35">
        <f>+('C'!T53/D!X$60)*1000</f>
        <v>5.0319274622651751</v>
      </c>
      <c r="Y87" s="35">
        <f>+('C'!U53/D!Y$60)*1000</f>
        <v>4.252133871452493</v>
      </c>
      <c r="Z87" s="35">
        <f>+('C'!V53/D!Z$60)*1000</f>
        <v>4.3343774537891813</v>
      </c>
      <c r="AA87" s="35">
        <f>+('C'!W53/D!AA$60)*1000</f>
        <v>2.4958352565985482</v>
      </c>
      <c r="AB87" s="35">
        <f>+('C'!X53/D!AB$60)*1000</f>
        <v>0.99346306246499239</v>
      </c>
      <c r="AC87" s="35">
        <f>+('C'!Y53/D!AC$60)*1000</f>
        <v>0.34867686879461701</v>
      </c>
      <c r="AD87" s="35">
        <f>+('C'!Z53/D!AD$60)*1000</f>
        <v>1.9182423111255382</v>
      </c>
    </row>
    <row r="88" spans="6:30" x14ac:dyDescent="0.25">
      <c r="F88" s="219" t="s">
        <v>24</v>
      </c>
      <c r="G88" s="220"/>
      <c r="H88" s="35">
        <f>+('C'!D54/D!H$60)*1000</f>
        <v>-0.26916617764737266</v>
      </c>
      <c r="I88" s="35">
        <f>+('C'!E54/D!I$60)*1000</f>
        <v>-0.23363779527559053</v>
      </c>
      <c r="J88" s="35">
        <f>+('C'!F54/D!J$60)*1000</f>
        <v>-0.48363886010362711</v>
      </c>
      <c r="K88" s="35">
        <f>+('C'!G54/D!K$60)*1000</f>
        <v>-0.21704336734693874</v>
      </c>
      <c r="L88" s="35">
        <f>+('C'!H54/D!L$60)*1000</f>
        <v>0.15115037783375321</v>
      </c>
      <c r="M88" s="35">
        <f>+('C'!I54/D!M$60)*1000</f>
        <v>0.72292038912050816</v>
      </c>
      <c r="N88" s="35">
        <f>+('C'!J54/D!N$60)*1000</f>
        <v>4.0367084823834958</v>
      </c>
      <c r="O88" s="35">
        <f>+('C'!K54/D!O$60)*1000</f>
        <v>4.3909421955527597</v>
      </c>
      <c r="P88" s="35">
        <f>+('C'!L54/D!P$60)*1000</f>
        <v>0.60444932973308785</v>
      </c>
      <c r="Q88" s="35">
        <f>+('C'!M54/D!Q$60)*1000</f>
        <v>3.2230969127643507</v>
      </c>
      <c r="R88" s="35">
        <f>+('C'!N54/D!R$60)*1000</f>
        <v>2.0269742824500461</v>
      </c>
      <c r="S88" s="35">
        <f>+('C'!O54/D!S$60)*1000</f>
        <v>0.45130396719347526</v>
      </c>
      <c r="T88" s="35">
        <f>+('C'!P54/D!T$60)*1000</f>
        <v>5.2543993443668037E-2</v>
      </c>
      <c r="U88" s="35">
        <f>+('C'!Q54/D!U$60)*1000</f>
        <v>0.56252502755843481</v>
      </c>
      <c r="V88" s="35">
        <f>+('C'!R54/D!V$60)*1000</f>
        <v>1.1776451232797525</v>
      </c>
      <c r="W88" s="35">
        <f>+('C'!S54/D!W$60)*1000</f>
        <v>2.7042825752581843</v>
      </c>
      <c r="X88" s="35">
        <f>+('C'!T54/D!X$60)*1000</f>
        <v>1.624165490281247</v>
      </c>
      <c r="Y88" s="35">
        <f>+('C'!U54/D!Y$60)*1000</f>
        <v>2.4888197157700391</v>
      </c>
      <c r="Z88" s="35">
        <f>+('C'!V54/D!Z$60)*1000</f>
        <v>5.6298996201269071</v>
      </c>
      <c r="AA88" s="35">
        <f>+('C'!W54/D!AA$60)*1000</f>
        <v>5.0902144265872176</v>
      </c>
      <c r="AB88" s="35">
        <f>+('C'!X54/D!AB$60)*1000</f>
        <v>3.5211957761965023</v>
      </c>
      <c r="AC88" s="35">
        <f>+('C'!Y54/D!AC$60)*1000</f>
        <v>4.9263842619184377</v>
      </c>
      <c r="AD88" s="35">
        <f>+('C'!Z54/D!AD$60)*1000</f>
        <v>4.8722401201006242</v>
      </c>
    </row>
    <row r="89" spans="6:30" x14ac:dyDescent="0.25">
      <c r="F89" s="215" t="s">
        <v>25</v>
      </c>
      <c r="G89" s="216"/>
      <c r="H89" s="35">
        <f>+('C'!D55/D!H$60)*1000</f>
        <v>1.5895783142171247</v>
      </c>
      <c r="I89" s="35">
        <f>+('C'!E55/D!I$60)*1000</f>
        <v>1.8596513648293964</v>
      </c>
      <c r="J89" s="35">
        <f>+('C'!F55/D!J$60)*1000</f>
        <v>2.1332935751295334</v>
      </c>
      <c r="K89" s="35">
        <f>+('C'!G55/D!K$60)*1000</f>
        <v>2.1433053571428573</v>
      </c>
      <c r="L89" s="35">
        <f>+('C'!H55/D!L$60)*1000</f>
        <v>0.81215088161209059</v>
      </c>
      <c r="M89" s="35">
        <f>+('C'!I55/D!M$60)*1000</f>
        <v>0.82712502481635897</v>
      </c>
      <c r="N89" s="35">
        <f>+('C'!J55/D!N$60)*1000</f>
        <v>1.6445354535208507</v>
      </c>
      <c r="O89" s="35">
        <f>+('C'!K55/D!O$60)*1000</f>
        <v>1.4759548984974231</v>
      </c>
      <c r="P89" s="35">
        <f>+('C'!L55/D!P$60)*1000</f>
        <v>1.6343781213410116</v>
      </c>
      <c r="Q89" s="35">
        <f>+('C'!M55/D!Q$60)*1000</f>
        <v>2.2903849603474322</v>
      </c>
      <c r="R89" s="35">
        <f>+('C'!N55/D!R$60)*1000</f>
        <v>2.0991750798573054</v>
      </c>
      <c r="S89" s="35">
        <f>+('C'!O55/D!S$60)*1000</f>
        <v>2.1686658526470999</v>
      </c>
      <c r="T89" s="35">
        <f>+('C'!P55/D!T$60)*1000</f>
        <v>2.1744633141348144</v>
      </c>
      <c r="U89" s="35">
        <f>+('C'!Q55/D!U$60)*1000</f>
        <v>2.6645515286495236</v>
      </c>
      <c r="V89" s="35">
        <f>+('C'!R55/D!V$60)*1000</f>
        <v>1.3562177905244672</v>
      </c>
      <c r="W89" s="35">
        <f>+('C'!S55/D!W$60)*1000</f>
        <v>2.0625849263898042</v>
      </c>
      <c r="X89" s="35">
        <f>+('C'!T55/D!X$60)*1000</f>
        <v>3.2187473124117711</v>
      </c>
      <c r="Y89" s="35">
        <f>+('C'!U55/D!Y$60)*1000</f>
        <v>3.4170935125155641</v>
      </c>
      <c r="Z89" s="35">
        <f>+('C'!V55/D!Z$60)*1000</f>
        <v>3.6696806094947054</v>
      </c>
      <c r="AA89" s="35">
        <f>+('C'!W55/D!AA$60)*1000</f>
        <v>3.2110736016113468</v>
      </c>
      <c r="AB89" s="35">
        <f>+('C'!X55/D!AB$60)*1000</f>
        <v>2.031702798581001</v>
      </c>
      <c r="AC89" s="35">
        <f>+('C'!Y55/D!AC$60)*1000</f>
        <v>1.3478460654796096</v>
      </c>
      <c r="AD89" s="35">
        <f>+('C'!Z55/D!AD$60)*1000</f>
        <v>2.3672453947902294</v>
      </c>
    </row>
    <row r="90" spans="6:30" ht="15.75" thickBot="1" x14ac:dyDescent="0.3">
      <c r="F90" s="217" t="s">
        <v>26</v>
      </c>
      <c r="G90" s="218"/>
      <c r="H90" s="150">
        <f>+('C'!D56/D!H$60)*1000</f>
        <v>-1.3336889837289946E-7</v>
      </c>
      <c r="I90" s="150">
        <f>+('C'!E56/D!I$60)*1000</f>
        <v>-7.8740157480314959E-8</v>
      </c>
      <c r="J90" s="150">
        <f>+('C'!F56/D!J$60)*1000</f>
        <v>5.4404145077720208E-7</v>
      </c>
      <c r="K90" s="150">
        <f>+('C'!G56/D!K$60)*1000</f>
        <v>1.9052602040816324E-2</v>
      </c>
      <c r="L90" s="150">
        <f>+('C'!H56/D!L$60)*1000</f>
        <v>2.518891687657431E-7</v>
      </c>
      <c r="M90" s="150">
        <f>+('C'!I56/D!M$60)*1000</f>
        <v>0</v>
      </c>
      <c r="N90" s="150">
        <f>+('C'!J56/D!N$60)*1000</f>
        <v>2.6795707355319253E-3</v>
      </c>
      <c r="O90" s="150">
        <f>+('C'!K56/D!O$60)*1000</f>
        <v>1.3879285731568632E-2</v>
      </c>
      <c r="P90" s="150">
        <f>+('C'!L56/D!P$60)*1000</f>
        <v>-2.9023632583813235E-3</v>
      </c>
      <c r="Q90" s="150">
        <f>+('C'!M56/D!Q$60)*1000</f>
        <v>-3.0175132175226582E-3</v>
      </c>
      <c r="R90" s="150">
        <f>+('C'!N56/D!R$60)*1000</f>
        <v>-4.675161463312272E-3</v>
      </c>
      <c r="S90" s="150">
        <f>+('C'!O56/D!S$60)*1000</f>
        <v>-1.4423351610376447E-3</v>
      </c>
      <c r="T90" s="150">
        <f>+('C'!P56/D!T$60)*1000</f>
        <v>-1.0082409452045441E-3</v>
      </c>
      <c r="U90" s="150">
        <f>+('C'!Q56/D!U$60)*1000</f>
        <v>-2.6622573170457359E-3</v>
      </c>
      <c r="V90" s="150">
        <f>+('C'!R56/D!V$60)*1000</f>
        <v>-2.4625936548166917E-3</v>
      </c>
      <c r="W90" s="150">
        <f>+('C'!S56/D!W$60)*1000</f>
        <v>6.9449571522742269E-3</v>
      </c>
      <c r="X90" s="150">
        <f>+('C'!T56/D!X$60)*1000</f>
        <v>-2.8458898903246824E-3</v>
      </c>
      <c r="Y90" s="150">
        <f>+('C'!U56/D!Y$60)*1000</f>
        <v>8.2976256923275073E-3</v>
      </c>
      <c r="Z90" s="150">
        <f>+('C'!V56/D!Z$60)*1000</f>
        <v>7.4466161584007123E-3</v>
      </c>
      <c r="AA90" s="150">
        <f>+('C'!W56/D!AA$60)*1000</f>
        <v>7.2919096974528976E-3</v>
      </c>
      <c r="AB90" s="150">
        <f>+('C'!X56/D!AB$60)*1000</f>
        <v>4.7936228035599443E-3</v>
      </c>
      <c r="AC90" s="150">
        <f>+('C'!Y56/D!AC$60)*1000</f>
        <v>1.407130548945598E-2</v>
      </c>
      <c r="AD90" s="150">
        <f>+('C'!Z56/D!AD$60)*1000</f>
        <v>0</v>
      </c>
    </row>
    <row r="91" spans="6:30" x14ac:dyDescent="0.25">
      <c r="F91" s="1" t="s">
        <v>53</v>
      </c>
    </row>
    <row r="92" spans="6:30" ht="19.5" thickBot="1" x14ac:dyDescent="0.3">
      <c r="G92" s="222" t="s">
        <v>61</v>
      </c>
      <c r="H92" s="222"/>
      <c r="I92" s="222"/>
      <c r="J92" s="222"/>
      <c r="K92" s="222"/>
      <c r="L92" s="222"/>
      <c r="M92" s="222"/>
      <c r="N92" s="222"/>
      <c r="O92" s="222"/>
      <c r="P92" s="222"/>
      <c r="Q92" s="222"/>
      <c r="R92" s="222"/>
      <c r="S92" s="222"/>
      <c r="T92" s="222"/>
      <c r="U92" s="222"/>
      <c r="V92" s="222"/>
      <c r="W92" s="222"/>
      <c r="X92" s="222"/>
      <c r="Y92" s="222"/>
      <c r="Z92" s="222"/>
      <c r="AA92" s="222"/>
      <c r="AB92" s="222"/>
      <c r="AC92" s="222"/>
    </row>
    <row r="93" spans="6:30" x14ac:dyDescent="0.25">
      <c r="G93" s="183" t="s">
        <v>39</v>
      </c>
      <c r="H93" s="184">
        <v>1995</v>
      </c>
      <c r="I93" s="184">
        <v>1996</v>
      </c>
      <c r="J93" s="184">
        <v>1997</v>
      </c>
      <c r="K93" s="184">
        <v>1998</v>
      </c>
      <c r="L93" s="184">
        <v>1999</v>
      </c>
      <c r="M93" s="184">
        <v>2000</v>
      </c>
      <c r="N93" s="184">
        <v>2001</v>
      </c>
      <c r="O93" s="184">
        <v>2002</v>
      </c>
      <c r="P93" s="184">
        <v>2003</v>
      </c>
      <c r="Q93" s="184">
        <v>2004</v>
      </c>
      <c r="R93" s="184">
        <v>2005</v>
      </c>
      <c r="S93" s="184">
        <v>2006</v>
      </c>
      <c r="T93" s="184">
        <v>2007</v>
      </c>
      <c r="U93" s="184">
        <v>2008</v>
      </c>
      <c r="V93" s="184">
        <v>2009</v>
      </c>
      <c r="W93" s="184">
        <v>2010</v>
      </c>
      <c r="X93" s="184">
        <v>2011</v>
      </c>
      <c r="Y93" s="184">
        <v>2012</v>
      </c>
      <c r="Z93" s="184">
        <v>2013</v>
      </c>
      <c r="AA93" s="184">
        <v>2014</v>
      </c>
      <c r="AB93" s="184">
        <v>2015</v>
      </c>
      <c r="AC93" s="184">
        <v>2016</v>
      </c>
      <c r="AD93" s="184">
        <v>2017</v>
      </c>
    </row>
    <row r="94" spans="6:30" ht="15.75" thickBot="1" x14ac:dyDescent="0.3">
      <c r="G94" s="185" t="s">
        <v>38</v>
      </c>
      <c r="H94" s="186">
        <v>92507.279383038738</v>
      </c>
      <c r="I94" s="186">
        <v>97160.109277808675</v>
      </c>
      <c r="J94" s="186">
        <v>106659.50827125496</v>
      </c>
      <c r="K94" s="186">
        <v>98443.739941166379</v>
      </c>
      <c r="L94" s="186">
        <v>86186.158684768496</v>
      </c>
      <c r="M94" s="186">
        <v>99886.577330727116</v>
      </c>
      <c r="N94" s="186">
        <v>98203.546156310229</v>
      </c>
      <c r="O94" s="186">
        <v>97933.391976083032</v>
      </c>
      <c r="P94" s="186">
        <v>94684.584162772982</v>
      </c>
      <c r="Q94" s="186">
        <v>117074.86382185016</v>
      </c>
      <c r="R94" s="186">
        <v>146566.26483701423</v>
      </c>
      <c r="S94" s="186">
        <v>162590.1460964143</v>
      </c>
      <c r="T94" s="186">
        <v>207416.49464237894</v>
      </c>
      <c r="U94" s="186">
        <v>243982.43787084011</v>
      </c>
      <c r="V94" s="186">
        <v>233821.6705442575</v>
      </c>
      <c r="W94" s="186">
        <v>287018.18463752925</v>
      </c>
      <c r="X94" s="186">
        <v>335415.15670218616</v>
      </c>
      <c r="Y94" s="186">
        <v>369659.70037551981</v>
      </c>
      <c r="Z94" s="186">
        <v>380191.88186037209</v>
      </c>
      <c r="AA94" s="186">
        <v>378195.71671426593</v>
      </c>
      <c r="AB94" s="186">
        <v>291519.59153295099</v>
      </c>
      <c r="AC94" s="186">
        <v>280090.99964811496</v>
      </c>
      <c r="AD94" s="186">
        <v>309191.38283336512</v>
      </c>
    </row>
    <row r="95" spans="6:30" x14ac:dyDescent="0.25">
      <c r="G95" s="2" t="s">
        <v>42</v>
      </c>
      <c r="H95" s="182" t="s">
        <v>41</v>
      </c>
      <c r="Y95" s="69"/>
      <c r="Z95" s="69"/>
      <c r="AA95" s="69"/>
      <c r="AB95" s="69"/>
    </row>
    <row r="96" spans="6:30" ht="15.75" thickBot="1" x14ac:dyDescent="0.3"/>
    <row r="97" spans="6:30" ht="15.75" thickBot="1" x14ac:dyDescent="0.3">
      <c r="F97" s="7" t="s">
        <v>15</v>
      </c>
      <c r="G97" s="8"/>
      <c r="H97" s="17">
        <v>1995</v>
      </c>
      <c r="I97" s="9">
        <v>1996</v>
      </c>
      <c r="J97" s="17">
        <v>1997</v>
      </c>
      <c r="K97" s="9">
        <v>1998</v>
      </c>
      <c r="L97" s="17">
        <v>1999</v>
      </c>
      <c r="M97" s="9">
        <v>2000</v>
      </c>
      <c r="N97" s="17">
        <v>2001</v>
      </c>
      <c r="O97" s="9">
        <v>2002</v>
      </c>
      <c r="P97" s="17">
        <v>2003</v>
      </c>
      <c r="Q97" s="9">
        <v>2004</v>
      </c>
      <c r="R97" s="17">
        <v>2005</v>
      </c>
      <c r="S97" s="9">
        <v>2006</v>
      </c>
      <c r="T97" s="17">
        <v>2007</v>
      </c>
      <c r="U97" s="9">
        <v>2008</v>
      </c>
      <c r="V97" s="17">
        <v>2009</v>
      </c>
      <c r="W97" s="9">
        <v>2010</v>
      </c>
      <c r="X97" s="17">
        <v>2011</v>
      </c>
      <c r="Y97" s="9">
        <v>2012</v>
      </c>
      <c r="Z97" s="17">
        <v>2013</v>
      </c>
      <c r="AA97" s="9">
        <v>2014</v>
      </c>
      <c r="AB97" s="17">
        <v>2015</v>
      </c>
      <c r="AC97" s="10">
        <v>2016</v>
      </c>
      <c r="AD97" s="10">
        <v>2017</v>
      </c>
    </row>
    <row r="98" spans="6:30" ht="15.75" thickBot="1" x14ac:dyDescent="0.3">
      <c r="F98" s="193" t="s">
        <v>27</v>
      </c>
      <c r="G98" s="209"/>
      <c r="H98" s="60">
        <f>+A!D46/(D!H$94)</f>
        <v>4.6240642125989266</v>
      </c>
      <c r="I98" s="60">
        <f>+A!E46/(D!I$94)</f>
        <v>4.3759244731222999</v>
      </c>
      <c r="J98" s="60">
        <f>+A!F46/(D!J$94)</f>
        <v>5.074811507882</v>
      </c>
      <c r="K98" s="60">
        <f>+A!G46/(D!K$94)</f>
        <v>5.8294636138668485</v>
      </c>
      <c r="L98" s="60">
        <f>+A!H46/(D!L$94)</f>
        <v>3.8311116893802759</v>
      </c>
      <c r="M98" s="60">
        <f>+A!I46/(D!M$94)</f>
        <v>4.6732765550111974</v>
      </c>
      <c r="N98" s="60">
        <f>+A!J46/(D!N$94)</f>
        <v>7.1273261241088584</v>
      </c>
      <c r="O98" s="60">
        <f>+A!K46/(D!O$94)</f>
        <v>8.2868435742345792</v>
      </c>
      <c r="P98" s="60">
        <f>+A!L46/(D!P$94)</f>
        <v>8.2269569739132375</v>
      </c>
      <c r="Q98" s="60">
        <f>+A!M46/(D!Q$94)</f>
        <v>8.6326386980718866</v>
      </c>
      <c r="R98" s="60">
        <f>+A!N46/(D!R$94)</f>
        <v>9.0362403754559661</v>
      </c>
      <c r="S98" s="60">
        <f>+A!O46/(D!S$94)</f>
        <v>7.6085545754195119</v>
      </c>
      <c r="T98" s="60">
        <f>+A!P46/(D!T$94)</f>
        <v>6.1520468861461648</v>
      </c>
      <c r="U98" s="60">
        <f>+A!Q46/(D!U$94)</f>
        <v>6.1461882793131242</v>
      </c>
      <c r="V98" s="60">
        <f>+A!R46/(D!V$94)</f>
        <v>5.3773202332929753</v>
      </c>
      <c r="W98" s="60">
        <f>+A!S46/(D!W$94)</f>
        <v>6.3568620305510484</v>
      </c>
      <c r="X98" s="60">
        <f>+A!T46/(D!X$94)</f>
        <v>5.6902377899834491</v>
      </c>
      <c r="Y98" s="60">
        <f>+A!U46/(D!Y$94)</f>
        <v>5.1682615066214019</v>
      </c>
      <c r="Z98" s="60">
        <f>+A!V46/(D!Z$94)</f>
        <v>5.1941403649572058</v>
      </c>
      <c r="AA98" s="60">
        <f>+A!W46/(D!AA$94)</f>
        <v>4.9824704953590508</v>
      </c>
      <c r="AB98" s="60">
        <f>+A!X46/(D!AB$94)</f>
        <v>4.9142254641162646</v>
      </c>
      <c r="AC98" s="60">
        <f>+A!Y46/(D!AC$94)</f>
        <v>4.2833257816468162</v>
      </c>
      <c r="AD98" s="60">
        <f>+A!Z46/(D!AD$94)</f>
        <v>4.8853431365325877</v>
      </c>
    </row>
    <row r="99" spans="6:30" x14ac:dyDescent="0.25">
      <c r="F99" s="215" t="s">
        <v>17</v>
      </c>
      <c r="G99" s="216"/>
      <c r="H99" s="62">
        <f>+A!D47/(D!H$94)</f>
        <v>0.61449326343957511</v>
      </c>
      <c r="I99" s="62">
        <f>+A!E47/(D!I$94)</f>
        <v>0.43971873145842522</v>
      </c>
      <c r="J99" s="62">
        <f>+A!F47/(D!J$94)</f>
        <v>0.71195968583389124</v>
      </c>
      <c r="K99" s="62">
        <f>+A!G47/(D!K$94)</f>
        <v>1.0510104559399587</v>
      </c>
      <c r="L99" s="62">
        <f>+A!H47/(D!L$94)</f>
        <v>0.47568090544503333</v>
      </c>
      <c r="M99" s="62">
        <f>+A!I47/(D!M$94)</f>
        <v>0.47895464314085678</v>
      </c>
      <c r="N99" s="62">
        <f>+A!J47/(D!N$94)</f>
        <v>0.76013802883637882</v>
      </c>
      <c r="O99" s="62">
        <f>+A!K47/(D!O$94)</f>
        <v>0.82380440799704879</v>
      </c>
      <c r="P99" s="62">
        <f>+A!L47/(D!P$94)</f>
        <v>0.65257634647027862</v>
      </c>
      <c r="Q99" s="62">
        <f>+A!M47/(D!Q$94)</f>
        <v>0.44009984994220208</v>
      </c>
      <c r="R99" s="62">
        <f>+A!N47/(D!R$94)</f>
        <v>0.49458584538952716</v>
      </c>
      <c r="S99" s="62">
        <f>+A!O47/(D!S$94)</f>
        <v>0.45458394481158532</v>
      </c>
      <c r="T99" s="62">
        <f>+A!P47/(D!T$94)</f>
        <v>0.43225371325739081</v>
      </c>
      <c r="U99" s="62">
        <f>+A!Q47/(D!U$94)</f>
        <v>0.45442737996860988</v>
      </c>
      <c r="V99" s="62">
        <f>+A!R47/(D!V$94)</f>
        <v>0.41174374375097644</v>
      </c>
      <c r="W99" s="62">
        <f>+A!S47/(D!W$94)</f>
        <v>0.40181739754798829</v>
      </c>
      <c r="X99" s="62">
        <f>+A!T47/(D!X$94)</f>
        <v>0.42481473228866545</v>
      </c>
      <c r="Y99" s="62">
        <f>+A!U47/(D!Y$94)</f>
        <v>0.40027760626783992</v>
      </c>
      <c r="Z99" s="62">
        <f>+A!V47/(D!Z$94)</f>
        <v>0.39567835921138306</v>
      </c>
      <c r="AA99" s="62">
        <f>+A!W47/(D!AA$94)</f>
        <v>0.42610979680067101</v>
      </c>
      <c r="AB99" s="62">
        <f>+A!X47/(D!AB$94)</f>
        <v>0.43787897523028552</v>
      </c>
      <c r="AC99" s="62">
        <f>+A!Y47/(D!AC$94)</f>
        <v>0.37132717627722589</v>
      </c>
      <c r="AD99" s="62">
        <f>+A!Z47/(D!AD$94)</f>
        <v>0.40746704790249033</v>
      </c>
    </row>
    <row r="100" spans="6:30" x14ac:dyDescent="0.25">
      <c r="F100" s="219" t="s">
        <v>18</v>
      </c>
      <c r="G100" s="220"/>
      <c r="H100" s="63">
        <f>+A!D48/(D!H$94)</f>
        <v>1.1567089715927723E-2</v>
      </c>
      <c r="I100" s="63">
        <f>+A!E48/(D!I$94)</f>
        <v>3.7220419232545784E-3</v>
      </c>
      <c r="J100" s="63">
        <f>+A!F48/(D!J$94)</f>
        <v>1.3749744619769983E-2</v>
      </c>
      <c r="K100" s="63">
        <f>+A!G48/(D!K$94)</f>
        <v>2.3834202168693027E-2</v>
      </c>
      <c r="L100" s="63">
        <f>+A!H48/(D!L$94)</f>
        <v>1.2524087585200159E-2</v>
      </c>
      <c r="M100" s="63">
        <f>+A!I48/(D!M$94)</f>
        <v>1.3268609611196417E-2</v>
      </c>
      <c r="N100" s="63">
        <f>+A!J48/(D!N$94)</f>
        <v>3.2212278719190968E-2</v>
      </c>
      <c r="O100" s="63">
        <f>+A!K48/(D!O$94)</f>
        <v>7.6059848941197924E-2</v>
      </c>
      <c r="P100" s="63">
        <f>+A!L48/(D!P$94)</f>
        <v>0.11360476570830384</v>
      </c>
      <c r="Q100" s="63">
        <f>+A!M48/(D!Q$94)</f>
        <v>0.12077306381936691</v>
      </c>
      <c r="R100" s="63">
        <f>+A!N48/(D!R$94)</f>
        <v>0.10824905729598183</v>
      </c>
      <c r="S100" s="63">
        <f>+A!O48/(D!S$94)</f>
        <v>0.12359279133732919</v>
      </c>
      <c r="T100" s="63">
        <f>+A!P48/(D!T$94)</f>
        <v>0.12965000708533606</v>
      </c>
      <c r="U100" s="63">
        <f>+A!Q48/(D!U$94)</f>
        <v>0.10977318791354275</v>
      </c>
      <c r="V100" s="63">
        <f>+A!R48/(D!V$94)</f>
        <v>6.36059522001617E-2</v>
      </c>
      <c r="W100" s="63">
        <f>+A!S48/(D!W$94)</f>
        <v>3.9698390589395949E-2</v>
      </c>
      <c r="X100" s="63">
        <f>+A!T48/(D!X$94)</f>
        <v>3.3842865395849936E-2</v>
      </c>
      <c r="Y100" s="63">
        <f>+A!U48/(D!Y$94)</f>
        <v>2.0915298562829247E-2</v>
      </c>
      <c r="Z100" s="63">
        <f>+A!V48/(D!Z$94)</f>
        <v>2.0633210161181116E-2</v>
      </c>
      <c r="AA100" s="63">
        <f>+A!W48/(D!AA$94)</f>
        <v>1.5481563490111153E-2</v>
      </c>
      <c r="AB100" s="63">
        <f>+A!X48/(D!AB$94)</f>
        <v>1.3964509138453068E-2</v>
      </c>
      <c r="AC100" s="63">
        <f>+A!Y48/(D!AC$94)</f>
        <v>4.9522619496614566E-3</v>
      </c>
      <c r="AD100" s="63">
        <f>+A!Z48/(D!AD$94)</f>
        <v>1.2870682111295141E-2</v>
      </c>
    </row>
    <row r="101" spans="6:30" x14ac:dyDescent="0.25">
      <c r="F101" s="215" t="s">
        <v>19</v>
      </c>
      <c r="G101" s="216"/>
      <c r="H101" s="63">
        <f>+A!D49/(D!H$94)</f>
        <v>7.1226340715497133E-2</v>
      </c>
      <c r="I101" s="63">
        <f>+A!E49/(D!I$94)</f>
        <v>5.7475202956317077E-2</v>
      </c>
      <c r="J101" s="63">
        <f>+A!F49/(D!J$94)</f>
        <v>5.4880367394095124E-2</v>
      </c>
      <c r="K101" s="63">
        <f>+A!G49/(D!K$94)</f>
        <v>3.801588605061746E-2</v>
      </c>
      <c r="L101" s="63">
        <f>+A!H49/(D!L$94)</f>
        <v>4.3153414153232136E-2</v>
      </c>
      <c r="M101" s="63">
        <f>+A!I49/(D!M$94)</f>
        <v>3.8434503439723114E-2</v>
      </c>
      <c r="N101" s="63">
        <f>+A!J49/(D!N$94)</f>
        <v>4.4406593964120146E-2</v>
      </c>
      <c r="O101" s="63">
        <f>+A!K49/(D!O$94)</f>
        <v>3.6392051047005373E-2</v>
      </c>
      <c r="P101" s="63">
        <f>+A!L49/(D!P$94)</f>
        <v>2.9743659170098229E-2</v>
      </c>
      <c r="Q101" s="63">
        <f>+A!M49/(D!Q$94)</f>
        <v>3.8130371065756008E-2</v>
      </c>
      <c r="R101" s="63">
        <f>+A!N49/(D!R$94)</f>
        <v>3.1076325817984099E-2</v>
      </c>
      <c r="S101" s="63">
        <f>+A!O49/(D!S$94)</f>
        <v>3.4286844152869256E-2</v>
      </c>
      <c r="T101" s="63">
        <f>+A!P49/(D!T$94)</f>
        <v>2.4696743664635135E-2</v>
      </c>
      <c r="U101" s="63">
        <f>+A!Q49/(D!U$94)</f>
        <v>3.7285261510567255E-2</v>
      </c>
      <c r="V101" s="63">
        <f>+A!R49/(D!V$94)</f>
        <v>3.224855071152509E-2</v>
      </c>
      <c r="W101" s="63">
        <f>+A!S49/(D!W$94)</f>
        <v>2.9773719775951141E-2</v>
      </c>
      <c r="X101" s="63">
        <f>+A!T49/(D!X$94)</f>
        <v>2.5792746174799243E-2</v>
      </c>
      <c r="Y101" s="63">
        <f>+A!U49/(D!Y$94)</f>
        <v>2.2775658237690746E-2</v>
      </c>
      <c r="Z101" s="63">
        <f>+A!V49/(D!Z$94)</f>
        <v>2.0933355970296285E-2</v>
      </c>
      <c r="AA101" s="63">
        <f>+A!W49/(D!AA$94)</f>
        <v>1.8284691482173921E-2</v>
      </c>
      <c r="AB101" s="63">
        <f>+A!X49/(D!AB$94)</f>
        <v>2.324994681955669E-2</v>
      </c>
      <c r="AC101" s="63">
        <f>+A!Y49/(D!AC$94)</f>
        <v>2.7520245240596673E-2</v>
      </c>
      <c r="AD101" s="63">
        <f>+A!Z49/(D!AD$94)</f>
        <v>2.317391556756801E-2</v>
      </c>
    </row>
    <row r="102" spans="6:30" x14ac:dyDescent="0.25">
      <c r="F102" s="219" t="s">
        <v>20</v>
      </c>
      <c r="G102" s="220"/>
      <c r="H102" s="63">
        <f>+A!D50/(D!H$94)</f>
        <v>0.18723164399077211</v>
      </c>
      <c r="I102" s="63">
        <f>+A!E50/(D!I$94)</f>
        <v>6.7394150219379848E-2</v>
      </c>
      <c r="J102" s="63">
        <f>+A!F50/(D!J$94)</f>
        <v>2.9154212787966125E-2</v>
      </c>
      <c r="K102" s="63">
        <f>+A!G50/(D!K$94)</f>
        <v>2.1763638818277666E-2</v>
      </c>
      <c r="L102" s="63">
        <f>+A!H50/(D!L$94)</f>
        <v>2.9094277297720537E-2</v>
      </c>
      <c r="M102" s="63">
        <f>+A!I50/(D!M$94)</f>
        <v>0.12599220372053557</v>
      </c>
      <c r="N102" s="63">
        <f>+A!J50/(D!N$94)</f>
        <v>3.6195525916571984E-2</v>
      </c>
      <c r="O102" s="63">
        <f>+A!K50/(D!O$94)</f>
        <v>0.19163014393071581</v>
      </c>
      <c r="P102" s="63">
        <f>+A!L50/(D!P$94)</f>
        <v>0.75838385556571275</v>
      </c>
      <c r="Q102" s="63">
        <f>+A!M50/(D!Q$94)</f>
        <v>1.1857216439835978</v>
      </c>
      <c r="R102" s="63">
        <f>+A!N50/(D!R$94)</f>
        <v>2.06295835086084</v>
      </c>
      <c r="S102" s="63">
        <f>+A!O50/(D!S$94)</f>
        <v>0.84189357895545169</v>
      </c>
      <c r="T102" s="63">
        <f>+A!P50/(D!T$94)</f>
        <v>0.32417412181191996</v>
      </c>
      <c r="U102" s="63">
        <f>+A!Q50/(D!U$94)</f>
        <v>0.24310237457090692</v>
      </c>
      <c r="V102" s="63">
        <f>+A!R50/(D!V$94)</f>
        <v>0.34851885118396425</v>
      </c>
      <c r="W102" s="63">
        <f>+A!S50/(D!W$94)</f>
        <v>1.0415866171599708</v>
      </c>
      <c r="X102" s="63">
        <f>+A!T50/(D!X$94)</f>
        <v>0.49623398547783976</v>
      </c>
      <c r="Y102" s="63">
        <f>+A!U50/(D!Y$94)</f>
        <v>0.20563924042241657</v>
      </c>
      <c r="Z102" s="63">
        <f>+A!V50/(D!Z$94)</f>
        <v>0.38061622802652229</v>
      </c>
      <c r="AA102" s="63">
        <f>+A!W50/(D!AA$94)</f>
        <v>0.31718815073368867</v>
      </c>
      <c r="AB102" s="63">
        <f>+A!X50/(D!AB$94)</f>
        <v>0.25242396098679487</v>
      </c>
      <c r="AC102" s="63">
        <f>+A!Y50/(D!AC$94)</f>
        <v>0.19209781845041915</v>
      </c>
      <c r="AD102" s="63">
        <f>+A!Z50/(D!AD$94)</f>
        <v>0.2786645578878737</v>
      </c>
    </row>
    <row r="103" spans="6:30" x14ac:dyDescent="0.25">
      <c r="F103" s="215" t="s">
        <v>21</v>
      </c>
      <c r="G103" s="216"/>
      <c r="H103" s="63">
        <f>+A!D51/(D!H$94)</f>
        <v>1.1473799760179848E-3</v>
      </c>
      <c r="I103" s="63">
        <f>+A!E51/(D!I$94)</f>
        <v>4.6412874929011253E-3</v>
      </c>
      <c r="J103" s="63">
        <f>+A!F51/(D!J$94)</f>
        <v>1.0037989274028393E-2</v>
      </c>
      <c r="K103" s="63">
        <f>+A!G51/(D!K$94)</f>
        <v>4.8729355496519373E-4</v>
      </c>
      <c r="L103" s="63">
        <f>+A!H51/(D!L$94)</f>
        <v>6.0736898823234289E-3</v>
      </c>
      <c r="M103" s="63">
        <f>+A!I51/(D!M$94)</f>
        <v>3.744000545356134E-2</v>
      </c>
      <c r="N103" s="63">
        <f>+A!J51/(D!N$94)</f>
        <v>5.3287760012969164E-2</v>
      </c>
      <c r="O103" s="63">
        <f>+A!K51/(D!O$94)</f>
        <v>4.4546858961705585E-2</v>
      </c>
      <c r="P103" s="63">
        <f>+A!L51/(D!P$94)</f>
        <v>9.9251320403378092E-3</v>
      </c>
      <c r="Q103" s="63">
        <f>+A!M51/(D!Q$94)</f>
        <v>4.7825125028717001E-3</v>
      </c>
      <c r="R103" s="63">
        <f>+A!N51/(D!R$94)</f>
        <v>4.8965974591634424E-3</v>
      </c>
      <c r="S103" s="63">
        <f>+A!O51/(D!S$94)</f>
        <v>5.0586214462977142E-3</v>
      </c>
      <c r="T103" s="63">
        <f>+A!P51/(D!T$94)</f>
        <v>3.9224218951474455E-3</v>
      </c>
      <c r="U103" s="63">
        <f>+A!Q51/(D!U$94)</f>
        <v>3.0306320670155621E-3</v>
      </c>
      <c r="V103" s="63">
        <f>+A!R51/(D!V$94)</f>
        <v>3.4747677497506181E-3</v>
      </c>
      <c r="W103" s="63">
        <f>+A!S51/(D!W$94)</f>
        <v>2.8165706678861639E-3</v>
      </c>
      <c r="X103" s="63">
        <f>+A!T51/(D!X$94)</f>
        <v>1.0751279207104763E-2</v>
      </c>
      <c r="Y103" s="63">
        <f>+A!U51/(D!Y$94)</f>
        <v>4.473427853564073E-3</v>
      </c>
      <c r="Z103" s="63">
        <f>+A!V51/(D!Z$94)</f>
        <v>3.4266065693597581E-3</v>
      </c>
      <c r="AA103" s="63">
        <f>+A!W51/(D!AA$94)</f>
        <v>2.8664126855223794E-3</v>
      </c>
      <c r="AB103" s="63">
        <f>+A!X51/(D!AB$94)</f>
        <v>3.1678522707302027E-3</v>
      </c>
      <c r="AC103" s="63">
        <f>+A!Y51/(D!AC$94)</f>
        <v>1.3050622849689277E-2</v>
      </c>
      <c r="AD103" s="63">
        <f>+A!Z51/(D!AD$94)</f>
        <v>6.0151029532486229E-3</v>
      </c>
    </row>
    <row r="104" spans="6:30" x14ac:dyDescent="0.25">
      <c r="F104" s="219" t="s">
        <v>22</v>
      </c>
      <c r="G104" s="220"/>
      <c r="H104" s="63">
        <f>+A!D52/(D!H$94)</f>
        <v>1.1724644884528566</v>
      </c>
      <c r="I104" s="63">
        <f>+A!E52/(D!I$94)</f>
        <v>1.2401437266345319</v>
      </c>
      <c r="J104" s="63">
        <f>+A!F52/(D!J$94)</f>
        <v>1.4848146458470131</v>
      </c>
      <c r="K104" s="63">
        <f>+A!G52/(D!K$94)</f>
        <v>1.6562292340522815</v>
      </c>
      <c r="L104" s="63">
        <f>+A!H52/(D!L$94)</f>
        <v>1.4070124698738999</v>
      </c>
      <c r="M104" s="63">
        <f>+A!I52/(D!M$94)</f>
        <v>1.5597170727370031</v>
      </c>
      <c r="N104" s="63">
        <f>+A!J52/(D!N$94)</f>
        <v>1.7952549261243915</v>
      </c>
      <c r="O104" s="63">
        <f>+A!K52/(D!O$94)</f>
        <v>2.0707411017635931</v>
      </c>
      <c r="P104" s="63">
        <f>+A!L52/(D!P$94)</f>
        <v>2.2946861088441501</v>
      </c>
      <c r="Q104" s="63">
        <f>+A!M52/(D!Q$94)</f>
        <v>2.226368594343421</v>
      </c>
      <c r="R104" s="63">
        <f>+A!N52/(D!R$94)</f>
        <v>2.0047846639658271</v>
      </c>
      <c r="S104" s="63">
        <f>+A!O52/(D!S$94)</f>
        <v>1.9604410700940356</v>
      </c>
      <c r="T104" s="63">
        <f>+A!P52/(D!T$94)</f>
        <v>1.8327872171181145</v>
      </c>
      <c r="U104" s="63">
        <f>+A!Q52/(D!U$94)</f>
        <v>1.7312819876962302</v>
      </c>
      <c r="V104" s="63">
        <f>+A!R52/(D!V$94)</f>
        <v>1.6098122946596334</v>
      </c>
      <c r="W104" s="63">
        <f>+A!S52/(D!W$94)</f>
        <v>1.5193110518440003</v>
      </c>
      <c r="X104" s="63">
        <f>+A!T52/(D!X$94)</f>
        <v>1.5421777748084351</v>
      </c>
      <c r="Y104" s="63">
        <f>+A!U52/(D!Y$94)</f>
        <v>1.6383538681245635</v>
      </c>
      <c r="Z104" s="63">
        <f>+A!V52/(D!Z$94)</f>
        <v>1.5431310556374904</v>
      </c>
      <c r="AA104" s="63">
        <f>+A!W52/(D!AA$94)</f>
        <v>1.5172514511409192</v>
      </c>
      <c r="AB104" s="63">
        <f>+A!X52/(D!AB$94)</f>
        <v>1.7503046615730651</v>
      </c>
      <c r="AC104" s="63">
        <f>+A!Y52/(D!AC$94)</f>
        <v>1.5051565403016951</v>
      </c>
      <c r="AD104" s="63">
        <f>+A!Z52/(D!AD$94)</f>
        <v>1.6050870999450313</v>
      </c>
    </row>
    <row r="105" spans="6:30" x14ac:dyDescent="0.25">
      <c r="F105" s="215" t="s">
        <v>23</v>
      </c>
      <c r="G105" s="216"/>
      <c r="H105" s="63">
        <f>+A!D53/(D!H$94)</f>
        <v>1.2814256433719593</v>
      </c>
      <c r="I105" s="63">
        <f>+A!E53/(D!I$94)</f>
        <v>1.2985195358236992</v>
      </c>
      <c r="J105" s="63">
        <f>+A!F53/(D!J$94)</f>
        <v>1.3025327254151737</v>
      </c>
      <c r="K105" s="63">
        <f>+A!G53/(D!K$94)</f>
        <v>1.5106465895025607</v>
      </c>
      <c r="L105" s="63">
        <f>+A!H53/(D!L$94)</f>
        <v>0.99313197508971807</v>
      </c>
      <c r="M105" s="63">
        <f>+A!I53/(D!M$94)</f>
        <v>1.2999133964725149</v>
      </c>
      <c r="N105" s="63">
        <f>+A!J53/(D!N$94)</f>
        <v>1.6332495747628744</v>
      </c>
      <c r="O105" s="63">
        <f>+A!K53/(D!O$94)</f>
        <v>1.7828454266409997</v>
      </c>
      <c r="P105" s="63">
        <f>+A!L53/(D!P$94)</f>
        <v>1.9582585870710316</v>
      </c>
      <c r="Q105" s="63">
        <f>+A!M53/(D!Q$94)</f>
        <v>1.9322414104553518</v>
      </c>
      <c r="R105" s="63">
        <f>+A!N53/(D!R$94)</f>
        <v>1.865532292195992</v>
      </c>
      <c r="S105" s="63">
        <f>+A!O53/(D!S$94)</f>
        <v>1.8069010149347482</v>
      </c>
      <c r="T105" s="63">
        <f>+A!P53/(D!T$94)</f>
        <v>1.5486010432960617</v>
      </c>
      <c r="U105" s="63">
        <f>+A!Q53/(D!U$94)</f>
        <v>1.6367850222539664</v>
      </c>
      <c r="V105" s="63">
        <f>+A!R53/(D!V$94)</f>
        <v>1.3945204447518562</v>
      </c>
      <c r="W105" s="63">
        <f>+A!S53/(D!W$94)</f>
        <v>1.4463034825624124</v>
      </c>
      <c r="X105" s="63">
        <f>+A!T53/(D!X$94)</f>
        <v>1.3610395680638141</v>
      </c>
      <c r="Y105" s="63">
        <f>+A!U53/(D!Y$94)</f>
        <v>1.196320560642012</v>
      </c>
      <c r="Z105" s="63">
        <f>+A!V53/(D!Z$94)</f>
        <v>1.1845889443936146</v>
      </c>
      <c r="AA105" s="63">
        <f>+A!W53/(D!AA$94)</f>
        <v>1.0225123736453277</v>
      </c>
      <c r="AB105" s="63">
        <f>+A!X53/(D!AB$94)</f>
        <v>0.95067092589787217</v>
      </c>
      <c r="AC105" s="63">
        <f>+A!Y53/(D!AC$94)</f>
        <v>0.77694499385340943</v>
      </c>
      <c r="AD105" s="63">
        <f>+A!Z53/(D!AD$94)</f>
        <v>0.94598496672086785</v>
      </c>
    </row>
    <row r="106" spans="6:30" x14ac:dyDescent="0.25">
      <c r="F106" s="219" t="s">
        <v>24</v>
      </c>
      <c r="G106" s="220"/>
      <c r="H106" s="63">
        <f>+A!D54/(D!H$94)</f>
        <v>0.55528462562718417</v>
      </c>
      <c r="I106" s="63">
        <f>+A!E54/(D!I$94)</f>
        <v>0.4630592774587986</v>
      </c>
      <c r="J106" s="63">
        <f>+A!F54/(D!J$94)</f>
        <v>0.61740505902695342</v>
      </c>
      <c r="K106" s="63">
        <f>+A!G54/(D!K$94)</f>
        <v>0.55465548172623669</v>
      </c>
      <c r="L106" s="63">
        <f>+A!H54/(D!L$94)</f>
        <v>0.34436736075633029</v>
      </c>
      <c r="M106" s="63">
        <f>+A!I54/(D!M$94)</f>
        <v>0.60099756748330468</v>
      </c>
      <c r="N106" s="63">
        <f>+A!J54/(D!N$94)</f>
        <v>1.8993448536279227</v>
      </c>
      <c r="O106" s="63">
        <f>+A!K54/(D!O$94)</f>
        <v>2.3543246623818392</v>
      </c>
      <c r="P106" s="63">
        <f>+A!L54/(D!P$94)</f>
        <v>1.444848717556996</v>
      </c>
      <c r="Q106" s="63">
        <f>+A!M54/(D!Q$94)</f>
        <v>1.7119148676096465</v>
      </c>
      <c r="R106" s="63">
        <f>+A!N54/(D!R$94)</f>
        <v>1.6168809395772528</v>
      </c>
      <c r="S106" s="63">
        <f>+A!O54/(D!S$94)</f>
        <v>1.5567640848905178</v>
      </c>
      <c r="T106" s="63">
        <f>+A!P54/(D!T$94)</f>
        <v>1.1695834529373745</v>
      </c>
      <c r="U106" s="63">
        <f>+A!Q54/(D!U$94)</f>
        <v>1.2449322281171535</v>
      </c>
      <c r="V106" s="63">
        <f>+A!R54/(D!V$94)</f>
        <v>1.0558315635388102</v>
      </c>
      <c r="W106" s="63">
        <f>+A!S54/(D!W$94)</f>
        <v>1.3718183065551892</v>
      </c>
      <c r="X106" s="63">
        <f>+A!T54/(D!X$94)</f>
        <v>1.1721605065959666</v>
      </c>
      <c r="Y106" s="63">
        <f>+A!U54/(D!Y$94)</f>
        <v>1.0878237459790738</v>
      </c>
      <c r="Z106" s="63">
        <f>+A!V54/(D!Z$94)</f>
        <v>1.0120586955123667</v>
      </c>
      <c r="AA106" s="63">
        <f>+A!W54/(D!AA$94)</f>
        <v>1.0608382968628851</v>
      </c>
      <c r="AB106" s="63">
        <f>+A!X54/(D!AB$94)</f>
        <v>0.95447410082059325</v>
      </c>
      <c r="AC106" s="63">
        <f>+A!Y54/(D!AC$94)</f>
        <v>0.99753865833253808</v>
      </c>
      <c r="AD106" s="63">
        <f>+A!Z54/(D!AD$94)</f>
        <v>1.0752799672272211</v>
      </c>
    </row>
    <row r="107" spans="6:30" x14ac:dyDescent="0.25">
      <c r="F107" s="215" t="s">
        <v>25</v>
      </c>
      <c r="G107" s="216"/>
      <c r="H107" s="63">
        <f>+A!D55/(D!H$94)</f>
        <v>0.72922423456730223</v>
      </c>
      <c r="I107" s="63">
        <f>+A!E55/(D!I$94)</f>
        <v>0.80125074558536769</v>
      </c>
      <c r="J107" s="63">
        <f>+A!F55/(D!J$94)</f>
        <v>0.85027618699833452</v>
      </c>
      <c r="K107" s="63">
        <f>+A!G55/(D!K$94)</f>
        <v>0.96475479351719085</v>
      </c>
      <c r="L107" s="63">
        <f>+A!H55/(D!L$94)</f>
        <v>0.52007295236284257</v>
      </c>
      <c r="M107" s="63">
        <f>+A!I55/(D!M$94)</f>
        <v>0.51855866307740817</v>
      </c>
      <c r="N107" s="63">
        <f>+A!J55/(D!N$94)</f>
        <v>0.87196800270025365</v>
      </c>
      <c r="O107" s="63">
        <f>+A!K55/(D!O$94)</f>
        <v>0.90017069991335907</v>
      </c>
      <c r="P107" s="63">
        <f>+A!L55/(D!P$94)</f>
        <v>0.96492096161014906</v>
      </c>
      <c r="Q107" s="63">
        <f>+A!M55/(D!Q$94)</f>
        <v>0.97252558135156386</v>
      </c>
      <c r="R107" s="63">
        <f>+A!N55/(D!R$94)</f>
        <v>0.84628751464692653</v>
      </c>
      <c r="S107" s="63">
        <f>+A!O55/(D!S$94)</f>
        <v>0.82470373032623256</v>
      </c>
      <c r="T107" s="63">
        <f>+A!P55/(D!T$94)</f>
        <v>0.68576224010169984</v>
      </c>
      <c r="U107" s="63">
        <f>+A!Q55/(D!U$94)</f>
        <v>0.68512841112150502</v>
      </c>
      <c r="V107" s="63">
        <f>+A!R55/(D!V$94)</f>
        <v>0.45709450176804783</v>
      </c>
      <c r="W107" s="63">
        <f>+A!S55/(D!W$94)</f>
        <v>0.50215668453905493</v>
      </c>
      <c r="X107" s="63">
        <f>+A!T55/(D!X$94)</f>
        <v>0.62310153797125001</v>
      </c>
      <c r="Y107" s="63">
        <f>+A!U55/(D!Y$94)</f>
        <v>0.5902772192325515</v>
      </c>
      <c r="Z107" s="63">
        <f>+A!V55/(D!Z$94)</f>
        <v>0.63181149167256156</v>
      </c>
      <c r="AA107" s="63">
        <f>+A!W55/(D!AA$94)</f>
        <v>0.6007289082325824</v>
      </c>
      <c r="AB107" s="63">
        <f>+A!X55/(D!AB$94)</f>
        <v>0.5267776316249474</v>
      </c>
      <c r="AC107" s="63">
        <f>+A!Y55/(D!AC$94)</f>
        <v>0.39173518655667533</v>
      </c>
      <c r="AD107" s="63">
        <f>+A!Z55/(D!AD$94)</f>
        <v>0.53080036867796487</v>
      </c>
    </row>
    <row r="108" spans="6:30" ht="15.75" thickBot="1" x14ac:dyDescent="0.3">
      <c r="F108" s="217" t="s">
        <v>26</v>
      </c>
      <c r="G108" s="218"/>
      <c r="H108" s="64">
        <f>+A!D56/(D!H$94)</f>
        <v>0</v>
      </c>
      <c r="I108" s="64">
        <f>+A!E56/(D!I$94)</f>
        <v>0</v>
      </c>
      <c r="J108" s="64">
        <f>+A!F56/(D!J$94)</f>
        <v>2.343907299518047E-7</v>
      </c>
      <c r="K108" s="64">
        <f>+A!G56/(D!K$94)</f>
        <v>8.0662213816192381E-3</v>
      </c>
      <c r="L108" s="64">
        <f>+A!H56/(D!L$94)</f>
        <v>1.1602791158816641E-7</v>
      </c>
      <c r="M108" s="64">
        <f>+A!I56/(D!M$94)</f>
        <v>0</v>
      </c>
      <c r="N108" s="64">
        <f>+A!J56/(D!N$94)</f>
        <v>1.2688849321353458E-3</v>
      </c>
      <c r="O108" s="64">
        <f>+A!K56/(D!O$94)</f>
        <v>6.3289138412704875E-3</v>
      </c>
      <c r="P108" s="64">
        <f>+A!L56/(D!P$94)</f>
        <v>8.7659465090234834E-6</v>
      </c>
      <c r="Q108" s="64">
        <f>+A!M56/(D!Q$94)</f>
        <v>8.1529029275869013E-5</v>
      </c>
      <c r="R108" s="64">
        <f>+A!N56/(D!R$94)</f>
        <v>9.8628425961970381E-4</v>
      </c>
      <c r="S108" s="64">
        <f>+A!O56/(D!S$94)</f>
        <v>3.289129217479643E-4</v>
      </c>
      <c r="T108" s="64">
        <f>+A!P56/(D!T$94)</f>
        <v>6.1616121813432554E-4</v>
      </c>
      <c r="U108" s="64">
        <f>+A!Q56/(D!U$94)</f>
        <v>4.4277367232959855E-4</v>
      </c>
      <c r="V108" s="64">
        <f>+A!R56/(D!V$94)</f>
        <v>4.6777101431792918E-4</v>
      </c>
      <c r="W108" s="64">
        <f>+A!S56/(D!W$94)</f>
        <v>1.5804538676630136E-3</v>
      </c>
      <c r="X108" s="64">
        <f>+A!T56/(D!X$94)</f>
        <v>3.213539932415865E-4</v>
      </c>
      <c r="Y108" s="64">
        <f>+A!U56/(D!Y$94)</f>
        <v>1.404675704364085E-3</v>
      </c>
      <c r="Z108" s="64">
        <f>+A!V56/(D!Z$94)</f>
        <v>1.2624283234334557E-3</v>
      </c>
      <c r="AA108" s="64">
        <f>+A!W56/(D!AA$94)</f>
        <v>1.2102754731773363E-3</v>
      </c>
      <c r="AB108" s="64">
        <f>+A!X56/(D!AB$94)</f>
        <v>1.3116374031306923E-3</v>
      </c>
      <c r="AC108" s="64">
        <f>+A!Y56/(D!AC$94)</f>
        <v>3.0023992240254039E-3</v>
      </c>
      <c r="AD108" s="64">
        <f>+A!Z56/(D!AD$94)</f>
        <v>0</v>
      </c>
    </row>
    <row r="109" spans="6:30" x14ac:dyDescent="0.25">
      <c r="F109" s="1" t="s">
        <v>53</v>
      </c>
      <c r="I109" s="70"/>
    </row>
    <row r="110" spans="6:30" ht="15.75" thickBot="1" x14ac:dyDescent="0.3"/>
    <row r="111" spans="6:30" ht="15.75" thickBot="1" x14ac:dyDescent="0.3">
      <c r="F111" s="7" t="s">
        <v>15</v>
      </c>
      <c r="G111" s="8"/>
      <c r="H111" s="17">
        <v>1995</v>
      </c>
      <c r="I111" s="9">
        <v>1996</v>
      </c>
      <c r="J111" s="17">
        <v>1997</v>
      </c>
      <c r="K111" s="9">
        <v>1998</v>
      </c>
      <c r="L111" s="17">
        <v>1999</v>
      </c>
      <c r="M111" s="9">
        <v>2000</v>
      </c>
      <c r="N111" s="17">
        <v>2001</v>
      </c>
      <c r="O111" s="9">
        <v>2002</v>
      </c>
      <c r="P111" s="17">
        <v>2003</v>
      </c>
      <c r="Q111" s="9">
        <v>2004</v>
      </c>
      <c r="R111" s="17">
        <v>2005</v>
      </c>
      <c r="S111" s="9">
        <v>2006</v>
      </c>
      <c r="T111" s="17">
        <v>2007</v>
      </c>
      <c r="U111" s="9">
        <v>2008</v>
      </c>
      <c r="V111" s="17">
        <v>2009</v>
      </c>
      <c r="W111" s="9">
        <v>2010</v>
      </c>
      <c r="X111" s="17">
        <v>2011</v>
      </c>
      <c r="Y111" s="9">
        <v>2012</v>
      </c>
      <c r="Z111" s="17">
        <v>2013</v>
      </c>
      <c r="AA111" s="9">
        <v>2014</v>
      </c>
      <c r="AB111" s="17">
        <v>2015</v>
      </c>
      <c r="AC111" s="10">
        <v>2016</v>
      </c>
      <c r="AD111" s="10">
        <v>2017</v>
      </c>
    </row>
    <row r="112" spans="6:30" ht="15.75" thickBot="1" x14ac:dyDescent="0.3">
      <c r="F112" s="193" t="s">
        <v>27</v>
      </c>
      <c r="G112" s="209"/>
      <c r="H112" s="60">
        <f>+B!E46/(D!H$94)</f>
        <v>2.9559965639864818</v>
      </c>
      <c r="I112" s="60">
        <f>+B!F46/(D!I$94)</f>
        <v>3.3324880180425276</v>
      </c>
      <c r="J112" s="60">
        <f>+B!G46/(D!J$94)</f>
        <v>3.6129624657556643</v>
      </c>
      <c r="K112" s="60">
        <f>+B!H46/(D!K$94)</f>
        <v>3.1324307689274327</v>
      </c>
      <c r="L112" s="60">
        <f>+B!I46/(D!L$94)</f>
        <v>2.9331531171336023</v>
      </c>
      <c r="M112" s="60">
        <f>+B!J46/(D!M$94)</f>
        <v>3.1715092104026743</v>
      </c>
      <c r="N112" s="60">
        <f>+B!K46/(D!N$94)</f>
        <v>3.2404736127703662</v>
      </c>
      <c r="O112" s="60">
        <f>+B!L46/(D!O$94)</f>
        <v>3.7494800556859724</v>
      </c>
      <c r="P112" s="60">
        <f>+B!M46/(D!P$94)</f>
        <v>4.3266536323984663</v>
      </c>
      <c r="Q112" s="60">
        <f>+B!N46/(D!Q$94)</f>
        <v>3.2464970497711869</v>
      </c>
      <c r="R112" s="60">
        <f>+B!O46/(D!R$94)</f>
        <v>3.6092944074699842</v>
      </c>
      <c r="S112" s="60">
        <f>+B!P46/(D!S$94)</f>
        <v>4.2864165924712809</v>
      </c>
      <c r="T112" s="60">
        <f>+B!Q46/(D!T$94)</f>
        <v>3.5329490128712138</v>
      </c>
      <c r="U112" s="60">
        <f>+B!R46/(D!U$94)</f>
        <v>3.318337201092302</v>
      </c>
      <c r="V112" s="60">
        <f>+B!S46/(D!V$94)</f>
        <v>2.970496696834322</v>
      </c>
      <c r="W112" s="60">
        <f>+B!T46/(D!W$94)</f>
        <v>2.9089993062788935</v>
      </c>
      <c r="X112" s="60">
        <f>+B!U46/(D!X$94)</f>
        <v>3.1776918207258018</v>
      </c>
      <c r="Y112" s="60">
        <f>+B!V46/(D!Y$94)</f>
        <v>2.8904286805258641</v>
      </c>
      <c r="Z112" s="60">
        <f>+B!W46/(D!Z$94)</f>
        <v>2.3190574077639177</v>
      </c>
      <c r="AA112" s="60">
        <f>+B!X46/(D!AA$94)</f>
        <v>2.4280854050332534</v>
      </c>
      <c r="AB112" s="60">
        <f>+B!Y46/(D!AB$94)</f>
        <v>2.6862098560243308</v>
      </c>
      <c r="AC112" s="60">
        <f>+B!Z46/(D!AC$94)</f>
        <v>2.8732965393785235</v>
      </c>
      <c r="AD112" s="60">
        <f>+B!AA46/(D!AD$94)</f>
        <v>2.4075147023136023</v>
      </c>
    </row>
    <row r="113" spans="6:30" x14ac:dyDescent="0.25">
      <c r="F113" s="215" t="s">
        <v>17</v>
      </c>
      <c r="G113" s="216"/>
      <c r="H113" s="62">
        <f>+B!E47/(D!H$94)</f>
        <v>1.0929269639567134</v>
      </c>
      <c r="I113" s="62">
        <f>+B!F47/(D!I$94)</f>
        <v>1.6037682661971824</v>
      </c>
      <c r="J113" s="62">
        <f>+B!G47/(D!J$94)</f>
        <v>1.5740378211104671</v>
      </c>
      <c r="K113" s="62">
        <f>+B!H47/(D!K$94)</f>
        <v>1.1454146304009669</v>
      </c>
      <c r="L113" s="62">
        <f>+B!I47/(D!L$94)</f>
        <v>1.2414742881319472</v>
      </c>
      <c r="M113" s="62">
        <f>+B!J47/(D!M$94)</f>
        <v>1.179955336839271</v>
      </c>
      <c r="N113" s="62">
        <f>+B!K47/(D!N$94)</f>
        <v>1.3901829958635117</v>
      </c>
      <c r="O113" s="62">
        <f>+B!L47/(D!O$94)</f>
        <v>1.357333768572657</v>
      </c>
      <c r="P113" s="62">
        <f>+B!M47/(D!P$94)</f>
        <v>1.1169695778373756</v>
      </c>
      <c r="Q113" s="62">
        <f>+B!N47/(D!Q$94)</f>
        <v>0.83517927596129482</v>
      </c>
      <c r="R113" s="62">
        <f>+B!O47/(D!R$94)</f>
        <v>1.0636465367617798</v>
      </c>
      <c r="S113" s="62">
        <f>+B!P47/(D!S$94)</f>
        <v>1.3244381973327291</v>
      </c>
      <c r="T113" s="62">
        <f>+B!Q47/(D!T$94)</f>
        <v>0.94401556798845654</v>
      </c>
      <c r="U113" s="62">
        <f>+B!R47/(D!U$94)</f>
        <v>0.78527865231605942</v>
      </c>
      <c r="V113" s="62">
        <f>+B!S47/(D!V$94)</f>
        <v>0.82797244391150648</v>
      </c>
      <c r="W113" s="62">
        <f>+B!T47/(D!W$94)</f>
        <v>0.69377973472821886</v>
      </c>
      <c r="X113" s="62">
        <f>+B!U47/(D!X$94)</f>
        <v>0.90885517219089074</v>
      </c>
      <c r="Y113" s="62">
        <f>+B!V47/(D!Y$94)</f>
        <v>0.76404108890714206</v>
      </c>
      <c r="Z113" s="62">
        <f>+B!W47/(D!Z$94)</f>
        <v>0.67907788755683696</v>
      </c>
      <c r="AA113" s="62">
        <f>+B!X47/(D!AA$94)</f>
        <v>0.68212221503001724</v>
      </c>
      <c r="AB113" s="62">
        <f>+B!Y47/(D!AB$94)</f>
        <v>0.76357646780950361</v>
      </c>
      <c r="AC113" s="62">
        <f>+B!Z47/(D!AC$94)</f>
        <v>0.96417628677565215</v>
      </c>
      <c r="AD113" s="62">
        <f>+B!AA47/(D!AD$94)</f>
        <v>0.76079545893028677</v>
      </c>
    </row>
    <row r="114" spans="6:30" x14ac:dyDescent="0.25">
      <c r="F114" s="219" t="s">
        <v>18</v>
      </c>
      <c r="G114" s="220"/>
      <c r="H114" s="63">
        <f>+B!E48/(D!H$94)</f>
        <v>3.4187147444959417E-3</v>
      </c>
      <c r="I114" s="63">
        <f>+B!F48/(D!I$94)</f>
        <v>3.9264365060479901E-3</v>
      </c>
      <c r="J114" s="63">
        <f>+B!G48/(D!J$94)</f>
        <v>3.8435673166372871E-3</v>
      </c>
      <c r="K114" s="63">
        <f>+B!H48/(D!K$94)</f>
        <v>5.3854211584895475E-3</v>
      </c>
      <c r="L114" s="63">
        <f>+B!I48/(D!L$94)</f>
        <v>8.7603393807297403E-4</v>
      </c>
      <c r="M114" s="63">
        <f>+B!J48/(D!M$94)</f>
        <v>9.1080906395231403E-3</v>
      </c>
      <c r="N114" s="63">
        <f>+B!K48/(D!N$94)</f>
        <v>4.1468869092751411E-3</v>
      </c>
      <c r="O114" s="63">
        <f>+B!L48/(D!O$94)</f>
        <v>2.8638954940771958E-3</v>
      </c>
      <c r="P114" s="63">
        <f>+B!M48/(D!P$94)</f>
        <v>2.5753294705377376E-3</v>
      </c>
      <c r="Q114" s="63">
        <f>+B!N48/(D!Q$94)</f>
        <v>1.8041532836750476E-3</v>
      </c>
      <c r="R114" s="63">
        <f>+B!O48/(D!R$94)</f>
        <v>4.5787207632415712E-3</v>
      </c>
      <c r="S114" s="63">
        <f>+B!P48/(D!S$94)</f>
        <v>2.9412483565665879E-3</v>
      </c>
      <c r="T114" s="63">
        <f>+B!Q48/(D!T$94)</f>
        <v>1.4587947815900356E-2</v>
      </c>
      <c r="U114" s="63">
        <f>+B!R48/(D!U$94)</f>
        <v>6.682308834306698E-3</v>
      </c>
      <c r="V114" s="63">
        <f>+B!S48/(D!V$94)</f>
        <v>5.8894498392498126E-3</v>
      </c>
      <c r="W114" s="63">
        <f>+B!T48/(D!W$94)</f>
        <v>4.6482525199051609E-3</v>
      </c>
      <c r="X114" s="63">
        <f>+B!U48/(D!X$94)</f>
        <v>6.4543296769447684E-3</v>
      </c>
      <c r="Y114" s="63">
        <f>+B!V48/(D!Y$94)</f>
        <v>2.3880341814464649E-3</v>
      </c>
      <c r="Z114" s="63">
        <f>+B!W48/(D!Z$94)</f>
        <v>1.8415700950109571E-3</v>
      </c>
      <c r="AA114" s="63">
        <f>+B!X48/(D!AA$94)</f>
        <v>1.7862259410790357E-3</v>
      </c>
      <c r="AB114" s="63">
        <f>+B!Y48/(D!AB$94)</f>
        <v>8.2301981399723768E-3</v>
      </c>
      <c r="AC114" s="63">
        <f>+B!Z48/(D!AC$94)</f>
        <v>4.1014313256878378E-3</v>
      </c>
      <c r="AD114" s="63">
        <f>+B!AA48/(D!AD$94)</f>
        <v>3.9235504847617321E-3</v>
      </c>
    </row>
    <row r="115" spans="6:30" x14ac:dyDescent="0.25">
      <c r="F115" s="215" t="s">
        <v>19</v>
      </c>
      <c r="G115" s="216"/>
      <c r="H115" s="63">
        <f>+B!E49/(D!H$94)</f>
        <v>6.05583370018246E-2</v>
      </c>
      <c r="I115" s="63">
        <f>+B!F49/(D!I$94)</f>
        <v>4.8315456156780838E-2</v>
      </c>
      <c r="J115" s="63">
        <f>+B!G49/(D!J$94)</f>
        <v>4.6004196714662639E-2</v>
      </c>
      <c r="K115" s="63">
        <f>+B!H49/(D!K$94)</f>
        <v>4.6756502777635781E-2</v>
      </c>
      <c r="L115" s="63">
        <f>+B!I49/(D!L$94)</f>
        <v>0.10594020129607688</v>
      </c>
      <c r="M115" s="63">
        <f>+B!J49/(D!M$94)</f>
        <v>0.13639270024130704</v>
      </c>
      <c r="N115" s="63">
        <f>+B!K49/(D!N$94)</f>
        <v>0.15020211160727204</v>
      </c>
      <c r="O115" s="63">
        <f>+B!L49/(D!O$94)</f>
        <v>0.21157492436349218</v>
      </c>
      <c r="P115" s="63">
        <f>+B!M49/(D!P$94)</f>
        <v>0.28110257055408405</v>
      </c>
      <c r="Q115" s="63">
        <f>+B!N49/(D!Q$94)</f>
        <v>0.26074802911111833</v>
      </c>
      <c r="R115" s="63">
        <f>+B!O49/(D!R$94)</f>
        <v>9.3095160848734107E-2</v>
      </c>
      <c r="S115" s="63">
        <f>+B!P49/(D!S$94)</f>
        <v>8.7996107657815348E-2</v>
      </c>
      <c r="T115" s="63">
        <f>+B!Q49/(D!T$94)</f>
        <v>8.1677737487607635E-2</v>
      </c>
      <c r="U115" s="63">
        <f>+B!R49/(D!U$94)</f>
        <v>4.3356850158206735E-2</v>
      </c>
      <c r="V115" s="63">
        <f>+B!S49/(D!V$94)</f>
        <v>4.1896766784692667E-2</v>
      </c>
      <c r="W115" s="63">
        <f>+B!T49/(D!W$94)</f>
        <v>3.322939629084716E-2</v>
      </c>
      <c r="X115" s="63">
        <f>+B!U49/(D!X$94)</f>
        <v>4.2784262169588673E-2</v>
      </c>
      <c r="Y115" s="63">
        <f>+B!V49/(D!Y$94)</f>
        <v>3.5985015370858423E-2</v>
      </c>
      <c r="Z115" s="63">
        <f>+B!W49/(D!Z$94)</f>
        <v>3.0749394076471821E-2</v>
      </c>
      <c r="AA115" s="63">
        <f>+B!X49/(D!AA$94)</f>
        <v>2.6018457018735511E-2</v>
      </c>
      <c r="AB115" s="63">
        <f>+B!Y49/(D!AB$94)</f>
        <v>3.467856121380887E-2</v>
      </c>
      <c r="AC115" s="63">
        <f>+B!Z49/(D!AC$94)</f>
        <v>3.5714678488660695E-2</v>
      </c>
      <c r="AD115" s="63">
        <f>+B!AA49/(D!AD$94)</f>
        <v>2.8371929125617815E-2</v>
      </c>
    </row>
    <row r="116" spans="6:30" x14ac:dyDescent="0.25">
      <c r="F116" s="219" t="s">
        <v>20</v>
      </c>
      <c r="G116" s="220"/>
      <c r="H116" s="63">
        <f>+B!E50/(D!H$94)</f>
        <v>3.2694400053392319E-3</v>
      </c>
      <c r="I116" s="63">
        <f>+B!F50/(D!I$94)</f>
        <v>0</v>
      </c>
      <c r="J116" s="63">
        <f>+B!G50/(D!J$94)</f>
        <v>0</v>
      </c>
      <c r="K116" s="63">
        <f>+B!H50/(D!K$94)</f>
        <v>1.8688847062286871E-4</v>
      </c>
      <c r="L116" s="63">
        <f>+B!I50/(D!L$94)</f>
        <v>2.047393719511308E-3</v>
      </c>
      <c r="M116" s="63">
        <f>+B!J50/(D!M$94)</f>
        <v>9.9488482492462046E-2</v>
      </c>
      <c r="N116" s="63">
        <f>+B!K50/(D!N$94)</f>
        <v>7.7142835432254006E-4</v>
      </c>
      <c r="O116" s="63">
        <f>+B!L50/(D!O$94)</f>
        <v>0.10082973540231856</v>
      </c>
      <c r="P116" s="63">
        <f>+B!M50/(D!P$94)</f>
        <v>0.1411459966600819</v>
      </c>
      <c r="Q116" s="63">
        <f>+B!N50/(D!Q$94)</f>
        <v>0.18527751638479084</v>
      </c>
      <c r="R116" s="63">
        <f>+B!O50/(D!R$94)</f>
        <v>1.4492693815743363E-2</v>
      </c>
      <c r="S116" s="63">
        <f>+B!P50/(D!S$94)</f>
        <v>1.1791643257784619E-2</v>
      </c>
      <c r="T116" s="63">
        <f>+B!Q50/(D!T$94)</f>
        <v>2.5926173370501442E-2</v>
      </c>
      <c r="U116" s="63">
        <f>+B!R50/(D!U$94)</f>
        <v>2.6414290537631509E-2</v>
      </c>
      <c r="V116" s="63">
        <f>+B!S50/(D!V$94)</f>
        <v>1.3925612593652595E-2</v>
      </c>
      <c r="W116" s="63">
        <f>+B!T50/(D!W$94)</f>
        <v>1.0246619055562976E-2</v>
      </c>
      <c r="X116" s="63">
        <f>+B!U50/(D!X$94)</f>
        <v>9.9331319215196466E-3</v>
      </c>
      <c r="Y116" s="63">
        <f>+B!V50/(D!Y$94)</f>
        <v>1.2322344024443875E-2</v>
      </c>
      <c r="Z116" s="63">
        <f>+B!W50/(D!Z$94)</f>
        <v>3.754601473905872E-2</v>
      </c>
      <c r="AA116" s="63">
        <f>+B!X50/(D!AA$94)</f>
        <v>2.2557812325636504E-2</v>
      </c>
      <c r="AB116" s="63">
        <f>+B!Y50/(D!AB$94)</f>
        <v>2.3634511024694611E-2</v>
      </c>
      <c r="AC116" s="63">
        <f>+B!Z50/(D!AC$94)</f>
        <v>0.16157827297862831</v>
      </c>
      <c r="AD116" s="63">
        <f>+B!AA50/(D!AD$94)</f>
        <v>6.1912753921466251E-2</v>
      </c>
    </row>
    <row r="117" spans="6:30" x14ac:dyDescent="0.25">
      <c r="F117" s="215" t="s">
        <v>21</v>
      </c>
      <c r="G117" s="216"/>
      <c r="H117" s="63">
        <f>+B!E51/(D!H$94)</f>
        <v>2.926617254399972E-2</v>
      </c>
      <c r="I117" s="63">
        <f>+B!F51/(D!I$94)</f>
        <v>2.2575396593352514E-2</v>
      </c>
      <c r="J117" s="63">
        <f>+B!G51/(D!J$94)</f>
        <v>2.6863090280833224E-2</v>
      </c>
      <c r="K117" s="63">
        <f>+B!H51/(D!K$94)</f>
        <v>2.1133156879689256E-2</v>
      </c>
      <c r="L117" s="63">
        <f>+B!I51/(D!L$94)</f>
        <v>4.8486961987534653E-2</v>
      </c>
      <c r="M117" s="63">
        <f>+B!J51/(D!M$94)</f>
        <v>0.10602805985566656</v>
      </c>
      <c r="N117" s="63">
        <f>+B!K51/(D!N$94)</f>
        <v>6.2300041489966831E-2</v>
      </c>
      <c r="O117" s="63">
        <f>+B!L51/(D!O$94)</f>
        <v>8.069760314163367E-2</v>
      </c>
      <c r="P117" s="63">
        <f>+B!M51/(D!P$94)</f>
        <v>0.11507100227920472</v>
      </c>
      <c r="Q117" s="63">
        <f>+B!N51/(D!Q$94)</f>
        <v>0.12775910653853301</v>
      </c>
      <c r="R117" s="63">
        <f>+B!O51/(D!R$94)</f>
        <v>9.0462017400416275E-2</v>
      </c>
      <c r="S117" s="63">
        <f>+B!P51/(D!S$94)</f>
        <v>4.9617803991738429E-2</v>
      </c>
      <c r="T117" s="63">
        <f>+B!Q51/(D!T$94)</f>
        <v>6.1996805134381251E-2</v>
      </c>
      <c r="U117" s="63">
        <f>+B!R51/(D!U$94)</f>
        <v>0.12983631230363246</v>
      </c>
      <c r="V117" s="63">
        <f>+B!S51/(D!V$94)</f>
        <v>0.24022756260895045</v>
      </c>
      <c r="W117" s="63">
        <f>+B!T51/(D!W$94)</f>
        <v>0.181610862272816</v>
      </c>
      <c r="X117" s="63">
        <f>+B!U51/(D!X$94)</f>
        <v>0.16110255878501809</v>
      </c>
      <c r="Y117" s="63">
        <f>+B!V51/(D!Y$94)</f>
        <v>0.22217250059059676</v>
      </c>
      <c r="Z117" s="63">
        <f>+B!W51/(D!Z$94)</f>
        <v>0.20514627934281918</v>
      </c>
      <c r="AA117" s="63">
        <f>+B!X51/(D!AA$94)</f>
        <v>0.14069765375000826</v>
      </c>
      <c r="AB117" s="63">
        <f>+B!Y51/(D!AB$94)</f>
        <v>0.27843627789532371</v>
      </c>
      <c r="AC117" s="63">
        <f>+B!Z51/(D!AC$94)</f>
        <v>0.5136737709557041</v>
      </c>
      <c r="AD117" s="63">
        <f>+B!AA51/(D!AD$94)</f>
        <v>0.27679351609266373</v>
      </c>
    </row>
    <row r="118" spans="6:30" x14ac:dyDescent="0.25">
      <c r="F118" s="219" t="s">
        <v>22</v>
      </c>
      <c r="G118" s="220"/>
      <c r="H118" s="63">
        <f>+B!E52/(D!H$94)</f>
        <v>0.26990686750839588</v>
      </c>
      <c r="I118" s="63">
        <f>+B!F52/(D!I$94)</f>
        <v>0.30895086700829832</v>
      </c>
      <c r="J118" s="63">
        <f>+B!G52/(D!J$94)</f>
        <v>0.28807895796647737</v>
      </c>
      <c r="K118" s="63">
        <f>+B!H52/(D!K$94)</f>
        <v>0.37187219849508546</v>
      </c>
      <c r="L118" s="63">
        <f>+B!I52/(D!L$94)</f>
        <v>0.39357433394922536</v>
      </c>
      <c r="M118" s="63">
        <f>+B!J52/(D!M$94)</f>
        <v>0.35277242389964564</v>
      </c>
      <c r="N118" s="63">
        <f>+B!K52/(D!N$94)</f>
        <v>0.39629016999096744</v>
      </c>
      <c r="O118" s="63">
        <f>+B!L52/(D!O$94)</f>
        <v>0.3823138282511831</v>
      </c>
      <c r="P118" s="63">
        <f>+B!M52/(D!P$94)</f>
        <v>0.38244346025482395</v>
      </c>
      <c r="Q118" s="63">
        <f>+B!N52/(D!Q$94)</f>
        <v>0.28275992744585754</v>
      </c>
      <c r="R118" s="63">
        <f>+B!O52/(D!R$94)</f>
        <v>0.26268166172354446</v>
      </c>
      <c r="S118" s="63">
        <f>+B!P52/(D!S$94)</f>
        <v>0.27903775898630884</v>
      </c>
      <c r="T118" s="63">
        <f>+B!Q52/(D!T$94)</f>
        <v>0.28158329500602214</v>
      </c>
      <c r="U118" s="63">
        <f>+B!R52/(D!U$94)</f>
        <v>0.28578040537865007</v>
      </c>
      <c r="V118" s="63">
        <f>+B!S52/(D!V$94)</f>
        <v>0.27453379257184723</v>
      </c>
      <c r="W118" s="63">
        <f>+B!T52/(D!W$94)</f>
        <v>0.2658190459128979</v>
      </c>
      <c r="X118" s="63">
        <f>+B!U52/(D!X$94)</f>
        <v>0.24714178337981982</v>
      </c>
      <c r="Y118" s="63">
        <f>+B!V52/(D!Y$94)</f>
        <v>0.25878693269193365</v>
      </c>
      <c r="Z118" s="63">
        <f>+B!W52/(D!Z$94)</f>
        <v>0.22569124722003611</v>
      </c>
      <c r="AA118" s="63">
        <f>+B!X52/(D!AA$94)</f>
        <v>0.23123627829469071</v>
      </c>
      <c r="AB118" s="63">
        <f>+B!Y52/(D!AB$94)</f>
        <v>0.22765842134660932</v>
      </c>
      <c r="AC118" s="63">
        <f>+B!Z52/(D!AC$94)</f>
        <v>0.17995330111757563</v>
      </c>
      <c r="AD118" s="63">
        <f>+B!AA52/(D!AD$94)</f>
        <v>0.1835980986268102</v>
      </c>
    </row>
    <row r="119" spans="6:30" x14ac:dyDescent="0.25">
      <c r="F119" s="215" t="s">
        <v>23</v>
      </c>
      <c r="G119" s="216"/>
      <c r="H119" s="63">
        <f>+B!E53/(D!H$94)</f>
        <v>0.74725795052053423</v>
      </c>
      <c r="I119" s="63">
        <f>+B!F53/(D!I$94)</f>
        <v>0.71826092538102115</v>
      </c>
      <c r="J119" s="63">
        <f>+B!G53/(D!J$94)</f>
        <v>0.80346235782427233</v>
      </c>
      <c r="K119" s="63">
        <f>+B!H53/(D!K$94)</f>
        <v>0.78882374893933682</v>
      </c>
      <c r="L119" s="63">
        <f>+B!I53/(D!L$94)</f>
        <v>0.7200395161707942</v>
      </c>
      <c r="M119" s="63">
        <f>+B!J53/(D!M$94)</f>
        <v>0.79352343546180659</v>
      </c>
      <c r="N119" s="63">
        <f>+B!K53/(D!N$94)</f>
        <v>0.82627230050170675</v>
      </c>
      <c r="O119" s="63">
        <f>+B!L53/(D!O$94)</f>
        <v>0.8347966750703969</v>
      </c>
      <c r="P119" s="63">
        <f>+B!M53/(D!P$94)</f>
        <v>0.86580905144040854</v>
      </c>
      <c r="Q119" s="63">
        <f>+B!N53/(D!Q$94)</f>
        <v>0.86261898330008258</v>
      </c>
      <c r="R119" s="63">
        <f>+B!O53/(D!R$94)</f>
        <v>0.82223081917255603</v>
      </c>
      <c r="S119" s="63">
        <f>+B!P53/(D!S$94)</f>
        <v>0.84785457981109558</v>
      </c>
      <c r="T119" s="63">
        <f>+B!Q53/(D!T$94)</f>
        <v>0.7386259239611016</v>
      </c>
      <c r="U119" s="63">
        <f>+B!R53/(D!U$94)</f>
        <v>0.69793916925342692</v>
      </c>
      <c r="V119" s="63">
        <f>+B!S53/(D!V$94)</f>
        <v>0.53960909485555253</v>
      </c>
      <c r="W119" s="63">
        <f>+B!T53/(D!W$94)</f>
        <v>0.60105216057255684</v>
      </c>
      <c r="X119" s="63">
        <f>+B!U53/(D!X$94)</f>
        <v>0.67026845837981985</v>
      </c>
      <c r="Y119" s="63">
        <f>+B!V53/(D!Y$94)</f>
        <v>0.66049558486351323</v>
      </c>
      <c r="Z119" s="63">
        <f>+B!W53/(D!Z$94)</f>
        <v>0.64738599571253641</v>
      </c>
      <c r="AA119" s="63">
        <f>+B!X53/(D!AA$94)</f>
        <v>0.70797549566721485</v>
      </c>
      <c r="AB119" s="63">
        <f>+B!Y53/(D!AB$94)</f>
        <v>0.78640100582772432</v>
      </c>
      <c r="AC119" s="63">
        <f>+B!Z53/(D!AC$94)</f>
        <v>0.71626007351911058</v>
      </c>
      <c r="AD119" s="63">
        <f>+B!AA53/(D!AD$94)</f>
        <v>0.64017437415671885</v>
      </c>
    </row>
    <row r="120" spans="6:30" x14ac:dyDescent="0.25">
      <c r="F120" s="219" t="s">
        <v>24</v>
      </c>
      <c r="G120" s="220"/>
      <c r="H120" s="63">
        <f>+B!E54/(D!H$94)</f>
        <v>0.66436836549393241</v>
      </c>
      <c r="I120" s="63">
        <f>+B!F54/(D!I$94)</f>
        <v>0.55467712418793069</v>
      </c>
      <c r="J120" s="63">
        <f>+B!G54/(D!J$94)</f>
        <v>0.79243361768599618</v>
      </c>
      <c r="K120" s="63">
        <f>+B!H54/(D!K$94)</f>
        <v>0.6410814952552305</v>
      </c>
      <c r="L120" s="63">
        <f>+B!I54/(D!L$94)</f>
        <v>0.27474283993335402</v>
      </c>
      <c r="M120" s="63">
        <f>+B!J54/(D!M$94)</f>
        <v>0.30935878298929659</v>
      </c>
      <c r="N120" s="63">
        <f>+B!K54/(D!N$94)</f>
        <v>0.22166388946231805</v>
      </c>
      <c r="O120" s="63">
        <f>+B!L54/(D!O$94)</f>
        <v>0.50129735128534625</v>
      </c>
      <c r="P120" s="63">
        <f>+B!M54/(D!P$94)</f>
        <v>1.1776922398297016</v>
      </c>
      <c r="Q120" s="63">
        <f>+B!N54/(D!Q$94)</f>
        <v>0.54551445045610569</v>
      </c>
      <c r="R120" s="63">
        <f>+B!O54/(D!R$94)</f>
        <v>1.0237369436060511</v>
      </c>
      <c r="S120" s="63">
        <f>+B!P54/(D!S$94)</f>
        <v>1.4362813836302351</v>
      </c>
      <c r="T120" s="63">
        <f>+B!Q54/(D!T$94)</f>
        <v>1.1584556012012839</v>
      </c>
      <c r="U120" s="63">
        <f>+B!R54/(D!U$94)</f>
        <v>1.1424461630617784</v>
      </c>
      <c r="V120" s="63">
        <f>+B!S54/(D!V$94)</f>
        <v>0.8292943915277412</v>
      </c>
      <c r="W120" s="63">
        <f>+B!T54/(D!W$94)</f>
        <v>0.94302352424749136</v>
      </c>
      <c r="X120" s="63">
        <f>+B!U54/(D!X$94)</f>
        <v>0.94919890660362904</v>
      </c>
      <c r="Y120" s="63">
        <f>+B!V54/(D!Y$94)</f>
        <v>0.77419962119017227</v>
      </c>
      <c r="Z120" s="63">
        <f>+B!W54/(D!Z$94)</f>
        <v>0.3142886676467318</v>
      </c>
      <c r="AA120" s="63">
        <f>+B!X54/(D!AA$94)</f>
        <v>0.41934557423827551</v>
      </c>
      <c r="AB120" s="63">
        <f>+B!Y54/(D!AB$94)</f>
        <v>0.37224153419456979</v>
      </c>
      <c r="AC120" s="63">
        <f>+B!Z54/(D!AC$94)</f>
        <v>0.14013381382947326</v>
      </c>
      <c r="AD120" s="63">
        <f>+B!AA54/(D!AD$94)</f>
        <v>0.29853626305538583</v>
      </c>
    </row>
    <row r="121" spans="6:30" x14ac:dyDescent="0.25">
      <c r="F121" s="215" t="s">
        <v>25</v>
      </c>
      <c r="G121" s="216"/>
      <c r="H121" s="63">
        <f>+B!E55/(D!H$94)</f>
        <v>8.5023136043519826E-2</v>
      </c>
      <c r="I121" s="63">
        <f>+B!F55/(D!I$94)</f>
        <v>7.201405033411265E-2</v>
      </c>
      <c r="J121" s="63">
        <f>+B!G55/(D!J$94)</f>
        <v>7.8238763100026171E-2</v>
      </c>
      <c r="K121" s="63">
        <f>+B!H55/(D!K$94)</f>
        <v>0.1112970718762616</v>
      </c>
      <c r="L121" s="63">
        <f>+B!I55/(D!L$94)</f>
        <v>0.14597123473172452</v>
      </c>
      <c r="M121" s="63">
        <f>+B!J55/(D!M$94)</f>
        <v>0.1848818979836955</v>
      </c>
      <c r="N121" s="63">
        <f>+B!K55/(D!N$94)</f>
        <v>0.18848891638329693</v>
      </c>
      <c r="O121" s="63">
        <f>+B!L55/(D!O$94)</f>
        <v>0.27730102523797195</v>
      </c>
      <c r="P121" s="63">
        <f>+B!M55/(D!P$94)</f>
        <v>0.24255321183561296</v>
      </c>
      <c r="Q121" s="63">
        <f>+B!N55/(D!Q$94)</f>
        <v>0.14366252029635887</v>
      </c>
      <c r="R121" s="63">
        <f>+B!O55/(D!R$94)</f>
        <v>0.23201573730363712</v>
      </c>
      <c r="S121" s="63">
        <f>+B!P55/(D!S$94)</f>
        <v>0.24574422841287527</v>
      </c>
      <c r="T121" s="63">
        <f>+B!Q55/(D!T$94)</f>
        <v>0.22525088990899428</v>
      </c>
      <c r="U121" s="63">
        <f>+B!R55/(D!U$94)</f>
        <v>0.19967551937402178</v>
      </c>
      <c r="V121" s="63">
        <f>+B!S55/(D!V$94)</f>
        <v>0.19620627931197848</v>
      </c>
      <c r="W121" s="63">
        <f>+B!T55/(D!W$94)</f>
        <v>0.17511036822796572</v>
      </c>
      <c r="X121" s="63">
        <f>+B!U55/(D!X$94)</f>
        <v>0.18123951403297986</v>
      </c>
      <c r="Y121" s="63">
        <f>+B!V55/(D!Y$94)</f>
        <v>0.1596783472475837</v>
      </c>
      <c r="Z121" s="63">
        <f>+B!W55/(D!Z$94)</f>
        <v>0.176991101626712</v>
      </c>
      <c r="AA121" s="63">
        <f>+B!X55/(D!AA$94)</f>
        <v>0.19605433568677724</v>
      </c>
      <c r="AB121" s="63">
        <f>+B!Y55/(D!AB$94)</f>
        <v>0.19083393231810231</v>
      </c>
      <c r="AC121" s="63">
        <f>+B!Z55/(D!AC$94)</f>
        <v>0.15715142598405243</v>
      </c>
      <c r="AD121" s="63">
        <f>+B!AA55/(D!AD$94)</f>
        <v>0.15340867382957835</v>
      </c>
    </row>
    <row r="122" spans="6:30" ht="15.75" thickBot="1" x14ac:dyDescent="0.3">
      <c r="F122" s="217" t="s">
        <v>26</v>
      </c>
      <c r="G122" s="218"/>
      <c r="H122" s="64">
        <f>+B!E56/(D!H$94)</f>
        <v>5.4049800549174433E-8</v>
      </c>
      <c r="I122" s="64">
        <f>+B!F56/(D!I$94)</f>
        <v>3.0876869347914562E-8</v>
      </c>
      <c r="J122" s="64">
        <f>+B!G56/(D!J$94)</f>
        <v>3.7502516792288751E-8</v>
      </c>
      <c r="K122" s="64">
        <f>+B!H56/(D!K$94)</f>
        <v>4.7953277707869134E-4</v>
      </c>
      <c r="L122" s="64">
        <f>+B!I56/(D!L$94)</f>
        <v>0</v>
      </c>
      <c r="M122" s="64">
        <f>+B!J56/(D!M$94)</f>
        <v>0</v>
      </c>
      <c r="N122" s="64">
        <f>+B!K56/(D!N$94)</f>
        <v>1.5523879326857085E-4</v>
      </c>
      <c r="O122" s="64">
        <f>+B!L56/(D!O$94)</f>
        <v>4.7169815185490142E-4</v>
      </c>
      <c r="P122" s="64">
        <f>+B!M56/(D!P$94)</f>
        <v>1.2915618849819166E-3</v>
      </c>
      <c r="Q122" s="64">
        <f>+B!N56/(D!Q$94)</f>
        <v>1.1735311536135065E-3</v>
      </c>
      <c r="R122" s="64">
        <f>+B!O56/(D!R$94)</f>
        <v>2.3543548741159935E-3</v>
      </c>
      <c r="S122" s="64">
        <f>+B!P56/(D!S$94)</f>
        <v>7.1396700714668995E-4</v>
      </c>
      <c r="T122" s="64">
        <f>+B!Q56/(D!T$94)</f>
        <v>8.2968811278347925E-4</v>
      </c>
      <c r="U122" s="64">
        <f>+B!R56/(D!U$94)</f>
        <v>9.2780858317284152E-4</v>
      </c>
      <c r="V122" s="64">
        <f>+B!S56/(D!V$94)</f>
        <v>9.4148672998353299E-4</v>
      </c>
      <c r="W122" s="64">
        <f>+B!T56/(D!W$94)</f>
        <v>4.7925186403681978E-4</v>
      </c>
      <c r="X122" s="64">
        <f>+B!U56/(D!X$94)</f>
        <v>7.1203103147796239E-4</v>
      </c>
      <c r="Y122" s="64">
        <f>+B!V56/(D!Y$94)</f>
        <v>3.5906537787366014E-4</v>
      </c>
      <c r="Z122" s="64">
        <f>+B!W56/(D!Z$94)</f>
        <v>3.3949436102742169E-4</v>
      </c>
      <c r="AA122" s="64">
        <f>+B!X56/(D!AA$94)</f>
        <v>2.9131477468117005E-4</v>
      </c>
      <c r="AB122" s="64">
        <f>+B!Y56/(D!AB$94)</f>
        <v>5.1900799944314601E-4</v>
      </c>
      <c r="AC122" s="64">
        <f>+B!Z56/(D!AC$94)</f>
        <v>5.5338086619965109E-4</v>
      </c>
      <c r="AD122" s="64">
        <f>+B!AA56/(D!AD$94)</f>
        <v>0</v>
      </c>
    </row>
    <row r="123" spans="6:30" x14ac:dyDescent="0.25">
      <c r="F123" s="1" t="s">
        <v>53</v>
      </c>
      <c r="AD123" s="1"/>
    </row>
    <row r="124" spans="6:30" ht="15.75" thickBot="1" x14ac:dyDescent="0.3"/>
    <row r="125" spans="6:30" ht="15.75" thickBot="1" x14ac:dyDescent="0.3">
      <c r="F125" s="7" t="s">
        <v>15</v>
      </c>
      <c r="G125" s="8"/>
      <c r="H125" s="17">
        <v>1995</v>
      </c>
      <c r="I125" s="9">
        <v>1996</v>
      </c>
      <c r="J125" s="17">
        <v>1997</v>
      </c>
      <c r="K125" s="9">
        <v>1998</v>
      </c>
      <c r="L125" s="17">
        <v>1999</v>
      </c>
      <c r="M125" s="9">
        <v>2000</v>
      </c>
      <c r="N125" s="17">
        <v>2001</v>
      </c>
      <c r="O125" s="9">
        <v>2002</v>
      </c>
      <c r="P125" s="17">
        <v>2003</v>
      </c>
      <c r="Q125" s="9">
        <v>2004</v>
      </c>
      <c r="R125" s="17">
        <v>2005</v>
      </c>
      <c r="S125" s="9">
        <v>2006</v>
      </c>
      <c r="T125" s="17">
        <v>2007</v>
      </c>
      <c r="U125" s="9">
        <v>2008</v>
      </c>
      <c r="V125" s="17">
        <v>2009</v>
      </c>
      <c r="W125" s="9">
        <v>2010</v>
      </c>
      <c r="X125" s="17">
        <v>2011</v>
      </c>
      <c r="Y125" s="9">
        <v>2012</v>
      </c>
      <c r="Z125" s="17">
        <v>2013</v>
      </c>
      <c r="AA125" s="9">
        <v>2014</v>
      </c>
      <c r="AB125" s="17">
        <v>2015</v>
      </c>
      <c r="AC125" s="10">
        <v>2016</v>
      </c>
      <c r="AD125" s="10">
        <v>2017</v>
      </c>
    </row>
    <row r="126" spans="6:30" ht="15.75" thickBot="1" x14ac:dyDescent="0.3">
      <c r="F126" s="193" t="s">
        <v>27</v>
      </c>
      <c r="G126" s="209"/>
      <c r="H126" s="60">
        <f>+'C'!D46/(D!H$94)</f>
        <v>1.6680676486124453</v>
      </c>
      <c r="I126" s="60">
        <f>+'C'!E46/(D!I$94)</f>
        <v>1.0434364550797721</v>
      </c>
      <c r="J126" s="60">
        <f>+'C'!F46/(D!J$94)</f>
        <v>1.4618490421263355</v>
      </c>
      <c r="K126" s="60">
        <f>+'C'!G46/(D!K$94)</f>
        <v>2.6970328449394159</v>
      </c>
      <c r="L126" s="60">
        <f>+'C'!H46/(D!L$94)</f>
        <v>0.89795857224667375</v>
      </c>
      <c r="M126" s="60">
        <f>+'C'!I46/(D!M$94)</f>
        <v>1.5017673446085231</v>
      </c>
      <c r="N126" s="60">
        <f>+'C'!J46/(D!N$94)</f>
        <v>3.8868525113384922</v>
      </c>
      <c r="O126" s="60">
        <f>+'C'!K46/(D!O$94)</f>
        <v>4.5373635185486068</v>
      </c>
      <c r="P126" s="60">
        <f>+'C'!L46/(D!P$94)</f>
        <v>3.9003033415147703</v>
      </c>
      <c r="Q126" s="60">
        <f>+'C'!M46/(D!Q$94)</f>
        <v>5.3861416483007005</v>
      </c>
      <c r="R126" s="60">
        <f>+'C'!N46/(D!R$94)</f>
        <v>5.4269459679859819</v>
      </c>
      <c r="S126" s="60">
        <f>+'C'!O46/(D!S$94)</f>
        <v>3.3221379829482309</v>
      </c>
      <c r="T126" s="60">
        <f>+'C'!P46/(D!T$94)</f>
        <v>2.619097873274951</v>
      </c>
      <c r="U126" s="60">
        <f>+'C'!Q46/(D!U$94)</f>
        <v>2.8278510782208226</v>
      </c>
      <c r="V126" s="60">
        <f>+'C'!R46/(D!V$94)</f>
        <v>2.4068235364586532</v>
      </c>
      <c r="W126" s="60">
        <f>+'C'!S46/(D!W$94)</f>
        <v>3.4478627242721553</v>
      </c>
      <c r="X126" s="60">
        <f>+'C'!T46/(D!X$94)</f>
        <v>2.5125459692576473</v>
      </c>
      <c r="Y126" s="60">
        <f>+'C'!U46/(D!Y$94)</f>
        <v>2.2778328260955378</v>
      </c>
      <c r="Z126" s="60">
        <f>+'C'!V46/(D!Z$94)</f>
        <v>2.8750829571932885</v>
      </c>
      <c r="AA126" s="60">
        <f>+'C'!W46/(D!AA$94)</f>
        <v>2.5543850903257979</v>
      </c>
      <c r="AB126" s="60">
        <f>+'C'!X46/(D!AB$94)</f>
        <v>2.2280156080919338</v>
      </c>
      <c r="AC126" s="60">
        <f>+'C'!Y46/(D!AC$94)</f>
        <v>1.4100292422682921</v>
      </c>
      <c r="AD126" s="60">
        <f>+'C'!Z46/(D!AD$94)</f>
        <v>2.4778284342189854</v>
      </c>
    </row>
    <row r="127" spans="6:30" x14ac:dyDescent="0.25">
      <c r="F127" s="215" t="s">
        <v>17</v>
      </c>
      <c r="G127" s="216"/>
      <c r="H127" s="62">
        <f>+'C'!D47/(D!H$94)</f>
        <v>-0.47843370051713829</v>
      </c>
      <c r="I127" s="62">
        <f>+'C'!E47/(D!I$94)</f>
        <v>-1.1640495347387572</v>
      </c>
      <c r="J127" s="62">
        <f>+'C'!F47/(D!J$94)</f>
        <v>-0.86207813527657595</v>
      </c>
      <c r="K127" s="62">
        <f>+'C'!G47/(D!K$94)</f>
        <v>-9.4404174461008281E-2</v>
      </c>
      <c r="L127" s="62">
        <f>+'C'!H47/(D!L$94)</f>
        <v>-0.76579338268691377</v>
      </c>
      <c r="M127" s="62">
        <f>+'C'!I47/(D!M$94)</f>
        <v>-0.70100069369841411</v>
      </c>
      <c r="N127" s="62">
        <f>+'C'!J47/(D!N$94)</f>
        <v>-0.63004496702713286</v>
      </c>
      <c r="O127" s="62">
        <f>+'C'!K47/(D!O$94)</f>
        <v>-0.53352936057560818</v>
      </c>
      <c r="P127" s="62">
        <f>+'C'!L47/(D!P$94)</f>
        <v>-0.46439323136709704</v>
      </c>
      <c r="Q127" s="62">
        <f>+'C'!M47/(D!Q$94)</f>
        <v>-0.39507942601909268</v>
      </c>
      <c r="R127" s="62">
        <f>+'C'!N47/(D!R$94)</f>
        <v>-0.56906069137225268</v>
      </c>
      <c r="S127" s="62">
        <f>+'C'!O47/(D!S$94)</f>
        <v>-0.86985425252114368</v>
      </c>
      <c r="T127" s="62">
        <f>+'C'!P47/(D!T$94)</f>
        <v>-0.51176185473106572</v>
      </c>
      <c r="U127" s="62">
        <f>+'C'!Q47/(D!U$94)</f>
        <v>-0.33085127234744954</v>
      </c>
      <c r="V127" s="62">
        <f>+'C'!R47/(D!V$94)</f>
        <v>-0.41622870016053004</v>
      </c>
      <c r="W127" s="62">
        <f>+'C'!S47/(D!W$94)</f>
        <v>-0.29196233718023062</v>
      </c>
      <c r="X127" s="62">
        <f>+'C'!T47/(D!X$94)</f>
        <v>-0.48404043990222523</v>
      </c>
      <c r="Y127" s="62">
        <f>+'C'!U47/(D!Y$94)</f>
        <v>-0.36376348263930208</v>
      </c>
      <c r="Z127" s="62">
        <f>+'C'!V47/(D!Z$94)</f>
        <v>-0.2833995283454539</v>
      </c>
      <c r="AA127" s="62">
        <f>+'C'!W47/(D!AA$94)</f>
        <v>-0.25601241822934628</v>
      </c>
      <c r="AB127" s="62">
        <f>+'C'!X47/(D!AB$94)</f>
        <v>-0.3256974925792181</v>
      </c>
      <c r="AC127" s="62">
        <f>+'C'!Y47/(D!AC$94)</f>
        <v>-0.59284911049842626</v>
      </c>
      <c r="AD127" s="62">
        <f>+'C'!Z47/(D!AD$94)</f>
        <v>-0.35332841102779644</v>
      </c>
    </row>
    <row r="128" spans="6:30" x14ac:dyDescent="0.25">
      <c r="F128" s="219" t="s">
        <v>18</v>
      </c>
      <c r="G128" s="220"/>
      <c r="H128" s="63">
        <f>+'C'!D48/(D!H$94)</f>
        <v>8.1483749714317804E-3</v>
      </c>
      <c r="I128" s="63">
        <f>+'C'!E48/(D!I$94)</f>
        <v>-2.0439458279341156E-4</v>
      </c>
      <c r="J128" s="63">
        <f>+'C'!F48/(D!J$94)</f>
        <v>9.9061773031326964E-3</v>
      </c>
      <c r="K128" s="63">
        <f>+'C'!G48/(D!K$94)</f>
        <v>1.8448781010203478E-2</v>
      </c>
      <c r="L128" s="63">
        <f>+'C'!H48/(D!L$94)</f>
        <v>1.1648053647127185E-2</v>
      </c>
      <c r="M128" s="63">
        <f>+'C'!I48/(D!M$94)</f>
        <v>4.1605189716732768E-3</v>
      </c>
      <c r="N128" s="63">
        <f>+'C'!J48/(D!N$94)</f>
        <v>2.8065391809915827E-2</v>
      </c>
      <c r="O128" s="63">
        <f>+'C'!K48/(D!O$94)</f>
        <v>7.3195953447120723E-2</v>
      </c>
      <c r="P128" s="63">
        <f>+'C'!L48/(D!P$94)</f>
        <v>0.11102943623776611</v>
      </c>
      <c r="Q128" s="63">
        <f>+'C'!M48/(D!Q$94)</f>
        <v>0.11896891053569186</v>
      </c>
      <c r="R128" s="63">
        <f>+'C'!N48/(D!R$94)</f>
        <v>0.10367033653274026</v>
      </c>
      <c r="S128" s="63">
        <f>+'C'!O48/(D!S$94)</f>
        <v>0.1206515429807626</v>
      </c>
      <c r="T128" s="63">
        <f>+'C'!P48/(D!T$94)</f>
        <v>0.11506205926943572</v>
      </c>
      <c r="U128" s="63">
        <f>+'C'!Q48/(D!U$94)</f>
        <v>0.10309087907923606</v>
      </c>
      <c r="V128" s="63">
        <f>+'C'!R48/(D!V$94)</f>
        <v>5.7716502360911894E-2</v>
      </c>
      <c r="W128" s="63">
        <f>+'C'!S48/(D!W$94)</f>
        <v>3.505013806949079E-2</v>
      </c>
      <c r="X128" s="63">
        <f>+'C'!T48/(D!X$94)</f>
        <v>2.7388535718905167E-2</v>
      </c>
      <c r="Y128" s="63">
        <f>+'C'!U48/(D!Y$94)</f>
        <v>1.8527264381382781E-2</v>
      </c>
      <c r="Z128" s="63">
        <f>+'C'!V48/(D!Z$94)</f>
        <v>1.8791640066170161E-2</v>
      </c>
      <c r="AA128" s="63">
        <f>+'C'!W48/(D!AA$94)</f>
        <v>1.3695337549032119E-2</v>
      </c>
      <c r="AB128" s="63">
        <f>+'C'!X48/(D!AB$94)</f>
        <v>5.7343109984806925E-3</v>
      </c>
      <c r="AC128" s="63">
        <f>+'C'!Y48/(D!AC$94)</f>
        <v>8.5083062397361834E-4</v>
      </c>
      <c r="AD128" s="63">
        <f>+'C'!Z48/(D!AD$94)</f>
        <v>8.947131626533409E-3</v>
      </c>
    </row>
    <row r="129" spans="6:30" x14ac:dyDescent="0.25">
      <c r="F129" s="215" t="s">
        <v>19</v>
      </c>
      <c r="G129" s="216"/>
      <c r="H129" s="63">
        <f>+'C'!D49/(D!H$94)</f>
        <v>1.066800371367253E-2</v>
      </c>
      <c r="I129" s="63">
        <f>+'C'!E49/(D!I$94)</f>
        <v>9.1597467995362426E-3</v>
      </c>
      <c r="J129" s="63">
        <f>+'C'!F49/(D!J$94)</f>
        <v>8.8761706794324869E-3</v>
      </c>
      <c r="K129" s="63">
        <f>+'C'!G49/(D!K$94)</f>
        <v>-8.7406167270183202E-3</v>
      </c>
      <c r="L129" s="63">
        <f>+'C'!H49/(D!L$94)</f>
        <v>-6.2786787142844747E-2</v>
      </c>
      <c r="M129" s="63">
        <f>+'C'!I49/(D!M$94)</f>
        <v>-9.7958196801583935E-2</v>
      </c>
      <c r="N129" s="63">
        <f>+'C'!J49/(D!N$94)</f>
        <v>-0.10579551764315188</v>
      </c>
      <c r="O129" s="63">
        <f>+'C'!K49/(D!O$94)</f>
        <v>-0.17518287331648683</v>
      </c>
      <c r="P129" s="63">
        <f>+'C'!L49/(D!P$94)</f>
        <v>-0.25135891138398581</v>
      </c>
      <c r="Q129" s="63">
        <f>+'C'!M49/(D!Q$94)</f>
        <v>-0.22261765804536235</v>
      </c>
      <c r="R129" s="63">
        <f>+'C'!N49/(D!R$94)</f>
        <v>-6.2018835030750008E-2</v>
      </c>
      <c r="S129" s="63">
        <f>+'C'!O49/(D!S$94)</f>
        <v>-5.3709263504946092E-2</v>
      </c>
      <c r="T129" s="63">
        <f>+'C'!P49/(D!T$94)</f>
        <v>-5.6980993822972496E-2</v>
      </c>
      <c r="U129" s="63">
        <f>+'C'!Q49/(D!U$94)</f>
        <v>-6.0715886476394856E-3</v>
      </c>
      <c r="V129" s="63">
        <f>+'C'!R49/(D!V$94)</f>
        <v>-9.648216073167579E-3</v>
      </c>
      <c r="W129" s="63">
        <f>+'C'!S49/(D!W$94)</f>
        <v>-3.4556765148960238E-3</v>
      </c>
      <c r="X129" s="63">
        <f>+'C'!T49/(D!X$94)</f>
        <v>-1.699151599478943E-2</v>
      </c>
      <c r="Y129" s="63">
        <f>+'C'!U49/(D!Y$94)</f>
        <v>-1.3209357133167676E-2</v>
      </c>
      <c r="Z129" s="63">
        <f>+'C'!V49/(D!Z$94)</f>
        <v>-9.8160381061755363E-3</v>
      </c>
      <c r="AA129" s="63">
        <f>+'C'!W49/(D!AA$94)</f>
        <v>-7.7337655365615886E-3</v>
      </c>
      <c r="AB129" s="63">
        <f>+'C'!X49/(D!AB$94)</f>
        <v>-1.1428614394252181E-2</v>
      </c>
      <c r="AC129" s="63">
        <f>+'C'!Y49/(D!AC$94)</f>
        <v>-8.1944332480640199E-3</v>
      </c>
      <c r="AD129" s="63">
        <f>+'C'!Z49/(D!AD$94)</f>
        <v>-5.1980135580498047E-3</v>
      </c>
    </row>
    <row r="130" spans="6:30" x14ac:dyDescent="0.25">
      <c r="F130" s="219" t="s">
        <v>20</v>
      </c>
      <c r="G130" s="220"/>
      <c r="H130" s="63">
        <f>+'C'!D50/(D!H$94)</f>
        <v>0.18396220398543287</v>
      </c>
      <c r="I130" s="63">
        <f>+'C'!E50/(D!I$94)</f>
        <v>6.7394150219379848E-2</v>
      </c>
      <c r="J130" s="63">
        <f>+'C'!F50/(D!J$94)</f>
        <v>2.9154212787966125E-2</v>
      </c>
      <c r="K130" s="63">
        <f>+'C'!G50/(D!K$94)</f>
        <v>2.1576750347654796E-2</v>
      </c>
      <c r="L130" s="63">
        <f>+'C'!H50/(D!L$94)</f>
        <v>2.7046883578209231E-2</v>
      </c>
      <c r="M130" s="63">
        <f>+'C'!I50/(D!M$94)</f>
        <v>2.6503721228073526E-2</v>
      </c>
      <c r="N130" s="63">
        <f>+'C'!J50/(D!N$94)</f>
        <v>3.5424097562249443E-2</v>
      </c>
      <c r="O130" s="63">
        <f>+'C'!K50/(D!O$94)</f>
        <v>9.0800408528397256E-2</v>
      </c>
      <c r="P130" s="63">
        <f>+'C'!L50/(D!P$94)</f>
        <v>0.61723785890563077</v>
      </c>
      <c r="Q130" s="63">
        <f>+'C'!M50/(D!Q$94)</f>
        <v>1.000444127598807</v>
      </c>
      <c r="R130" s="63">
        <f>+'C'!N50/(D!R$94)</f>
        <v>2.0484656570450963</v>
      </c>
      <c r="S130" s="63">
        <f>+'C'!O50/(D!S$94)</f>
        <v>0.83010193569766721</v>
      </c>
      <c r="T130" s="63">
        <f>+'C'!P50/(D!T$94)</f>
        <v>0.2982479484414185</v>
      </c>
      <c r="U130" s="63">
        <f>+'C'!Q50/(D!U$94)</f>
        <v>0.21668808403327541</v>
      </c>
      <c r="V130" s="63">
        <f>+'C'!R50/(D!V$94)</f>
        <v>0.33459323859031165</v>
      </c>
      <c r="W130" s="63">
        <f>+'C'!S50/(D!W$94)</f>
        <v>1.0313399981044078</v>
      </c>
      <c r="X130" s="63">
        <f>+'C'!T50/(D!X$94)</f>
        <v>0.48630085355632013</v>
      </c>
      <c r="Y130" s="63">
        <f>+'C'!U50/(D!Y$94)</f>
        <v>0.19331689639797273</v>
      </c>
      <c r="Z130" s="63">
        <f>+'C'!V50/(D!Z$94)</f>
        <v>0.34307021328746357</v>
      </c>
      <c r="AA130" s="63">
        <f>+'C'!W50/(D!AA$94)</f>
        <v>0.29463033840805214</v>
      </c>
      <c r="AB130" s="63">
        <f>+'C'!X50/(D!AB$94)</f>
        <v>0.22878944996210029</v>
      </c>
      <c r="AC130" s="63">
        <f>+'C'!Y50/(D!AC$94)</f>
        <v>3.0519545471790852E-2</v>
      </c>
      <c r="AD130" s="63">
        <f>+'C'!Z50/(D!AD$94)</f>
        <v>0.21675180396640745</v>
      </c>
    </row>
    <row r="131" spans="6:30" x14ac:dyDescent="0.25">
      <c r="F131" s="215" t="s">
        <v>21</v>
      </c>
      <c r="G131" s="216"/>
      <c r="H131" s="63">
        <f>+'C'!D51/(D!H$94)</f>
        <v>-2.8118792567981735E-2</v>
      </c>
      <c r="I131" s="63">
        <f>+'C'!E51/(D!I$94)</f>
        <v>-1.793410910045139E-2</v>
      </c>
      <c r="J131" s="63">
        <f>+'C'!F51/(D!J$94)</f>
        <v>-1.6825101006804833E-2</v>
      </c>
      <c r="K131" s="63">
        <f>+'C'!G51/(D!K$94)</f>
        <v>-2.0645863324724061E-2</v>
      </c>
      <c r="L131" s="63">
        <f>+'C'!H51/(D!L$94)</f>
        <v>-4.2413272105211224E-2</v>
      </c>
      <c r="M131" s="63">
        <f>+'C'!I51/(D!M$94)</f>
        <v>-6.858805440210522E-2</v>
      </c>
      <c r="N131" s="63">
        <f>+'C'!J51/(D!N$94)</f>
        <v>-9.012281476997671E-3</v>
      </c>
      <c r="O131" s="63">
        <f>+'C'!K51/(D!O$94)</f>
        <v>-3.6150744179928085E-2</v>
      </c>
      <c r="P131" s="63">
        <f>+'C'!L51/(D!P$94)</f>
        <v>-0.10514587023886691</v>
      </c>
      <c r="Q131" s="63">
        <f>+'C'!M51/(D!Q$94)</f>
        <v>-0.12297659403566132</v>
      </c>
      <c r="R131" s="63">
        <f>+'C'!N51/(D!R$94)</f>
        <v>-8.5565419941252829E-2</v>
      </c>
      <c r="S131" s="63">
        <f>+'C'!O51/(D!S$94)</f>
        <v>-4.4559182545440716E-2</v>
      </c>
      <c r="T131" s="63">
        <f>+'C'!P51/(D!T$94)</f>
        <v>-5.80743832392338E-2</v>
      </c>
      <c r="U131" s="63">
        <f>+'C'!Q51/(D!U$94)</f>
        <v>-0.1268056802366169</v>
      </c>
      <c r="V131" s="63">
        <f>+'C'!R51/(D!V$94)</f>
        <v>-0.23675279485919981</v>
      </c>
      <c r="W131" s="63">
        <f>+'C'!S51/(D!W$94)</f>
        <v>-0.17879429160492985</v>
      </c>
      <c r="X131" s="63">
        <f>+'C'!T51/(D!X$94)</f>
        <v>-0.15035127957791333</v>
      </c>
      <c r="Y131" s="63">
        <f>+'C'!U51/(D!Y$94)</f>
        <v>-0.21769907273703271</v>
      </c>
      <c r="Z131" s="63">
        <f>+'C'!V51/(D!Z$94)</f>
        <v>-0.20171967277345942</v>
      </c>
      <c r="AA131" s="63">
        <f>+'C'!W51/(D!AA$94)</f>
        <v>-0.13783124106448588</v>
      </c>
      <c r="AB131" s="63">
        <f>+'C'!X51/(D!AB$94)</f>
        <v>-0.27526842562459353</v>
      </c>
      <c r="AC131" s="63">
        <f>+'C'!Y51/(D!AC$94)</f>
        <v>-0.50062314810601483</v>
      </c>
      <c r="AD131" s="63">
        <f>+'C'!Z51/(D!AD$94)</f>
        <v>-0.27077841313941509</v>
      </c>
    </row>
    <row r="132" spans="6:30" x14ac:dyDescent="0.25">
      <c r="F132" s="219" t="s">
        <v>22</v>
      </c>
      <c r="G132" s="220"/>
      <c r="H132" s="63">
        <f>+'C'!D52/(D!H$94)</f>
        <v>0.90255762094446057</v>
      </c>
      <c r="I132" s="63">
        <f>+'C'!E52/(D!I$94)</f>
        <v>0.93119285962623355</v>
      </c>
      <c r="J132" s="63">
        <f>+'C'!F52/(D!J$94)</f>
        <v>1.1967356878805357</v>
      </c>
      <c r="K132" s="63">
        <f>+'C'!G52/(D!K$94)</f>
        <v>1.2843570355571963</v>
      </c>
      <c r="L132" s="63">
        <f>+'C'!H52/(D!L$94)</f>
        <v>1.0134381359246747</v>
      </c>
      <c r="M132" s="63">
        <f>+'C'!I52/(D!M$94)</f>
        <v>1.2069446488373574</v>
      </c>
      <c r="N132" s="63">
        <f>+'C'!J52/(D!N$94)</f>
        <v>1.398964756133424</v>
      </c>
      <c r="O132" s="63">
        <f>+'C'!K52/(D!O$94)</f>
        <v>1.68842727351241</v>
      </c>
      <c r="P132" s="63">
        <f>+'C'!L52/(D!P$94)</f>
        <v>1.9122426485893265</v>
      </c>
      <c r="Q132" s="63">
        <f>+'C'!M52/(D!Q$94)</f>
        <v>1.9436086668975634</v>
      </c>
      <c r="R132" s="63">
        <f>+'C'!N52/(D!R$94)</f>
        <v>1.7421030022422828</v>
      </c>
      <c r="S132" s="63">
        <f>+'C'!O52/(D!S$94)</f>
        <v>1.6814033111077267</v>
      </c>
      <c r="T132" s="63">
        <f>+'C'!P52/(D!T$94)</f>
        <v>1.5512039221120921</v>
      </c>
      <c r="U132" s="63">
        <f>+'C'!Q52/(D!U$94)</f>
        <v>1.4455015823175799</v>
      </c>
      <c r="V132" s="63">
        <f>+'C'!R52/(D!V$94)</f>
        <v>1.3352785020877862</v>
      </c>
      <c r="W132" s="63">
        <f>+'C'!S52/(D!W$94)</f>
        <v>1.2534920059311021</v>
      </c>
      <c r="X132" s="63">
        <f>+'C'!T52/(D!X$94)</f>
        <v>1.2950359914286151</v>
      </c>
      <c r="Y132" s="63">
        <f>+'C'!U52/(D!Y$94)</f>
        <v>1.3795669354326299</v>
      </c>
      <c r="Z132" s="63">
        <f>+'C'!V52/(D!Z$94)</f>
        <v>1.3174398084174543</v>
      </c>
      <c r="AA132" s="63">
        <f>+'C'!W52/(D!AA$94)</f>
        <v>1.2860151728462286</v>
      </c>
      <c r="AB132" s="63">
        <f>+'C'!X52/(D!AB$94)</f>
        <v>1.5226462402264558</v>
      </c>
      <c r="AC132" s="63">
        <f>+'C'!Y52/(D!AC$94)</f>
        <v>1.3252032391841195</v>
      </c>
      <c r="AD132" s="63">
        <f>+'C'!Z52/(D!AD$94)</f>
        <v>1.4214890013182211</v>
      </c>
    </row>
    <row r="133" spans="6:30" x14ac:dyDescent="0.25">
      <c r="F133" s="215" t="s">
        <v>23</v>
      </c>
      <c r="G133" s="216"/>
      <c r="H133" s="63">
        <f>+'C'!D53/(D!H$94)</f>
        <v>0.53416769285142496</v>
      </c>
      <c r="I133" s="63">
        <f>+'C'!E53/(D!I$94)</f>
        <v>0.58025861044267801</v>
      </c>
      <c r="J133" s="63">
        <f>+'C'!F53/(D!J$94)</f>
        <v>0.49907036759090145</v>
      </c>
      <c r="K133" s="63">
        <f>+'C'!G53/(D!K$94)</f>
        <v>0.72182284056322388</v>
      </c>
      <c r="L133" s="63">
        <f>+'C'!H53/(D!L$94)</f>
        <v>0.27309245891892386</v>
      </c>
      <c r="M133" s="63">
        <f>+'C'!I53/(D!M$94)</f>
        <v>0.50638996101070821</v>
      </c>
      <c r="N133" s="63">
        <f>+'C'!J53/(D!N$94)</f>
        <v>0.80697727426116772</v>
      </c>
      <c r="O133" s="63">
        <f>+'C'!K53/(D!O$94)</f>
        <v>0.94804875157060275</v>
      </c>
      <c r="P133" s="63">
        <f>+'C'!L53/(D!P$94)</f>
        <v>1.092449535630623</v>
      </c>
      <c r="Q133" s="63">
        <f>+'C'!M53/(D!Q$94)</f>
        <v>1.0696224271552692</v>
      </c>
      <c r="R133" s="63">
        <f>+'C'!N53/(D!R$94)</f>
        <v>1.043301473023436</v>
      </c>
      <c r="S133" s="63">
        <f>+'C'!O53/(D!S$94)</f>
        <v>0.95904643512365262</v>
      </c>
      <c r="T133" s="63">
        <f>+'C'!P53/(D!T$94)</f>
        <v>0.80997511933496025</v>
      </c>
      <c r="U133" s="63">
        <f>+'C'!Q53/(D!U$94)</f>
        <v>0.93884585300053947</v>
      </c>
      <c r="V133" s="63">
        <f>+'C'!R53/(D!V$94)</f>
        <v>0.8549113498963038</v>
      </c>
      <c r="W133" s="63">
        <f>+'C'!S53/(D!W$94)</f>
        <v>0.84525132198985553</v>
      </c>
      <c r="X133" s="63">
        <f>+'C'!T53/(D!X$94)</f>
        <v>0.69077110968399436</v>
      </c>
      <c r="Y133" s="63">
        <f>+'C'!U53/(D!Y$94)</f>
        <v>0.53582497577849875</v>
      </c>
      <c r="Z133" s="63">
        <f>+'C'!V53/(D!Z$94)</f>
        <v>0.5372029486810781</v>
      </c>
      <c r="AA133" s="63">
        <f>+'C'!W53/(D!AA$94)</f>
        <v>0.31453687797811286</v>
      </c>
      <c r="AB133" s="63">
        <f>+'C'!X53/(D!AB$94)</f>
        <v>0.1642699200701479</v>
      </c>
      <c r="AC133" s="63">
        <f>+'C'!Y53/(D!AC$94)</f>
        <v>6.068492033429887E-2</v>
      </c>
      <c r="AD133" s="63">
        <f>+'C'!Z53/(D!AD$94)</f>
        <v>0.305810592564149</v>
      </c>
    </row>
    <row r="134" spans="6:30" x14ac:dyDescent="0.25">
      <c r="F134" s="219" t="s">
        <v>24</v>
      </c>
      <c r="G134" s="220"/>
      <c r="H134" s="63">
        <f>+'C'!D54/(D!H$94)</f>
        <v>-0.10908373986674824</v>
      </c>
      <c r="I134" s="63">
        <f>+'C'!E54/(D!I$94)</f>
        <v>-9.1617846729132077E-2</v>
      </c>
      <c r="J134" s="63">
        <f>+'C'!F54/(D!J$94)</f>
        <v>-0.17502855865904277</v>
      </c>
      <c r="K134" s="63">
        <f>+'C'!G54/(D!K$94)</f>
        <v>-8.6426013528993859E-2</v>
      </c>
      <c r="L134" s="63">
        <f>+'C'!H54/(D!L$94)</f>
        <v>6.962452082297628E-2</v>
      </c>
      <c r="M134" s="63">
        <f>+'C'!I54/(D!M$94)</f>
        <v>0.29163878449400804</v>
      </c>
      <c r="N134" s="63">
        <f>+'C'!J54/(D!N$94)</f>
        <v>1.6776809641656045</v>
      </c>
      <c r="O134" s="63">
        <f>+'C'!K54/(D!O$94)</f>
        <v>1.853027311096493</v>
      </c>
      <c r="P134" s="63">
        <f>+'C'!L54/(D!P$94)</f>
        <v>0.26715647772729439</v>
      </c>
      <c r="Q134" s="63">
        <f>+'C'!M54/(D!Q$94)</f>
        <v>1.1664004171535409</v>
      </c>
      <c r="R134" s="63">
        <f>+'C'!N54/(D!R$94)</f>
        <v>0.59314399597120149</v>
      </c>
      <c r="S134" s="63">
        <f>+'C'!O54/(D!S$94)</f>
        <v>0.1204827012602826</v>
      </c>
      <c r="T134" s="63">
        <f>+'C'!P54/(D!T$94)</f>
        <v>1.1127851736090516E-2</v>
      </c>
      <c r="U134" s="63">
        <f>+'C'!Q54/(D!U$94)</f>
        <v>0.10248606505537533</v>
      </c>
      <c r="V134" s="63">
        <f>+'C'!R54/(D!V$94)</f>
        <v>0.2265371720110691</v>
      </c>
      <c r="W134" s="63">
        <f>+'C'!S54/(D!W$94)</f>
        <v>0.4287947823076978</v>
      </c>
      <c r="X134" s="63">
        <f>+'C'!T54/(D!X$94)</f>
        <v>0.22296159999233744</v>
      </c>
      <c r="Y134" s="63">
        <f>+'C'!U54/(D!Y$94)</f>
        <v>0.31362412478890145</v>
      </c>
      <c r="Z134" s="63">
        <f>+'C'!V54/(D!Z$94)</f>
        <v>0.69777002786563491</v>
      </c>
      <c r="AA134" s="63">
        <f>+'C'!W54/(D!AA$94)</f>
        <v>0.64149272262460955</v>
      </c>
      <c r="AB134" s="63">
        <f>+'C'!X54/(D!AB$94)</f>
        <v>0.58223256662602341</v>
      </c>
      <c r="AC134" s="63">
        <f>+'C'!Y54/(D!AC$94)</f>
        <v>0.85740484450306476</v>
      </c>
      <c r="AD134" s="63">
        <f>+'C'!Z54/(D!AD$94)</f>
        <v>0.77674370417183514</v>
      </c>
    </row>
    <row r="135" spans="6:30" x14ac:dyDescent="0.25">
      <c r="F135" s="215" t="s">
        <v>25</v>
      </c>
      <c r="G135" s="216"/>
      <c r="H135" s="63">
        <f>+'C'!D55/(D!H$94)</f>
        <v>0.64420109852378238</v>
      </c>
      <c r="I135" s="63">
        <f>+'C'!E55/(D!I$94)</f>
        <v>0.72923669525125501</v>
      </c>
      <c r="J135" s="63">
        <f>+'C'!F55/(D!J$94)</f>
        <v>0.77203742389830843</v>
      </c>
      <c r="K135" s="63">
        <f>+'C'!G55/(D!K$94)</f>
        <v>0.85345772164092926</v>
      </c>
      <c r="L135" s="63">
        <f>+'C'!H55/(D!L$94)</f>
        <v>0.37410171763111805</v>
      </c>
      <c r="M135" s="63">
        <f>+'C'!I55/(D!M$94)</f>
        <v>0.33367676509371275</v>
      </c>
      <c r="N135" s="63">
        <f>+'C'!J55/(D!N$94)</f>
        <v>0.68347908631695675</v>
      </c>
      <c r="O135" s="63">
        <f>+'C'!K55/(D!O$94)</f>
        <v>0.62286967467538712</v>
      </c>
      <c r="P135" s="63">
        <f>+'C'!L55/(D!P$94)</f>
        <v>0.72236774977453611</v>
      </c>
      <c r="Q135" s="63">
        <f>+'C'!M55/(D!Q$94)</f>
        <v>0.82886306105520502</v>
      </c>
      <c r="R135" s="63">
        <f>+'C'!N55/(D!R$94)</f>
        <v>0.61427177734328942</v>
      </c>
      <c r="S135" s="63">
        <f>+'C'!O55/(D!S$94)</f>
        <v>0.57895950191335732</v>
      </c>
      <c r="T135" s="63">
        <f>+'C'!P55/(D!T$94)</f>
        <v>0.4605113501927055</v>
      </c>
      <c r="U135" s="63">
        <f>+'C'!Q55/(D!U$94)</f>
        <v>0.48545289174748318</v>
      </c>
      <c r="V135" s="63">
        <f>+'C'!R55/(D!V$94)</f>
        <v>0.26088822245606935</v>
      </c>
      <c r="W135" s="63">
        <f>+'C'!S55/(D!W$94)</f>
        <v>0.32704631631108921</v>
      </c>
      <c r="X135" s="63">
        <f>+'C'!T55/(D!X$94)</f>
        <v>0.44186202393827012</v>
      </c>
      <c r="Y135" s="63">
        <f>+'C'!U55/(D!Y$94)</f>
        <v>0.43059887198496782</v>
      </c>
      <c r="Z135" s="63">
        <f>+'C'!V55/(D!Z$94)</f>
        <v>0.45482039004584962</v>
      </c>
      <c r="AA135" s="63">
        <f>+'C'!W55/(D!AA$94)</f>
        <v>0.40467457254580519</v>
      </c>
      <c r="AB135" s="63">
        <f>+'C'!X55/(D!AB$94)</f>
        <v>0.33594369930684509</v>
      </c>
      <c r="AC135" s="63">
        <f>+'C'!Y55/(D!AC$94)</f>
        <v>0.2345837605726229</v>
      </c>
      <c r="AD135" s="63">
        <f>+'C'!Z55/(D!AD$94)</f>
        <v>0.37739169484838658</v>
      </c>
    </row>
    <row r="136" spans="6:30" ht="15.75" thickBot="1" x14ac:dyDescent="0.3">
      <c r="F136" s="217" t="s">
        <v>26</v>
      </c>
      <c r="G136" s="218"/>
      <c r="H136" s="64">
        <f>+'C'!D56/(D!H$94)</f>
        <v>-5.4049800549174433E-8</v>
      </c>
      <c r="I136" s="64">
        <f>+'C'!E56/(D!I$94)</f>
        <v>-3.0876869347914562E-8</v>
      </c>
      <c r="J136" s="64">
        <f>+'C'!F56/(D!J$94)</f>
        <v>1.9688821315951596E-7</v>
      </c>
      <c r="K136" s="64">
        <f>+'C'!G56/(D!K$94)</f>
        <v>7.5866886045405464E-3</v>
      </c>
      <c r="L136" s="64">
        <f>+'C'!H56/(D!L$94)</f>
        <v>1.1602791158816641E-7</v>
      </c>
      <c r="M136" s="64">
        <f>+'C'!I56/(D!M$94)</f>
        <v>0</v>
      </c>
      <c r="N136" s="64">
        <f>+'C'!J56/(D!N$94)</f>
        <v>1.1136461388667749E-3</v>
      </c>
      <c r="O136" s="64">
        <f>+'C'!K56/(D!O$94)</f>
        <v>5.8572156894155861E-3</v>
      </c>
      <c r="P136" s="64">
        <f>+'C'!L56/(D!P$94)</f>
        <v>-1.2827959384728931E-3</v>
      </c>
      <c r="Q136" s="64">
        <f>+'C'!M56/(D!Q$94)</f>
        <v>-1.0920021243376375E-3</v>
      </c>
      <c r="R136" s="64">
        <f>+'C'!N56/(D!R$94)</f>
        <v>-1.3680706144962899E-3</v>
      </c>
      <c r="S136" s="64">
        <f>+'C'!O56/(D!S$94)</f>
        <v>-3.8505408539872571E-4</v>
      </c>
      <c r="T136" s="64">
        <f>+'C'!P56/(D!T$94)</f>
        <v>-2.1352689464915371E-4</v>
      </c>
      <c r="U136" s="64">
        <f>+'C'!Q56/(D!U$94)</f>
        <v>-4.8503491084324297E-4</v>
      </c>
      <c r="V136" s="64">
        <f>+'C'!R56/(D!V$94)</f>
        <v>-4.7371571566560386E-4</v>
      </c>
      <c r="W136" s="64">
        <f>+'C'!S56/(D!W$94)</f>
        <v>1.1012020036261939E-3</v>
      </c>
      <c r="X136" s="64">
        <f>+'C'!T56/(D!X$94)</f>
        <v>-3.906770382363759E-4</v>
      </c>
      <c r="Y136" s="64">
        <f>+'C'!U56/(D!Y$94)</f>
        <v>1.0456103264904252E-3</v>
      </c>
      <c r="Z136" s="64">
        <f>+'C'!V56/(D!Z$94)</f>
        <v>9.229339624060339E-4</v>
      </c>
      <c r="AA136" s="64">
        <f>+'C'!W56/(D!AA$94)</f>
        <v>9.189606984961662E-4</v>
      </c>
      <c r="AB136" s="64">
        <f>+'C'!X56/(D!AB$94)</f>
        <v>7.9262940368754627E-4</v>
      </c>
      <c r="AC136" s="64">
        <f>+'C'!Y56/(D!AC$94)</f>
        <v>2.4490183578257533E-3</v>
      </c>
      <c r="AD136" s="64">
        <f>+'C'!Z56/(D!AD$94)</f>
        <v>0</v>
      </c>
    </row>
    <row r="137" spans="6:30" x14ac:dyDescent="0.25">
      <c r="F137" s="1" t="s">
        <v>53</v>
      </c>
    </row>
    <row r="138" spans="6:30" ht="15.75" thickBot="1" x14ac:dyDescent="0.3"/>
    <row r="139" spans="6:30" ht="15.75" thickBot="1" x14ac:dyDescent="0.3">
      <c r="F139" s="7" t="s">
        <v>15</v>
      </c>
      <c r="G139" s="8"/>
      <c r="H139" s="17">
        <v>1995</v>
      </c>
      <c r="I139" s="9">
        <v>1996</v>
      </c>
      <c r="J139" s="17">
        <v>1997</v>
      </c>
      <c r="K139" s="9">
        <v>1998</v>
      </c>
      <c r="L139" s="17">
        <v>1999</v>
      </c>
      <c r="M139" s="9">
        <v>2000</v>
      </c>
      <c r="N139" s="17">
        <v>2001</v>
      </c>
      <c r="O139" s="9">
        <v>2002</v>
      </c>
      <c r="P139" s="17">
        <v>2003</v>
      </c>
      <c r="Q139" s="9">
        <v>2004</v>
      </c>
      <c r="R139" s="17">
        <v>2005</v>
      </c>
      <c r="S139" s="9">
        <v>2006</v>
      </c>
      <c r="T139" s="17">
        <v>2007</v>
      </c>
      <c r="U139" s="9">
        <v>2008</v>
      </c>
      <c r="V139" s="17">
        <v>2009</v>
      </c>
      <c r="W139" s="9">
        <v>2010</v>
      </c>
      <c r="X139" s="17">
        <v>2011</v>
      </c>
      <c r="Y139" s="9">
        <v>2012</v>
      </c>
      <c r="Z139" s="17">
        <v>2013</v>
      </c>
      <c r="AA139" s="9">
        <v>2014</v>
      </c>
      <c r="AB139" s="17">
        <v>2015</v>
      </c>
      <c r="AC139" s="10">
        <v>2016</v>
      </c>
      <c r="AD139" s="10">
        <v>2017</v>
      </c>
    </row>
    <row r="140" spans="6:30" ht="15.75" thickBot="1" x14ac:dyDescent="0.3">
      <c r="F140" s="193" t="s">
        <v>27</v>
      </c>
      <c r="G140" s="209"/>
      <c r="H140" s="60">
        <f>('C'!D46/2)/(D!H$94)</f>
        <v>0.83403382430622264</v>
      </c>
      <c r="I140" s="60">
        <f>('C'!E46/2)/(D!I$94)</f>
        <v>0.52171822753988606</v>
      </c>
      <c r="J140" s="60">
        <f>('C'!F46/2)/(D!J$94)</f>
        <v>0.73092452106316774</v>
      </c>
      <c r="K140" s="60">
        <f>('C'!G46/2)/(D!K$94)</f>
        <v>1.3485164224697079</v>
      </c>
      <c r="L140" s="60">
        <f>('C'!H46/2)/(D!L$94)</f>
        <v>0.44897928612333687</v>
      </c>
      <c r="M140" s="60">
        <f>('C'!I46/2)/(D!M$94)</f>
        <v>0.75088367230426156</v>
      </c>
      <c r="N140" s="60">
        <f>('C'!J46/2)/(D!N$94)</f>
        <v>1.9434262556692461</v>
      </c>
      <c r="O140" s="60">
        <f>('C'!K46/2)/(D!O$94)</f>
        <v>2.2686817592743034</v>
      </c>
      <c r="P140" s="60">
        <f>('C'!L46/2)/(D!P$94)</f>
        <v>1.9501516707573852</v>
      </c>
      <c r="Q140" s="60">
        <f>('C'!M46/2)/(D!Q$94)</f>
        <v>2.6930708241503503</v>
      </c>
      <c r="R140" s="60">
        <f>('C'!N46/2)/(D!R$94)</f>
        <v>2.713472983992991</v>
      </c>
      <c r="S140" s="60">
        <f>('C'!O46/2)/(D!S$94)</f>
        <v>1.6610689914741155</v>
      </c>
      <c r="T140" s="60">
        <f>('C'!P46/2)/(D!T$94)</f>
        <v>1.3095489366374755</v>
      </c>
      <c r="U140" s="60">
        <f>('C'!Q46/2)/(D!U$94)</f>
        <v>1.4139255391104113</v>
      </c>
      <c r="V140" s="60">
        <f>('C'!R46/2)/(D!V$94)</f>
        <v>1.2034117682293266</v>
      </c>
      <c r="W140" s="60">
        <f>('C'!S46/2)/(D!W$94)</f>
        <v>1.7239313621360777</v>
      </c>
      <c r="X140" s="60">
        <f>('C'!T46/2)/(D!X$94)</f>
        <v>1.2562729846288236</v>
      </c>
      <c r="Y140" s="60">
        <f>('C'!U46/2)/(D!Y$94)</f>
        <v>1.1389164130477689</v>
      </c>
      <c r="Z140" s="60">
        <f>('C'!V46/2)/(D!Z$94)</f>
        <v>1.4375414785966443</v>
      </c>
      <c r="AA140" s="60">
        <f>('C'!W46/2)/(D!AA$94)</f>
        <v>1.2771925451628989</v>
      </c>
      <c r="AB140" s="60">
        <f>('C'!X46/2)/(D!AB$94)</f>
        <v>1.1140078040459669</v>
      </c>
      <c r="AC140" s="60">
        <f>('C'!Y46/2)/(D!AC$94)</f>
        <v>0.70501462113414604</v>
      </c>
      <c r="AD140" s="60">
        <f>('C'!Z46/2)/(D!AD$94)</f>
        <v>1.2389142171094927</v>
      </c>
    </row>
    <row r="141" spans="6:30" x14ac:dyDescent="0.25">
      <c r="F141" s="215" t="s">
        <v>17</v>
      </c>
      <c r="G141" s="216"/>
      <c r="H141" s="62">
        <f>('C'!D47/2)/(D!H$94)</f>
        <v>-0.23921685025856915</v>
      </c>
      <c r="I141" s="62">
        <f>('C'!E47/2)/(D!I$94)</f>
        <v>-0.58202476736937858</v>
      </c>
      <c r="J141" s="62">
        <f>('C'!F47/2)/(D!J$94)</f>
        <v>-0.43103906763828798</v>
      </c>
      <c r="K141" s="62">
        <f>('C'!G47/2)/(D!K$94)</f>
        <v>-4.720208723050414E-2</v>
      </c>
      <c r="L141" s="62">
        <f>('C'!H47/2)/(D!L$94)</f>
        <v>-0.38289669134345689</v>
      </c>
      <c r="M141" s="62">
        <f>('C'!I47/2)/(D!M$94)</f>
        <v>-0.35050034684920706</v>
      </c>
      <c r="N141" s="62">
        <f>('C'!J47/2)/(D!N$94)</f>
        <v>-0.31502248351356643</v>
      </c>
      <c r="O141" s="62">
        <f>('C'!K47/2)/(D!O$94)</f>
        <v>-0.26676468028780409</v>
      </c>
      <c r="P141" s="62">
        <f>('C'!L47/2)/(D!P$94)</f>
        <v>-0.23219661568354852</v>
      </c>
      <c r="Q141" s="62">
        <f>('C'!M47/2)/(D!Q$94)</f>
        <v>-0.19753971300954634</v>
      </c>
      <c r="R141" s="62">
        <f>('C'!N47/2)/(D!R$94)</f>
        <v>-0.28453034568612634</v>
      </c>
      <c r="S141" s="62">
        <f>('C'!O47/2)/(D!S$94)</f>
        <v>-0.43492712626057184</v>
      </c>
      <c r="T141" s="62">
        <f>('C'!P47/2)/(D!T$94)</f>
        <v>-0.25588092736553286</v>
      </c>
      <c r="U141" s="62">
        <f>('C'!Q47/2)/(D!U$94)</f>
        <v>-0.16542563617372477</v>
      </c>
      <c r="V141" s="62">
        <f>('C'!R47/2)/(D!V$94)</f>
        <v>-0.20811435008026502</v>
      </c>
      <c r="W141" s="62">
        <f>('C'!S47/2)/(D!W$94)</f>
        <v>-0.14598116859011531</v>
      </c>
      <c r="X141" s="62">
        <f>('C'!T47/2)/(D!X$94)</f>
        <v>-0.24202021995111261</v>
      </c>
      <c r="Y141" s="62">
        <f>('C'!U47/2)/(D!Y$94)</f>
        <v>-0.18188174131965104</v>
      </c>
      <c r="Z141" s="62">
        <f>('C'!V47/2)/(D!Z$94)</f>
        <v>-0.14169976417272695</v>
      </c>
      <c r="AA141" s="62">
        <f>('C'!W47/2)/(D!AA$94)</f>
        <v>-0.12800620911467314</v>
      </c>
      <c r="AB141" s="62">
        <f>('C'!X47/2)/(D!AB$94)</f>
        <v>-0.16284874628960905</v>
      </c>
      <c r="AC141" s="62">
        <f>('C'!Y47/2)/(D!AC$94)</f>
        <v>-0.29642455524921313</v>
      </c>
      <c r="AD141" s="62">
        <f>('C'!Z47/2)/(D!AD$94)</f>
        <v>-0.17666420551389822</v>
      </c>
    </row>
    <row r="142" spans="6:30" x14ac:dyDescent="0.25">
      <c r="F142" s="219" t="s">
        <v>18</v>
      </c>
      <c r="G142" s="220"/>
      <c r="H142" s="63">
        <f>('C'!D48/2)/(D!H$94)</f>
        <v>4.0741874857158902E-3</v>
      </c>
      <c r="I142" s="63">
        <f>('C'!E48/2)/(D!I$94)</f>
        <v>-1.0219729139670578E-4</v>
      </c>
      <c r="J142" s="63">
        <f>('C'!F48/2)/(D!J$94)</f>
        <v>4.9530886515663482E-3</v>
      </c>
      <c r="K142" s="63">
        <f>('C'!G48/2)/(D!K$94)</f>
        <v>9.2243905051017389E-3</v>
      </c>
      <c r="L142" s="63">
        <f>('C'!H48/2)/(D!L$94)</f>
        <v>5.8240268235635927E-3</v>
      </c>
      <c r="M142" s="63">
        <f>('C'!I48/2)/(D!M$94)</f>
        <v>2.0802594858366384E-3</v>
      </c>
      <c r="N142" s="63">
        <f>('C'!J48/2)/(D!N$94)</f>
        <v>1.4032695904957914E-2</v>
      </c>
      <c r="O142" s="63">
        <f>('C'!K48/2)/(D!O$94)</f>
        <v>3.6597976723560362E-2</v>
      </c>
      <c r="P142" s="63">
        <f>('C'!L48/2)/(D!P$94)</f>
        <v>5.5514718118883054E-2</v>
      </c>
      <c r="Q142" s="63">
        <f>('C'!M48/2)/(D!Q$94)</f>
        <v>5.9484455267845932E-2</v>
      </c>
      <c r="R142" s="63">
        <f>('C'!N48/2)/(D!R$94)</f>
        <v>5.1835168266370128E-2</v>
      </c>
      <c r="S142" s="63">
        <f>('C'!O48/2)/(D!S$94)</f>
        <v>6.0325771490381298E-2</v>
      </c>
      <c r="T142" s="63">
        <f>('C'!P48/2)/(D!T$94)</f>
        <v>5.7531029634717859E-2</v>
      </c>
      <c r="U142" s="63">
        <f>('C'!Q48/2)/(D!U$94)</f>
        <v>5.1545439539618029E-2</v>
      </c>
      <c r="V142" s="63">
        <f>('C'!R48/2)/(D!V$94)</f>
        <v>2.8858251180455947E-2</v>
      </c>
      <c r="W142" s="63">
        <f>('C'!S48/2)/(D!W$94)</f>
        <v>1.7525069034745395E-2</v>
      </c>
      <c r="X142" s="63">
        <f>('C'!T48/2)/(D!X$94)</f>
        <v>1.3694267859452583E-2</v>
      </c>
      <c r="Y142" s="63">
        <f>('C'!U48/2)/(D!Y$94)</f>
        <v>9.2636321906913906E-3</v>
      </c>
      <c r="Z142" s="63">
        <f>('C'!V48/2)/(D!Z$94)</f>
        <v>9.3958200330850807E-3</v>
      </c>
      <c r="AA142" s="63">
        <f>('C'!W48/2)/(D!AA$94)</f>
        <v>6.8476687745160593E-3</v>
      </c>
      <c r="AB142" s="63">
        <f>('C'!X48/2)/(D!AB$94)</f>
        <v>2.8671554992403462E-3</v>
      </c>
      <c r="AC142" s="63">
        <f>('C'!Y48/2)/(D!AC$94)</f>
        <v>4.2541531198680917E-4</v>
      </c>
      <c r="AD142" s="63">
        <f>('C'!Z48/2)/(D!AD$94)</f>
        <v>4.4735658132667045E-3</v>
      </c>
    </row>
    <row r="143" spans="6:30" x14ac:dyDescent="0.25">
      <c r="F143" s="215" t="s">
        <v>19</v>
      </c>
      <c r="G143" s="216"/>
      <c r="H143" s="63">
        <f>('C'!D49/2)/(D!H$94)</f>
        <v>5.3340018568362648E-3</v>
      </c>
      <c r="I143" s="63">
        <f>('C'!E49/2)/(D!I$94)</f>
        <v>4.5798733997681213E-3</v>
      </c>
      <c r="J143" s="63">
        <f>('C'!F49/2)/(D!J$94)</f>
        <v>4.4380853397162435E-3</v>
      </c>
      <c r="K143" s="63">
        <f>('C'!G49/2)/(D!K$94)</f>
        <v>-4.3703083635091601E-3</v>
      </c>
      <c r="L143" s="63">
        <f>('C'!H49/2)/(D!L$94)</f>
        <v>-3.1393393571422373E-2</v>
      </c>
      <c r="M143" s="63">
        <f>('C'!I49/2)/(D!M$94)</f>
        <v>-4.8979098400791968E-2</v>
      </c>
      <c r="N143" s="63">
        <f>('C'!J49/2)/(D!N$94)</f>
        <v>-5.2897758821575942E-2</v>
      </c>
      <c r="O143" s="63">
        <f>('C'!K49/2)/(D!O$94)</f>
        <v>-8.7591436658243413E-2</v>
      </c>
      <c r="P143" s="63">
        <f>('C'!L49/2)/(D!P$94)</f>
        <v>-0.1256794556919929</v>
      </c>
      <c r="Q143" s="63">
        <f>('C'!M49/2)/(D!Q$94)</f>
        <v>-0.11130882902268117</v>
      </c>
      <c r="R143" s="63">
        <f>('C'!N49/2)/(D!R$94)</f>
        <v>-3.1009417515375004E-2</v>
      </c>
      <c r="S143" s="63">
        <f>('C'!O49/2)/(D!S$94)</f>
        <v>-2.6854631752473046E-2</v>
      </c>
      <c r="T143" s="63">
        <f>('C'!P49/2)/(D!T$94)</f>
        <v>-2.8490496911486248E-2</v>
      </c>
      <c r="U143" s="63">
        <f>('C'!Q49/2)/(D!U$94)</f>
        <v>-3.0357943238197428E-3</v>
      </c>
      <c r="V143" s="63">
        <f>('C'!R49/2)/(D!V$94)</f>
        <v>-4.8241080365837895E-3</v>
      </c>
      <c r="W143" s="63">
        <f>('C'!S49/2)/(D!W$94)</f>
        <v>-1.7278382574480119E-3</v>
      </c>
      <c r="X143" s="63">
        <f>('C'!T49/2)/(D!X$94)</f>
        <v>-8.495757997394715E-3</v>
      </c>
      <c r="Y143" s="63">
        <f>('C'!U49/2)/(D!Y$94)</f>
        <v>-6.6046785665838381E-3</v>
      </c>
      <c r="Z143" s="63">
        <f>('C'!V49/2)/(D!Z$94)</f>
        <v>-4.9080190530877681E-3</v>
      </c>
      <c r="AA143" s="63">
        <f>('C'!W49/2)/(D!AA$94)</f>
        <v>-3.8668827682807943E-3</v>
      </c>
      <c r="AB143" s="63">
        <f>('C'!X49/2)/(D!AB$94)</f>
        <v>-5.7143071971260907E-3</v>
      </c>
      <c r="AC143" s="63">
        <f>('C'!Y49/2)/(D!AC$94)</f>
        <v>-4.09721662403201E-3</v>
      </c>
      <c r="AD143" s="63">
        <f>('C'!Z49/2)/(D!AD$94)</f>
        <v>-2.5990067790249024E-3</v>
      </c>
    </row>
    <row r="144" spans="6:30" x14ac:dyDescent="0.25">
      <c r="F144" s="219" t="s">
        <v>20</v>
      </c>
      <c r="G144" s="220"/>
      <c r="H144" s="63">
        <f>('C'!D50/2)/(D!H$94)</f>
        <v>9.1981101992716433E-2</v>
      </c>
      <c r="I144" s="63">
        <f>('C'!E50/2)/(D!I$94)</f>
        <v>3.3697075109689924E-2</v>
      </c>
      <c r="J144" s="63">
        <f>('C'!F50/2)/(D!J$94)</f>
        <v>1.4577106393983063E-2</v>
      </c>
      <c r="K144" s="63">
        <f>('C'!G50/2)/(D!K$94)</f>
        <v>1.0788375173827398E-2</v>
      </c>
      <c r="L144" s="63">
        <f>('C'!H50/2)/(D!L$94)</f>
        <v>1.3523441789104616E-2</v>
      </c>
      <c r="M144" s="63">
        <f>('C'!I50/2)/(D!M$94)</f>
        <v>1.3251860614036763E-2</v>
      </c>
      <c r="N144" s="63">
        <f>('C'!J50/2)/(D!N$94)</f>
        <v>1.7712048781124722E-2</v>
      </c>
      <c r="O144" s="63">
        <f>('C'!K50/2)/(D!O$94)</f>
        <v>4.5400204264198628E-2</v>
      </c>
      <c r="P144" s="63">
        <f>('C'!L50/2)/(D!P$94)</f>
        <v>0.30861892945281538</v>
      </c>
      <c r="Q144" s="63">
        <f>('C'!M50/2)/(D!Q$94)</f>
        <v>0.50022206379940348</v>
      </c>
      <c r="R144" s="63">
        <f>('C'!N50/2)/(D!R$94)</f>
        <v>1.0242328285225482</v>
      </c>
      <c r="S144" s="63">
        <f>('C'!O50/2)/(D!S$94)</f>
        <v>0.41505096784883361</v>
      </c>
      <c r="T144" s="63">
        <f>('C'!P50/2)/(D!T$94)</f>
        <v>0.14912397422070925</v>
      </c>
      <c r="U144" s="63">
        <f>('C'!Q50/2)/(D!U$94)</f>
        <v>0.10834404201663771</v>
      </c>
      <c r="V144" s="63">
        <f>('C'!R50/2)/(D!V$94)</f>
        <v>0.16729661929515582</v>
      </c>
      <c r="W144" s="63">
        <f>('C'!S50/2)/(D!W$94)</f>
        <v>0.5156699990522039</v>
      </c>
      <c r="X144" s="63">
        <f>('C'!T50/2)/(D!X$94)</f>
        <v>0.24315042677816007</v>
      </c>
      <c r="Y144" s="63">
        <f>('C'!U50/2)/(D!Y$94)</f>
        <v>9.6658448198986363E-2</v>
      </c>
      <c r="Z144" s="63">
        <f>('C'!V50/2)/(D!Z$94)</f>
        <v>0.17153510664373178</v>
      </c>
      <c r="AA144" s="63">
        <f>('C'!W50/2)/(D!AA$94)</f>
        <v>0.14731516920402607</v>
      </c>
      <c r="AB144" s="63">
        <f>('C'!X50/2)/(D!AB$94)</f>
        <v>0.11439472498105015</v>
      </c>
      <c r="AC144" s="63">
        <f>('C'!Y50/2)/(D!AC$94)</f>
        <v>1.5259772735895426E-2</v>
      </c>
      <c r="AD144" s="63">
        <f>('C'!Z50/2)/(D!AD$94)</f>
        <v>0.10837590198320372</v>
      </c>
    </row>
    <row r="145" spans="6:30" x14ac:dyDescent="0.25">
      <c r="F145" s="215" t="s">
        <v>21</v>
      </c>
      <c r="G145" s="216"/>
      <c r="H145" s="63">
        <f>('C'!D51/2)/(D!H$94)</f>
        <v>-1.4059396283990867E-2</v>
      </c>
      <c r="I145" s="63">
        <f>('C'!E51/2)/(D!I$94)</f>
        <v>-8.9670545502256952E-3</v>
      </c>
      <c r="J145" s="63">
        <f>('C'!F51/2)/(D!J$94)</f>
        <v>-8.4125505034024165E-3</v>
      </c>
      <c r="K145" s="63">
        <f>('C'!G51/2)/(D!K$94)</f>
        <v>-1.032293166236203E-2</v>
      </c>
      <c r="L145" s="63">
        <f>('C'!H51/2)/(D!L$94)</f>
        <v>-2.1206636052605612E-2</v>
      </c>
      <c r="M145" s="63">
        <f>('C'!I51/2)/(D!M$94)</f>
        <v>-3.429402720105261E-2</v>
      </c>
      <c r="N145" s="63">
        <f>('C'!J51/2)/(D!N$94)</f>
        <v>-4.5061407384988355E-3</v>
      </c>
      <c r="O145" s="63">
        <f>('C'!K51/2)/(D!O$94)</f>
        <v>-1.8075372089964042E-2</v>
      </c>
      <c r="P145" s="63">
        <f>('C'!L51/2)/(D!P$94)</f>
        <v>-5.2572935119433457E-2</v>
      </c>
      <c r="Q145" s="63">
        <f>('C'!M51/2)/(D!Q$94)</f>
        <v>-6.1488297017830658E-2</v>
      </c>
      <c r="R145" s="63">
        <f>('C'!N51/2)/(D!R$94)</f>
        <v>-4.2782709970626415E-2</v>
      </c>
      <c r="S145" s="63">
        <f>('C'!O51/2)/(D!S$94)</f>
        <v>-2.2279591272720358E-2</v>
      </c>
      <c r="T145" s="63">
        <f>('C'!P51/2)/(D!T$94)</f>
        <v>-2.90371916196169E-2</v>
      </c>
      <c r="U145" s="63">
        <f>('C'!Q51/2)/(D!U$94)</f>
        <v>-6.3402840118308448E-2</v>
      </c>
      <c r="V145" s="63">
        <f>('C'!R51/2)/(D!V$94)</f>
        <v>-0.11837639742959991</v>
      </c>
      <c r="W145" s="63">
        <f>('C'!S51/2)/(D!W$94)</f>
        <v>-8.9397145802464925E-2</v>
      </c>
      <c r="X145" s="63">
        <f>('C'!T51/2)/(D!X$94)</f>
        <v>-7.5175639788956666E-2</v>
      </c>
      <c r="Y145" s="63">
        <f>('C'!U51/2)/(D!Y$94)</f>
        <v>-0.10884953636851635</v>
      </c>
      <c r="Z145" s="63">
        <f>('C'!V51/2)/(D!Z$94)</f>
        <v>-0.10085983638672971</v>
      </c>
      <c r="AA145" s="63">
        <f>('C'!W51/2)/(D!AA$94)</f>
        <v>-6.8915620532242941E-2</v>
      </c>
      <c r="AB145" s="63">
        <f>('C'!X51/2)/(D!AB$94)</f>
        <v>-0.13763421281229676</v>
      </c>
      <c r="AC145" s="63">
        <f>('C'!Y51/2)/(D!AC$94)</f>
        <v>-0.25031157405300741</v>
      </c>
      <c r="AD145" s="63">
        <f>('C'!Z51/2)/(D!AD$94)</f>
        <v>-0.13538920656970754</v>
      </c>
    </row>
    <row r="146" spans="6:30" x14ac:dyDescent="0.25">
      <c r="F146" s="219" t="s">
        <v>22</v>
      </c>
      <c r="G146" s="220"/>
      <c r="H146" s="63">
        <f>('C'!D52/2)/(D!H$94)</f>
        <v>0.45127881047223029</v>
      </c>
      <c r="I146" s="63">
        <f>('C'!E52/2)/(D!I$94)</f>
        <v>0.46559642981311677</v>
      </c>
      <c r="J146" s="63">
        <f>('C'!F52/2)/(D!J$94)</f>
        <v>0.59836784394026787</v>
      </c>
      <c r="K146" s="63">
        <f>('C'!G52/2)/(D!K$94)</f>
        <v>0.64217851777859813</v>
      </c>
      <c r="L146" s="63">
        <f>('C'!H52/2)/(D!L$94)</f>
        <v>0.50671906796233734</v>
      </c>
      <c r="M146" s="63">
        <f>('C'!I52/2)/(D!M$94)</f>
        <v>0.60347232441867871</v>
      </c>
      <c r="N146" s="63">
        <f>('C'!J52/2)/(D!N$94)</f>
        <v>0.69948237806671199</v>
      </c>
      <c r="O146" s="63">
        <f>('C'!K52/2)/(D!O$94)</f>
        <v>0.84421363675620498</v>
      </c>
      <c r="P146" s="63">
        <f>('C'!L52/2)/(D!P$94)</f>
        <v>0.95612132429466323</v>
      </c>
      <c r="Q146" s="63">
        <f>('C'!M52/2)/(D!Q$94)</f>
        <v>0.9718043334487817</v>
      </c>
      <c r="R146" s="63">
        <f>('C'!N52/2)/(D!R$94)</f>
        <v>0.87105150112114138</v>
      </c>
      <c r="S146" s="63">
        <f>('C'!O52/2)/(D!S$94)</f>
        <v>0.84070165555386334</v>
      </c>
      <c r="T146" s="63">
        <f>('C'!P52/2)/(D!T$94)</f>
        <v>0.77560196105604606</v>
      </c>
      <c r="U146" s="63">
        <f>('C'!Q52/2)/(D!U$94)</f>
        <v>0.72275079115878993</v>
      </c>
      <c r="V146" s="63">
        <f>('C'!R52/2)/(D!V$94)</f>
        <v>0.6676392510438931</v>
      </c>
      <c r="W146" s="63">
        <f>('C'!S52/2)/(D!W$94)</f>
        <v>0.62674600296555105</v>
      </c>
      <c r="X146" s="63">
        <f>('C'!T52/2)/(D!X$94)</f>
        <v>0.64751799571430757</v>
      </c>
      <c r="Y146" s="63">
        <f>('C'!U52/2)/(D!Y$94)</f>
        <v>0.68978346771631494</v>
      </c>
      <c r="Z146" s="63">
        <f>('C'!V52/2)/(D!Z$94)</f>
        <v>0.65871990420872717</v>
      </c>
      <c r="AA146" s="63">
        <f>('C'!W52/2)/(D!AA$94)</f>
        <v>0.64300758642311429</v>
      </c>
      <c r="AB146" s="63">
        <f>('C'!X52/2)/(D!AB$94)</f>
        <v>0.76132312011322789</v>
      </c>
      <c r="AC146" s="63">
        <f>('C'!Y52/2)/(D!AC$94)</f>
        <v>0.66260161959205977</v>
      </c>
      <c r="AD146" s="63">
        <f>('C'!Z52/2)/(D!AD$94)</f>
        <v>0.71074450065911055</v>
      </c>
    </row>
    <row r="147" spans="6:30" x14ac:dyDescent="0.25">
      <c r="F147" s="215" t="s">
        <v>23</v>
      </c>
      <c r="G147" s="216"/>
      <c r="H147" s="63">
        <f>('C'!D53/2)/(D!H$94)</f>
        <v>0.26708384642571248</v>
      </c>
      <c r="I147" s="63">
        <f>('C'!E53/2)/(D!I$94)</f>
        <v>0.29012930522133901</v>
      </c>
      <c r="J147" s="63">
        <f>('C'!F53/2)/(D!J$94)</f>
        <v>0.24953518379545073</v>
      </c>
      <c r="K147" s="63">
        <f>('C'!G53/2)/(D!K$94)</f>
        <v>0.36091142028161194</v>
      </c>
      <c r="L147" s="63">
        <f>('C'!H53/2)/(D!L$94)</f>
        <v>0.13654622945946193</v>
      </c>
      <c r="M147" s="63">
        <f>('C'!I53/2)/(D!M$94)</f>
        <v>0.25319498050535411</v>
      </c>
      <c r="N147" s="63">
        <f>('C'!J53/2)/(D!N$94)</f>
        <v>0.40348863713058386</v>
      </c>
      <c r="O147" s="63">
        <f>('C'!K53/2)/(D!O$94)</f>
        <v>0.47402437578530138</v>
      </c>
      <c r="P147" s="63">
        <f>('C'!L53/2)/(D!P$94)</f>
        <v>0.54622476781531148</v>
      </c>
      <c r="Q147" s="63">
        <f>('C'!M53/2)/(D!Q$94)</f>
        <v>0.53481121357763461</v>
      </c>
      <c r="R147" s="63">
        <f>('C'!N53/2)/(D!R$94)</f>
        <v>0.52165073651171801</v>
      </c>
      <c r="S147" s="63">
        <f>('C'!O53/2)/(D!S$94)</f>
        <v>0.47952321756182631</v>
      </c>
      <c r="T147" s="63">
        <f>('C'!P53/2)/(D!T$94)</f>
        <v>0.40498755966748012</v>
      </c>
      <c r="U147" s="63">
        <f>('C'!Q53/2)/(D!U$94)</f>
        <v>0.46942292650026973</v>
      </c>
      <c r="V147" s="63">
        <f>('C'!R53/2)/(D!V$94)</f>
        <v>0.4274556749481519</v>
      </c>
      <c r="W147" s="63">
        <f>('C'!S53/2)/(D!W$94)</f>
        <v>0.42262566099492777</v>
      </c>
      <c r="X147" s="63">
        <f>('C'!T53/2)/(D!X$94)</f>
        <v>0.34538555484199718</v>
      </c>
      <c r="Y147" s="63">
        <f>('C'!U53/2)/(D!Y$94)</f>
        <v>0.26791248788924937</v>
      </c>
      <c r="Z147" s="63">
        <f>('C'!V53/2)/(D!Z$94)</f>
        <v>0.26860147434053905</v>
      </c>
      <c r="AA147" s="63">
        <f>('C'!W53/2)/(D!AA$94)</f>
        <v>0.15726843898905643</v>
      </c>
      <c r="AB147" s="63">
        <f>('C'!X53/2)/(D!AB$94)</f>
        <v>8.2134960035073951E-2</v>
      </c>
      <c r="AC147" s="63">
        <f>('C'!Y53/2)/(D!AC$94)</f>
        <v>3.0342460167149435E-2</v>
      </c>
      <c r="AD147" s="63">
        <f>('C'!Z53/2)/(D!AD$94)</f>
        <v>0.1529052962820745</v>
      </c>
    </row>
    <row r="148" spans="6:30" x14ac:dyDescent="0.25">
      <c r="F148" s="219" t="s">
        <v>24</v>
      </c>
      <c r="G148" s="220"/>
      <c r="H148" s="63">
        <f>('C'!D54/2)/(D!H$94)</f>
        <v>-5.4541869933374121E-2</v>
      </c>
      <c r="I148" s="63">
        <f>('C'!E54/2)/(D!I$94)</f>
        <v>-4.5808923364566038E-2</v>
      </c>
      <c r="J148" s="63">
        <f>('C'!F54/2)/(D!J$94)</f>
        <v>-8.7514279329521383E-2</v>
      </c>
      <c r="K148" s="63">
        <f>('C'!G54/2)/(D!K$94)</f>
        <v>-4.3213006764496929E-2</v>
      </c>
      <c r="L148" s="63">
        <f>('C'!H54/2)/(D!L$94)</f>
        <v>3.481226041148814E-2</v>
      </c>
      <c r="M148" s="63">
        <f>('C'!I54/2)/(D!M$94)</f>
        <v>0.14581939224700402</v>
      </c>
      <c r="N148" s="63">
        <f>('C'!J54/2)/(D!N$94)</f>
        <v>0.83884048208280226</v>
      </c>
      <c r="O148" s="63">
        <f>('C'!K54/2)/(D!O$94)</f>
        <v>0.9265136555482465</v>
      </c>
      <c r="P148" s="63">
        <f>('C'!L54/2)/(D!P$94)</f>
        <v>0.1335782388636472</v>
      </c>
      <c r="Q148" s="63">
        <f>('C'!M54/2)/(D!Q$94)</f>
        <v>0.58320020857677046</v>
      </c>
      <c r="R148" s="63">
        <f>('C'!N54/2)/(D!R$94)</f>
        <v>0.29657199798560074</v>
      </c>
      <c r="S148" s="63">
        <f>('C'!O54/2)/(D!S$94)</f>
        <v>6.0241350630141299E-2</v>
      </c>
      <c r="T148" s="63">
        <f>('C'!P54/2)/(D!T$94)</f>
        <v>5.563925868045258E-3</v>
      </c>
      <c r="U148" s="63">
        <f>('C'!Q54/2)/(D!U$94)</f>
        <v>5.1243032527687665E-2</v>
      </c>
      <c r="V148" s="63">
        <f>('C'!R54/2)/(D!V$94)</f>
        <v>0.11326858600553455</v>
      </c>
      <c r="W148" s="63">
        <f>('C'!S54/2)/(D!W$94)</f>
        <v>0.2143973911538489</v>
      </c>
      <c r="X148" s="63">
        <f>('C'!T54/2)/(D!X$94)</f>
        <v>0.11148079999616872</v>
      </c>
      <c r="Y148" s="63">
        <f>('C'!U54/2)/(D!Y$94)</f>
        <v>0.15681206239445072</v>
      </c>
      <c r="Z148" s="63">
        <f>('C'!V54/2)/(D!Z$94)</f>
        <v>0.34888501393281746</v>
      </c>
      <c r="AA148" s="63">
        <f>('C'!W54/2)/(D!AA$94)</f>
        <v>0.32074636131230477</v>
      </c>
      <c r="AB148" s="63">
        <f>('C'!X54/2)/(D!AB$94)</f>
        <v>0.2911162833130117</v>
      </c>
      <c r="AC148" s="63">
        <f>('C'!Y54/2)/(D!AC$94)</f>
        <v>0.42870242225153238</v>
      </c>
      <c r="AD148" s="63">
        <f>('C'!Z54/2)/(D!AD$94)</f>
        <v>0.38837185208591757</v>
      </c>
    </row>
    <row r="149" spans="6:30" x14ac:dyDescent="0.25">
      <c r="F149" s="215" t="s">
        <v>25</v>
      </c>
      <c r="G149" s="216"/>
      <c r="H149" s="63">
        <f>('C'!D55/2)/(D!H$94)</f>
        <v>0.32210054926189119</v>
      </c>
      <c r="I149" s="63">
        <f>('C'!E55/2)/(D!I$94)</f>
        <v>0.3646183476256275</v>
      </c>
      <c r="J149" s="63">
        <f>('C'!F55/2)/(D!J$94)</f>
        <v>0.38601871194915421</v>
      </c>
      <c r="K149" s="63">
        <f>('C'!G55/2)/(D!K$94)</f>
        <v>0.42672886082046463</v>
      </c>
      <c r="L149" s="63">
        <f>('C'!H55/2)/(D!L$94)</f>
        <v>0.18705085881555902</v>
      </c>
      <c r="M149" s="63">
        <f>('C'!I55/2)/(D!M$94)</f>
        <v>0.16683838254685637</v>
      </c>
      <c r="N149" s="63">
        <f>('C'!J55/2)/(D!N$94)</f>
        <v>0.34173954315847838</v>
      </c>
      <c r="O149" s="63">
        <f>('C'!K55/2)/(D!O$94)</f>
        <v>0.31143483733769356</v>
      </c>
      <c r="P149" s="63">
        <f>('C'!L55/2)/(D!P$94)</f>
        <v>0.36118387488726805</v>
      </c>
      <c r="Q149" s="63">
        <f>('C'!M55/2)/(D!Q$94)</f>
        <v>0.41443153052760251</v>
      </c>
      <c r="R149" s="63">
        <f>('C'!N55/2)/(D!R$94)</f>
        <v>0.30713588867164471</v>
      </c>
      <c r="S149" s="63">
        <f>('C'!O55/2)/(D!S$94)</f>
        <v>0.28947975095667866</v>
      </c>
      <c r="T149" s="63">
        <f>('C'!P55/2)/(D!T$94)</f>
        <v>0.23025567509635275</v>
      </c>
      <c r="U149" s="63">
        <f>('C'!Q55/2)/(D!U$94)</f>
        <v>0.24272644587374159</v>
      </c>
      <c r="V149" s="63">
        <f>('C'!R55/2)/(D!V$94)</f>
        <v>0.13044411122803468</v>
      </c>
      <c r="W149" s="63">
        <f>('C'!S55/2)/(D!W$94)</f>
        <v>0.16352315815554461</v>
      </c>
      <c r="X149" s="63">
        <f>('C'!T55/2)/(D!X$94)</f>
        <v>0.22093101196913506</v>
      </c>
      <c r="Y149" s="63">
        <f>('C'!U55/2)/(D!Y$94)</f>
        <v>0.21529943599248391</v>
      </c>
      <c r="Z149" s="63">
        <f>('C'!V55/2)/(D!Z$94)</f>
        <v>0.22741019502292481</v>
      </c>
      <c r="AA149" s="63">
        <f>('C'!W55/2)/(D!AA$94)</f>
        <v>0.20233728627290259</v>
      </c>
      <c r="AB149" s="63">
        <f>('C'!X55/2)/(D!AB$94)</f>
        <v>0.16797184965342254</v>
      </c>
      <c r="AC149" s="63">
        <f>('C'!Y55/2)/(D!AC$94)</f>
        <v>0.11729188028631145</v>
      </c>
      <c r="AD149" s="63">
        <f>('C'!Z55/2)/(D!AD$94)</f>
        <v>0.18869584742419329</v>
      </c>
    </row>
    <row r="150" spans="6:30" ht="15.75" thickBot="1" x14ac:dyDescent="0.3">
      <c r="F150" s="217" t="s">
        <v>26</v>
      </c>
      <c r="G150" s="218"/>
      <c r="H150" s="64">
        <f>('C'!D56/2)/(D!H$94)</f>
        <v>-2.7024900274587217E-8</v>
      </c>
      <c r="I150" s="64">
        <f>('C'!E56/2)/(D!I$94)</f>
        <v>-1.5438434673957281E-8</v>
      </c>
      <c r="J150" s="64">
        <f>('C'!F56/2)/(D!J$94)</f>
        <v>9.8444106579757979E-8</v>
      </c>
      <c r="K150" s="64">
        <f>('C'!G56/2)/(D!K$94)</f>
        <v>3.7933443022702732E-3</v>
      </c>
      <c r="L150" s="64">
        <f>('C'!H56/2)/(D!L$94)</f>
        <v>5.8013955794083205E-8</v>
      </c>
      <c r="M150" s="64">
        <f>('C'!I56/2)/(D!M$94)</f>
        <v>0</v>
      </c>
      <c r="N150" s="64">
        <f>('C'!J56/2)/(D!N$94)</f>
        <v>5.5682306943338744E-4</v>
      </c>
      <c r="O150" s="64">
        <f>('C'!K56/2)/(D!O$94)</f>
        <v>2.928607844707793E-3</v>
      </c>
      <c r="P150" s="64">
        <f>('C'!L56/2)/(D!P$94)</f>
        <v>-6.4139796923644657E-4</v>
      </c>
      <c r="Q150" s="64">
        <f>('C'!M56/2)/(D!Q$94)</f>
        <v>-5.4600106216881876E-4</v>
      </c>
      <c r="R150" s="64">
        <f>('C'!N56/2)/(D!R$94)</f>
        <v>-6.8403530724814494E-4</v>
      </c>
      <c r="S150" s="64">
        <f>('C'!O56/2)/(D!S$94)</f>
        <v>-1.9252704269936285E-4</v>
      </c>
      <c r="T150" s="64">
        <f>('C'!P56/2)/(D!T$94)</f>
        <v>-1.0676344732457686E-4</v>
      </c>
      <c r="U150" s="64">
        <f>('C'!Q56/2)/(D!U$94)</f>
        <v>-2.4251745542162149E-4</v>
      </c>
      <c r="V150" s="64">
        <f>('C'!R56/2)/(D!V$94)</f>
        <v>-2.3685785783280193E-4</v>
      </c>
      <c r="W150" s="64">
        <f>('C'!S56/2)/(D!W$94)</f>
        <v>5.5060100181309694E-4</v>
      </c>
      <c r="X150" s="64">
        <f>('C'!T56/2)/(D!X$94)</f>
        <v>-1.9533851911818795E-4</v>
      </c>
      <c r="Y150" s="64">
        <f>('C'!U56/2)/(D!Y$94)</f>
        <v>5.2280516324521259E-4</v>
      </c>
      <c r="Z150" s="64">
        <f>('C'!V56/2)/(D!Z$94)</f>
        <v>4.6146698120301695E-4</v>
      </c>
      <c r="AA150" s="64">
        <f>('C'!W56/2)/(D!AA$94)</f>
        <v>4.594803492480831E-4</v>
      </c>
      <c r="AB150" s="64">
        <f>('C'!X56/2)/(D!AB$94)</f>
        <v>3.9631470184377314E-4</v>
      </c>
      <c r="AC150" s="64">
        <f>('C'!Y56/2)/(D!AC$94)</f>
        <v>1.2245091789128766E-3</v>
      </c>
      <c r="AD150" s="64">
        <f>('C'!Z56/2)/(D!AD$94)</f>
        <v>0</v>
      </c>
    </row>
    <row r="151" spans="6:30" x14ac:dyDescent="0.25">
      <c r="F151" s="1" t="s">
        <v>53</v>
      </c>
    </row>
  </sheetData>
  <mergeCells count="84">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 ref="F56:G56"/>
    <mergeCell ref="F67:G67"/>
    <mergeCell ref="F68:G68"/>
    <mergeCell ref="F69:G69"/>
    <mergeCell ref="F70:G70"/>
    <mergeCell ref="F71:G71"/>
    <mergeCell ref="F72:G72"/>
    <mergeCell ref="F73:G73"/>
    <mergeCell ref="F74:G74"/>
    <mergeCell ref="F75:G75"/>
    <mergeCell ref="F76:G76"/>
    <mergeCell ref="F86:G86"/>
    <mergeCell ref="F87:G87"/>
    <mergeCell ref="F88:G88"/>
    <mergeCell ref="F89:G89"/>
    <mergeCell ref="F80:G80"/>
    <mergeCell ref="F81:G81"/>
    <mergeCell ref="F82:G82"/>
    <mergeCell ref="F83:G83"/>
    <mergeCell ref="F84:G84"/>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113:G113"/>
    <mergeCell ref="F114:G114"/>
    <mergeCell ref="F115:G115"/>
    <mergeCell ref="F116:G116"/>
    <mergeCell ref="F117:G117"/>
    <mergeCell ref="F118:G118"/>
    <mergeCell ref="F119:G119"/>
    <mergeCell ref="F120:G120"/>
    <mergeCell ref="F121:G121"/>
    <mergeCell ref="F122:G122"/>
    <mergeCell ref="F126:G126"/>
    <mergeCell ref="F127:G127"/>
    <mergeCell ref="F128:G128"/>
    <mergeCell ref="F129:G129"/>
    <mergeCell ref="F130:G130"/>
    <mergeCell ref="F131:G131"/>
    <mergeCell ref="F132:G132"/>
    <mergeCell ref="F133:G133"/>
    <mergeCell ref="F134:G134"/>
    <mergeCell ref="F135:G135"/>
    <mergeCell ref="F136:G136"/>
    <mergeCell ref="F140:G140"/>
    <mergeCell ref="F141:G141"/>
    <mergeCell ref="F142:G142"/>
    <mergeCell ref="F143:G143"/>
    <mergeCell ref="F149:G149"/>
    <mergeCell ref="F150:G150"/>
    <mergeCell ref="F144:G144"/>
    <mergeCell ref="F145:G145"/>
    <mergeCell ref="F146:G146"/>
    <mergeCell ref="F147:G147"/>
    <mergeCell ref="F148:G148"/>
  </mergeCells>
  <hyperlinks>
    <hyperlink ref="H95"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113"/>
  <sheetViews>
    <sheetView showGridLines="0" topLeftCell="A94" workbookViewId="0">
      <selection activeCell="AA126" sqref="AA126"/>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 min="27" max="27" width="16.85546875" customWidth="1"/>
  </cols>
  <sheetData>
    <row r="7" spans="2:11" ht="15" customHeight="1" x14ac:dyDescent="0.25">
      <c r="B7" s="201" t="s">
        <v>10</v>
      </c>
      <c r="C7" s="201"/>
      <c r="D7" s="201"/>
      <c r="E7" s="80"/>
      <c r="J7" s="190" t="s">
        <v>43</v>
      </c>
      <c r="K7" s="190"/>
    </row>
    <row r="8" spans="2:11" x14ac:dyDescent="0.25">
      <c r="B8" s="201"/>
      <c r="C8" s="201"/>
      <c r="D8" s="201"/>
      <c r="E8" s="80"/>
      <c r="J8" s="190"/>
      <c r="K8" s="190"/>
    </row>
    <row r="9" spans="2:11" x14ac:dyDescent="0.25">
      <c r="B9" s="201"/>
      <c r="C9" s="201"/>
      <c r="D9" s="201"/>
      <c r="E9" s="80"/>
      <c r="J9" s="190"/>
      <c r="K9" s="190"/>
    </row>
    <row r="10" spans="2:11" x14ac:dyDescent="0.25">
      <c r="B10" s="201"/>
      <c r="C10" s="201"/>
      <c r="D10" s="201"/>
      <c r="E10" s="80"/>
      <c r="J10" s="190"/>
      <c r="K10" s="190"/>
    </row>
    <row r="11" spans="2:11" x14ac:dyDescent="0.25">
      <c r="B11" s="201"/>
      <c r="C11" s="201"/>
      <c r="D11" s="201"/>
      <c r="E11" s="80"/>
      <c r="J11" s="190"/>
      <c r="K11" s="190"/>
    </row>
    <row r="12" spans="2:11" x14ac:dyDescent="0.25">
      <c r="B12" s="201"/>
      <c r="C12" s="201"/>
      <c r="D12" s="201"/>
      <c r="E12" s="80"/>
      <c r="J12" s="190"/>
      <c r="K12" s="190"/>
    </row>
    <row r="13" spans="2:11" x14ac:dyDescent="0.25">
      <c r="B13" s="201"/>
      <c r="C13" s="201"/>
      <c r="D13" s="201"/>
      <c r="E13" s="80"/>
      <c r="J13" s="190"/>
      <c r="K13" s="190"/>
    </row>
    <row r="14" spans="2:11" x14ac:dyDescent="0.25">
      <c r="B14" s="201"/>
      <c r="C14" s="201"/>
      <c r="D14" s="201"/>
      <c r="E14" s="80"/>
      <c r="J14" s="190"/>
      <c r="K14" s="190"/>
    </row>
    <row r="15" spans="2:11" x14ac:dyDescent="0.25">
      <c r="B15" s="201"/>
      <c r="C15" s="201"/>
      <c r="D15" s="201"/>
      <c r="E15" s="80"/>
      <c r="J15" s="190"/>
      <c r="K15" s="190"/>
    </row>
    <row r="16" spans="2:11" x14ac:dyDescent="0.25">
      <c r="B16" s="201"/>
      <c r="C16" s="201"/>
      <c r="D16" s="201"/>
      <c r="E16" s="80"/>
      <c r="J16" s="190"/>
      <c r="K16" s="190"/>
    </row>
    <row r="17" spans="2:12" x14ac:dyDescent="0.25">
      <c r="B17" s="191" t="s">
        <v>3</v>
      </c>
      <c r="C17" s="191"/>
      <c r="D17" s="191"/>
      <c r="G17" s="81" t="s">
        <v>3</v>
      </c>
      <c r="H17" s="81"/>
      <c r="I17" s="81"/>
      <c r="J17" s="81" t="s">
        <v>3</v>
      </c>
      <c r="K17" s="81"/>
      <c r="L17" s="81"/>
    </row>
    <row r="44" spans="4:28" ht="15.75" thickBot="1" x14ac:dyDescent="0.3"/>
    <row r="45" spans="4:28" ht="15.75" thickBot="1" x14ac:dyDescent="0.3">
      <c r="D45" s="7" t="s">
        <v>15</v>
      </c>
      <c r="E45" s="8"/>
      <c r="F45" s="17">
        <v>1995</v>
      </c>
      <c r="G45" s="9">
        <v>1996</v>
      </c>
      <c r="H45" s="17">
        <v>1997</v>
      </c>
      <c r="I45" s="9">
        <v>1998</v>
      </c>
      <c r="J45" s="17">
        <v>1999</v>
      </c>
      <c r="K45" s="9">
        <v>2000</v>
      </c>
      <c r="L45" s="17">
        <v>2001</v>
      </c>
      <c r="M45" s="9">
        <v>2002</v>
      </c>
      <c r="N45" s="17">
        <v>2003</v>
      </c>
      <c r="O45" s="9">
        <v>2004</v>
      </c>
      <c r="P45" s="17">
        <v>2005</v>
      </c>
      <c r="Q45" s="9">
        <v>2006</v>
      </c>
      <c r="R45" s="17">
        <v>2007</v>
      </c>
      <c r="S45" s="9">
        <v>2008</v>
      </c>
      <c r="T45" s="17">
        <v>2009</v>
      </c>
      <c r="U45" s="9">
        <v>2010</v>
      </c>
      <c r="V45" s="17">
        <v>2011</v>
      </c>
      <c r="W45" s="9">
        <v>2012</v>
      </c>
      <c r="X45" s="17">
        <v>2013</v>
      </c>
      <c r="Y45" s="9">
        <v>2014</v>
      </c>
      <c r="Z45" s="17">
        <v>2015</v>
      </c>
      <c r="AA45" s="10">
        <v>2016</v>
      </c>
      <c r="AB45" s="10">
        <v>2017</v>
      </c>
    </row>
    <row r="46" spans="4:28" ht="15.75" thickBot="1" x14ac:dyDescent="0.3">
      <c r="D46" s="193" t="s">
        <v>27</v>
      </c>
      <c r="E46" s="209"/>
      <c r="F46" s="65">
        <f>+A!D46/E!E60</f>
        <v>8.354679687499999E-5</v>
      </c>
      <c r="G46" s="65">
        <f>+A!E46/E!F60</f>
        <v>7.947014953271028E-5</v>
      </c>
      <c r="H46" s="65">
        <f>+A!F46/E!G60</f>
        <v>9.7177181328545788E-5</v>
      </c>
      <c r="I46" s="65">
        <f>+A!G46/E!H60</f>
        <v>1.0510516483516482E-4</v>
      </c>
      <c r="J46" s="65">
        <f>+A!H46/E!I60</f>
        <v>5.8440495575221237E-5</v>
      </c>
      <c r="K46" s="65">
        <f>+A!I46/E!J60</f>
        <v>7.3165768025078371E-5</v>
      </c>
      <c r="L46" s="65">
        <f>+A!J46/E!K60</f>
        <v>1.1399490228013028E-4</v>
      </c>
      <c r="M46" s="65">
        <f>+A!K46/E!L60</f>
        <v>1.2601843167701863E-4</v>
      </c>
      <c r="N46" s="65">
        <f>+A!L46/E!M60</f>
        <v>1.0386213333333334E-4</v>
      </c>
      <c r="O46" s="65">
        <f>+A!M46/E!N60</f>
        <v>1.100942265795207E-4</v>
      </c>
      <c r="P46" s="65">
        <f>+A!N46/E!O60</f>
        <v>1.2613409523809524E-4</v>
      </c>
      <c r="Q46" s="65">
        <f>+A!O46/E!P60</f>
        <v>1.0223768595041323E-4</v>
      </c>
      <c r="R46" s="65">
        <f>+A!P46/E!Q60</f>
        <v>9.1145428571428572E-5</v>
      </c>
      <c r="S46" s="65">
        <f>+A!Q46/E!R60</f>
        <v>9.3140496894409942E-5</v>
      </c>
      <c r="T46" s="65">
        <f>+A!R46/E!S60</f>
        <v>1.0058672E-4</v>
      </c>
      <c r="U46" s="65">
        <f>+A!S46/E!T60</f>
        <v>1.1925065359477124E-4</v>
      </c>
      <c r="V46" s="65">
        <f>+A!T46/E!U60</f>
        <v>1.0429464480874317E-4</v>
      </c>
      <c r="W46" s="65">
        <f>+A!U46/E!V60</f>
        <v>1.0327016216216216E-4</v>
      </c>
      <c r="X46" s="65">
        <f>+A!V46/E!W60</f>
        <v>1.0393526315789474E-4</v>
      </c>
      <c r="Y46" s="65">
        <f>+A!W46/E!X60</f>
        <v>9.9176263157894741E-5</v>
      </c>
      <c r="Z46" s="65">
        <f>+A!X46/E!Y60</f>
        <v>8.6823818181818187E-5</v>
      </c>
      <c r="AA46" s="65">
        <f>+A!Y46/E!Z60</f>
        <v>7.4982562499999997E-5</v>
      </c>
      <c r="AB46" s="65">
        <f>+A!Z46/E!AA60</f>
        <v>8.5339322033898304E-5</v>
      </c>
    </row>
    <row r="47" spans="4:28" x14ac:dyDescent="0.25">
      <c r="D47" s="215" t="s">
        <v>17</v>
      </c>
      <c r="E47" s="216"/>
      <c r="F47" s="66">
        <f>+A!D47/E!E61</f>
        <v>1.5746565096952909E-4</v>
      </c>
      <c r="G47" s="66">
        <f>+A!E47/E!F61</f>
        <v>1.1125812500000001E-4</v>
      </c>
      <c r="H47" s="66">
        <f>+A!F47/E!G61</f>
        <v>2.0304082887700537E-4</v>
      </c>
      <c r="I47" s="66">
        <f>+A!G47/E!H61</f>
        <v>2.8820445682451254E-4</v>
      </c>
      <c r="J47" s="66">
        <f>+A!H47/E!I61</f>
        <v>1.1713460000000001E-4</v>
      </c>
      <c r="K47" s="66">
        <f>+A!I47/E!J61</f>
        <v>1.4280937313432835E-4</v>
      </c>
      <c r="L47" s="66">
        <f>+A!J47/E!K61</f>
        <v>2.1267307692307693E-4</v>
      </c>
      <c r="M47" s="66">
        <f>+A!K47/E!L61</f>
        <v>2.1804854054054056E-4</v>
      </c>
      <c r="N47" s="66">
        <f>+A!L47/E!M61</f>
        <v>1.4572858490566036E-4</v>
      </c>
      <c r="O47" s="66">
        <f>+A!M47/E!N61</f>
        <v>1.0536734151329243E-4</v>
      </c>
      <c r="P47" s="66">
        <f>+A!N47/E!O61</f>
        <v>1.3448905380333953E-4</v>
      </c>
      <c r="Q47" s="66">
        <f>+A!O47/E!P61</f>
        <v>1.2421994957983193E-4</v>
      </c>
      <c r="R47" s="66">
        <f>+A!P47/E!Q61</f>
        <v>1.2609922644163152E-4</v>
      </c>
      <c r="S47" s="66">
        <f>+A!Q47/E!R61</f>
        <v>1.2967520467836258E-4</v>
      </c>
      <c r="T47" s="66">
        <f>+A!R47/E!S61</f>
        <v>1.2358743260590502E-4</v>
      </c>
      <c r="U47" s="66">
        <f>+A!S47/E!T61</f>
        <v>1.3225791284403668E-4</v>
      </c>
      <c r="V47" s="66">
        <f>+A!T47/E!U61</f>
        <v>1.3570409523809522E-4</v>
      </c>
      <c r="W47" s="66">
        <f>+A!U47/E!V61</f>
        <v>1.4092047619047618E-4</v>
      </c>
      <c r="X47" s="66">
        <f>+A!V47/E!W61</f>
        <v>1.3312716814159294E-4</v>
      </c>
      <c r="Y47" s="66">
        <f>+A!W47/E!X61</f>
        <v>1.3773752136752137E-4</v>
      </c>
      <c r="Z47" s="66">
        <f>+A!X47/E!Y61</f>
        <v>1.2042481132075472E-4</v>
      </c>
      <c r="AA47" s="66">
        <f>+A!Y47/E!Z61</f>
        <v>9.6301296296296294E-5</v>
      </c>
      <c r="AB47" s="66">
        <f>+A!Z47/E!AA61</f>
        <v>1.0860801724137932E-4</v>
      </c>
    </row>
    <row r="48" spans="4:28" x14ac:dyDescent="0.25">
      <c r="D48" s="52" t="s">
        <v>18</v>
      </c>
      <c r="E48" s="53"/>
      <c r="F48" s="67">
        <f>+A!D48/E!E62</f>
        <v>1.8517247548312895E-5</v>
      </c>
      <c r="G48" s="67">
        <f>+A!E48/E!F62</f>
        <v>5.8125960551292189E-6</v>
      </c>
      <c r="H48" s="67">
        <f>+A!F48/E!G62</f>
        <v>2.3514911315987366E-5</v>
      </c>
      <c r="I48" s="67">
        <f>+A!G48/E!H62</f>
        <v>3.8616651937554178E-5</v>
      </c>
      <c r="J48" s="67">
        <f>+A!H48/E!I62</f>
        <v>1.804982560746424E-5</v>
      </c>
      <c r="K48" s="67">
        <f>+A!I48/E!J62</f>
        <v>2.3420490467575732E-5</v>
      </c>
      <c r="L48" s="67">
        <f>+A!J48/E!K62</f>
        <v>5.499298610648977E-5</v>
      </c>
      <c r="M48" s="67">
        <f>+A!K48/E!L62</f>
        <v>1.2105554311127836E-4</v>
      </c>
      <c r="N48" s="67">
        <f>+A!L48/E!M62</f>
        <v>1.5344146034299667E-4</v>
      </c>
      <c r="O48" s="67">
        <f>+A!M48/E!N62</f>
        <v>1.7943147029584431E-4</v>
      </c>
      <c r="P48" s="67">
        <f>+A!N48/E!O62</f>
        <v>1.8852905070820044E-4</v>
      </c>
      <c r="Q48" s="67">
        <f>+A!O48/E!P62</f>
        <v>2.1552634362749967E-4</v>
      </c>
      <c r="R48" s="67">
        <f>+A!P48/E!Q62</f>
        <v>2.4446863636363634E-4</v>
      </c>
      <c r="S48" s="67">
        <f>+A!Q48/E!R62</f>
        <v>2.2318941666666666E-4</v>
      </c>
      <c r="T48" s="67">
        <f>+A!R48/E!S62</f>
        <v>1.3161460176991152E-4</v>
      </c>
      <c r="U48" s="67">
        <f>+A!S48/E!T62</f>
        <v>9.4951333333333327E-5</v>
      </c>
      <c r="V48" s="67">
        <f>+A!T48/E!U62</f>
        <v>8.1081499999999999E-5</v>
      </c>
      <c r="W48" s="67">
        <f>+A!U48/E!V62</f>
        <v>5.3691270833333331E-5</v>
      </c>
      <c r="X48" s="67">
        <f>+A!V48/E!W62</f>
        <v>5.1950854304635757E-5</v>
      </c>
      <c r="Y48" s="67">
        <f>+A!W48/E!X62</f>
        <v>3.8520138157894735E-5</v>
      </c>
      <c r="Z48" s="67">
        <f>+A!X48/E!Y62</f>
        <v>2.9078057142857142E-5</v>
      </c>
      <c r="AA48" s="67">
        <f>+A!Y48/E!Z62</f>
        <v>9.699888111888113E-6</v>
      </c>
      <c r="AB48" s="67">
        <f>+A!Z48/E!AA62</f>
        <v>2.5674219354838708E-5</v>
      </c>
    </row>
    <row r="49" spans="4:28" x14ac:dyDescent="0.25">
      <c r="D49" s="50" t="s">
        <v>19</v>
      </c>
      <c r="E49" s="51"/>
      <c r="F49" s="67">
        <f>+A!D49/E!E63</f>
        <v>3.0789509345794389E-5</v>
      </c>
      <c r="G49" s="67">
        <f>+A!E49/E!F63</f>
        <v>2.7240473170731705E-5</v>
      </c>
      <c r="H49" s="67">
        <f>+A!F49/E!G63</f>
        <v>2.8141889423076923E-5</v>
      </c>
      <c r="I49" s="67">
        <f>+A!G49/E!H63</f>
        <v>2.0120569892473118E-5</v>
      </c>
      <c r="J49" s="67">
        <f>+A!H49/E!I63</f>
        <v>2.0777804469273743E-5</v>
      </c>
      <c r="K49" s="67">
        <f>+A!I49/E!J63</f>
        <v>1.9389348484848485E-5</v>
      </c>
      <c r="L49" s="67">
        <f>+A!J49/E!K63</f>
        <v>2.3320240641711233E-5</v>
      </c>
      <c r="M49" s="67">
        <f>+A!K49/E!L63</f>
        <v>1.8276907692307692E-5</v>
      </c>
      <c r="N49" s="67">
        <f>+A!L49/E!M63</f>
        <v>1.2191627705627706E-5</v>
      </c>
      <c r="O49" s="67">
        <f>+A!M49/E!N63</f>
        <v>1.5132569491525425E-5</v>
      </c>
      <c r="P49" s="67">
        <f>+A!N49/E!O63</f>
        <v>1.3357011730205279E-5</v>
      </c>
      <c r="Q49" s="67">
        <f>+A!O49/E!P63</f>
        <v>1.3400728365384616E-5</v>
      </c>
      <c r="R49" s="67">
        <f>+A!P49/E!Q63</f>
        <v>1.0063874263261297E-5</v>
      </c>
      <c r="S49" s="67">
        <f>+A!Q49/E!R63</f>
        <v>1.5497357751277683E-5</v>
      </c>
      <c r="T49" s="67">
        <f>+A!R49/E!S63</f>
        <v>1.709843537414966E-5</v>
      </c>
      <c r="U49" s="67">
        <f>+A!S49/E!T63</f>
        <v>1.345763622047244E-5</v>
      </c>
      <c r="V49" s="67">
        <f>+A!T49/E!U63</f>
        <v>1.0720294919454771E-5</v>
      </c>
      <c r="W49" s="67">
        <f>+A!U49/E!V63</f>
        <v>1.1225657333333334E-5</v>
      </c>
      <c r="X49" s="67">
        <f>+A!V49/E!W63</f>
        <v>1.0541313907284768E-5</v>
      </c>
      <c r="Y49" s="67">
        <f>+A!W49/E!X63</f>
        <v>9.5645809128630708E-6</v>
      </c>
      <c r="Z49" s="67">
        <f>+A!X49/E!Y63</f>
        <v>1.1605847602739726E-5</v>
      </c>
      <c r="AA49" s="67">
        <f>+A!Y49/E!Z63</f>
        <v>1.3499427320490368E-5</v>
      </c>
      <c r="AB49" s="67">
        <f>+A!Z49/E!AA63</f>
        <v>1.0568104719764011E-5</v>
      </c>
    </row>
    <row r="50" spans="4:28" x14ac:dyDescent="0.25">
      <c r="D50" s="52" t="s">
        <v>20</v>
      </c>
      <c r="E50" s="53"/>
      <c r="F50" s="67">
        <f>+A!D50/E!E64</f>
        <v>4.655991935483871E-5</v>
      </c>
      <c r="G50" s="67">
        <f>+A!E50/E!F64</f>
        <v>1.4391259340659342E-5</v>
      </c>
      <c r="H50" s="67">
        <f>+A!F50/E!G64</f>
        <v>6.7894628820960703E-6</v>
      </c>
      <c r="I50" s="67">
        <f>+A!G50/E!H64</f>
        <v>6.3764702380952384E-6</v>
      </c>
      <c r="J50" s="67">
        <f>+A!H50/E!I64</f>
        <v>5.970295238095238E-6</v>
      </c>
      <c r="K50" s="67">
        <f>+A!I50/E!J64</f>
        <v>1.9097010622154781E-5</v>
      </c>
      <c r="L50" s="67">
        <f>+A!J50/E!K64</f>
        <v>5.9539849246231156E-6</v>
      </c>
      <c r="M50" s="67">
        <f>+A!K50/E!L64</f>
        <v>3.1019818181818184E-5</v>
      </c>
      <c r="N50" s="67">
        <f>+A!L50/E!M64</f>
        <v>9.5361567065073037E-5</v>
      </c>
      <c r="O50" s="67">
        <f>+A!M50/E!N64</f>
        <v>1.3609627450980393E-4</v>
      </c>
      <c r="P50" s="67">
        <f>+A!N50/E!O64</f>
        <v>2.0997229166666665E-4</v>
      </c>
      <c r="Q50" s="67">
        <f>+A!O50/E!P64</f>
        <v>7.7335367231638427E-5</v>
      </c>
      <c r="R50" s="67">
        <f>+A!P50/E!Q64</f>
        <v>3.3452268656716418E-5</v>
      </c>
      <c r="S50" s="67">
        <f>+A!Q50/E!R64</f>
        <v>2.0811477192982457E-5</v>
      </c>
      <c r="T50" s="67">
        <f>+A!R50/E!S64</f>
        <v>4.5272922222222223E-5</v>
      </c>
      <c r="U50" s="67">
        <f>+A!S50/E!T64</f>
        <v>1.2721459574468083E-4</v>
      </c>
      <c r="V50" s="67">
        <f>+A!T50/E!U64</f>
        <v>5.1056564417177913E-5</v>
      </c>
      <c r="W50" s="67">
        <f>+A!U50/E!V64</f>
        <v>2.2423758112094394E-5</v>
      </c>
      <c r="X50" s="67">
        <f>+A!V50/E!W64</f>
        <v>4.3325508982035931E-5</v>
      </c>
      <c r="Y50" s="67">
        <f>+A!W50/E!X64</f>
        <v>3.8448461538461538E-5</v>
      </c>
      <c r="Z50" s="67">
        <f>+A!X50/E!Y64</f>
        <v>3.8729752631578948E-5</v>
      </c>
      <c r="AA50" s="67">
        <f>+A!Y50/E!Z64</f>
        <v>3.5166581699346408E-5</v>
      </c>
      <c r="AB50" s="67">
        <f>+A!Z50/E!AA64</f>
        <v>4.4184964102564102E-5</v>
      </c>
    </row>
    <row r="51" spans="4:28" x14ac:dyDescent="0.25">
      <c r="D51" s="50" t="s">
        <v>21</v>
      </c>
      <c r="E51" s="51"/>
      <c r="F51" s="67">
        <f>+A!D51/E!E65</f>
        <v>3.914119553579216E-6</v>
      </c>
      <c r="G51" s="67">
        <f>+A!E51/E!F65</f>
        <v>1.7838921126380464E-5</v>
      </c>
      <c r="H51" s="67">
        <f>+A!F51/E!G65</f>
        <v>3.8982786902227515E-5</v>
      </c>
      <c r="I51" s="67">
        <f>+A!G51/E!H65</f>
        <v>1.6776063766318115E-6</v>
      </c>
      <c r="J51" s="67">
        <f>+A!H51/E!I65</f>
        <v>2.0993998878567175E-5</v>
      </c>
      <c r="K51" s="67">
        <f>+A!I51/E!J65</f>
        <v>1.905867691363869E-4</v>
      </c>
      <c r="L51" s="67">
        <f>+A!J51/E!K65</f>
        <v>2.72348595993925E-4</v>
      </c>
      <c r="M51" s="67">
        <f>+A!K51/E!L65</f>
        <v>1.7562618350540381E-4</v>
      </c>
      <c r="N51" s="67">
        <f>+A!L51/E!M65</f>
        <v>3.0150617535231123E-5</v>
      </c>
      <c r="O51" s="67">
        <f>+A!M51/E!N65</f>
        <v>1.4825882624210247E-5</v>
      </c>
      <c r="P51" s="67">
        <f>+A!N51/E!O65</f>
        <v>1.8396615586261071E-5</v>
      </c>
      <c r="Q51" s="67">
        <f>+A!O51/E!P65</f>
        <v>1.8106216494373531E-5</v>
      </c>
      <c r="R51" s="67">
        <f>+A!P51/E!Q65</f>
        <v>1.3137484495846701E-5</v>
      </c>
      <c r="S51" s="67">
        <f>+A!Q51/E!R65</f>
        <v>8.1712424527419382E-6</v>
      </c>
      <c r="T51" s="67">
        <f>+A!R51/E!S65</f>
        <v>1.2354346505331115E-5</v>
      </c>
      <c r="U51" s="67">
        <f>+A!S51/E!T65</f>
        <v>9.8850735642296483E-6</v>
      </c>
      <c r="V51" s="67">
        <f>+A!T51/E!U65</f>
        <v>3.2197696428571425E-5</v>
      </c>
      <c r="W51" s="67">
        <f>+A!U51/E!V65</f>
        <v>1.5171064220183487E-5</v>
      </c>
      <c r="X51" s="67">
        <f>+A!V51/E!W65</f>
        <v>1.2898693069306931E-5</v>
      </c>
      <c r="Y51" s="67">
        <f>+A!W51/E!X65</f>
        <v>1.0995135613620184E-5</v>
      </c>
      <c r="Z51" s="67">
        <f>+A!X51/E!Y65</f>
        <v>1.0525647525967174E-5</v>
      </c>
      <c r="AA51" s="67">
        <f>+A!Y51/E!Z65</f>
        <v>4.0622203402156573E-5</v>
      </c>
      <c r="AB51" s="67">
        <f>+A!Z51/E!AA65</f>
        <v>1.7882865384615383E-5</v>
      </c>
    </row>
    <row r="52" spans="4:28" x14ac:dyDescent="0.25">
      <c r="D52" s="52" t="s">
        <v>22</v>
      </c>
      <c r="E52" s="53"/>
      <c r="F52" s="67">
        <f>+A!D52/E!E66</f>
        <v>2.2834E-4</v>
      </c>
      <c r="G52" s="67">
        <f>+A!E52/E!F66</f>
        <v>2.4540224032586558E-4</v>
      </c>
      <c r="H52" s="67">
        <f>+A!F52/E!G66</f>
        <v>3.09920939334638E-4</v>
      </c>
      <c r="I52" s="67">
        <f>+A!G52/E!H66</f>
        <v>3.1475945945945942E-4</v>
      </c>
      <c r="J52" s="67">
        <f>+A!H52/E!I66</f>
        <v>2.2539962825278811E-4</v>
      </c>
      <c r="K52" s="67">
        <f>+A!I52/E!J66</f>
        <v>2.7141951219512194E-4</v>
      </c>
      <c r="L52" s="67">
        <f>+A!J52/E!K66</f>
        <v>2.9580604026845634E-4</v>
      </c>
      <c r="M52" s="67">
        <f>+A!K52/E!L66</f>
        <v>3.0404002998500753E-4</v>
      </c>
      <c r="N52" s="67">
        <f>+A!L52/E!M66</f>
        <v>2.7261154328732748E-4</v>
      </c>
      <c r="O52" s="67">
        <f>+A!M52/E!N66</f>
        <v>2.6570010193679918E-4</v>
      </c>
      <c r="P52" s="67">
        <f>+A!N52/E!O66</f>
        <v>2.6471513513513513E-4</v>
      </c>
      <c r="Q52" s="67">
        <f>+A!O52/E!P66</f>
        <v>2.5499872000000004E-4</v>
      </c>
      <c r="R52" s="67">
        <f>+A!P52/E!Q66</f>
        <v>2.5860564625850339E-4</v>
      </c>
      <c r="S52" s="67">
        <f>+A!Q52/E!R66</f>
        <v>2.4994224852071005E-4</v>
      </c>
      <c r="T52" s="67">
        <f>+A!R52/E!S66</f>
        <v>2.6139513888888887E-4</v>
      </c>
      <c r="U52" s="67">
        <f>+A!S52/E!T66</f>
        <v>2.5651170588235296E-4</v>
      </c>
      <c r="V52" s="67">
        <f>+A!T52/E!U66</f>
        <v>2.5863489999999997E-4</v>
      </c>
      <c r="W52" s="67">
        <f>+A!U52/E!V66</f>
        <v>3.0899663265306125E-4</v>
      </c>
      <c r="X52" s="67">
        <f>+A!V52/E!W66</f>
        <v>2.9043856435643568E-4</v>
      </c>
      <c r="Y52" s="67">
        <f>+A!W52/E!X66</f>
        <v>2.7855242718446602E-4</v>
      </c>
      <c r="Z52" s="67">
        <f>+A!X52/E!Y66</f>
        <v>2.7432693548387095E-4</v>
      </c>
      <c r="AA52" s="67">
        <f>+A!Y52/E!Z66</f>
        <v>2.3037202185792349E-4</v>
      </c>
      <c r="AB52" s="67">
        <f>+A!Z52/E!AA66</f>
        <v>2.4568272277227719E-4</v>
      </c>
    </row>
    <row r="53" spans="4:28" x14ac:dyDescent="0.25">
      <c r="D53" s="50" t="s">
        <v>23</v>
      </c>
      <c r="E53" s="51"/>
      <c r="F53" s="67">
        <f>+A!D53/E!E67</f>
        <v>1.4421070559610704E-4</v>
      </c>
      <c r="G53" s="67">
        <f>+A!E53/E!F67</f>
        <v>1.5329805589307411E-4</v>
      </c>
      <c r="H53" s="67">
        <f>+A!F53/E!G67</f>
        <v>1.6421690307328606E-4</v>
      </c>
      <c r="I53" s="67">
        <f>+A!G53/E!H67</f>
        <v>1.7982309552599758E-4</v>
      </c>
      <c r="J53" s="67">
        <f>+A!H53/E!I67</f>
        <v>1.0528195571955719E-4</v>
      </c>
      <c r="K53" s="67">
        <f>+A!I53/E!J67</f>
        <v>1.4907451205510905E-4</v>
      </c>
      <c r="L53" s="67">
        <f>+A!J53/E!K67</f>
        <v>1.9116912991656734E-4</v>
      </c>
      <c r="M53" s="67">
        <f>+A!K53/E!L67</f>
        <v>1.964005624296963E-4</v>
      </c>
      <c r="N53" s="67">
        <f>+A!L53/E!M67</f>
        <v>1.8001640776699028E-4</v>
      </c>
      <c r="O53" s="67">
        <f>+A!M53/E!N67</f>
        <v>1.7536193798449611E-4</v>
      </c>
      <c r="P53" s="67">
        <f>+A!N53/E!O67</f>
        <v>1.898778472222222E-4</v>
      </c>
      <c r="Q53" s="67">
        <f>+A!O53/E!P67</f>
        <v>1.7180368421052631E-4</v>
      </c>
      <c r="R53" s="67">
        <f>+A!P53/E!Q67</f>
        <v>1.5980368159203981E-4</v>
      </c>
      <c r="S53" s="67">
        <f>+A!Q53/E!R67</f>
        <v>1.8152127272727273E-4</v>
      </c>
      <c r="T53" s="67">
        <f>+A!R53/E!S67</f>
        <v>2.0637284810126581E-4</v>
      </c>
      <c r="U53" s="67">
        <f>+A!S53/E!T67</f>
        <v>2.1071847715736043E-4</v>
      </c>
      <c r="V53" s="67">
        <f>+A!T53/E!U67</f>
        <v>1.9181231092436975E-4</v>
      </c>
      <c r="W53" s="67">
        <f>+A!U53/E!V67</f>
        <v>1.9654733333333333E-4</v>
      </c>
      <c r="X53" s="67">
        <f>+A!V53/E!W67</f>
        <v>1.9581352173913042E-4</v>
      </c>
      <c r="Y53" s="67">
        <f>+A!W53/E!X67</f>
        <v>1.6455736170212766E-4</v>
      </c>
      <c r="Z53" s="67">
        <f>+A!X53/E!Y67</f>
        <v>1.3260248803827752E-4</v>
      </c>
      <c r="AA53" s="67">
        <f>+A!Y53/E!Z67</f>
        <v>1.0880764999999999E-4</v>
      </c>
      <c r="AB53" s="67">
        <f>+A!Z53/E!AA67</f>
        <v>1.3057607142857145E-4</v>
      </c>
    </row>
    <row r="54" spans="4:28" x14ac:dyDescent="0.25">
      <c r="D54" s="52" t="s">
        <v>24</v>
      </c>
      <c r="E54" s="53"/>
      <c r="F54" s="67">
        <f>+A!D54/E!E68</f>
        <v>2.6478283505154641E-5</v>
      </c>
      <c r="G54" s="67">
        <f>+A!E54/E!F68</f>
        <v>2.1946775609756098E-5</v>
      </c>
      <c r="H54" s="67">
        <f>+A!F54/E!G68</f>
        <v>3.0207394495412842E-5</v>
      </c>
      <c r="I54" s="67">
        <f>+A!G54/E!H68</f>
        <v>2.4376053571428572E-5</v>
      </c>
      <c r="J54" s="67">
        <f>+A!H54/E!I68</f>
        <v>1.257614406779661E-5</v>
      </c>
      <c r="K54" s="67">
        <f>+A!I54/E!J68</f>
        <v>2.2912820610687021E-5</v>
      </c>
      <c r="L54" s="67">
        <f>+A!J54/E!K68</f>
        <v>7.5210645161290324E-5</v>
      </c>
      <c r="M54" s="67">
        <f>+A!K54/E!L68</f>
        <v>8.936705426356589E-5</v>
      </c>
      <c r="N54" s="67">
        <f>+A!L54/E!M68</f>
        <v>4.6374542372881355E-5</v>
      </c>
      <c r="O54" s="67">
        <f>+A!M54/E!N68</f>
        <v>5.7100341880341886E-5</v>
      </c>
      <c r="P54" s="67">
        <f>+A!N54/E!O68</f>
        <v>6.2363210526315794E-5</v>
      </c>
      <c r="Q54" s="67">
        <f>+A!O54/E!P68</f>
        <v>5.7395578231292514E-5</v>
      </c>
      <c r="R54" s="67">
        <f>+A!P54/E!Q68</f>
        <v>4.7848303747534517E-5</v>
      </c>
      <c r="S54" s="67">
        <f>+A!Q54/E!R68</f>
        <v>5.5834852941176463E-5</v>
      </c>
      <c r="T54" s="67">
        <f>+A!R54/E!S68</f>
        <v>5.8501492890995259E-5</v>
      </c>
      <c r="U54" s="67">
        <f>+A!S54/E!T68</f>
        <v>7.6453747572815536E-5</v>
      </c>
      <c r="V54" s="67">
        <f>+A!T54/E!U68</f>
        <v>6.7321986301369869E-5</v>
      </c>
      <c r="W54" s="67">
        <f>+A!U54/E!V68</f>
        <v>6.8388537414965986E-5</v>
      </c>
      <c r="X54" s="67">
        <f>+A!V54/E!W68</f>
        <v>6.3181691297208541E-5</v>
      </c>
      <c r="Y54" s="67">
        <f>+A!W54/E!X68</f>
        <v>6.3987958532695378E-5</v>
      </c>
      <c r="Z54" s="67">
        <f>+A!X54/E!Y68</f>
        <v>4.6922074198988197E-5</v>
      </c>
      <c r="AA54" s="67">
        <f>+A!Y54/E!Z68</f>
        <v>4.751727891156462E-5</v>
      </c>
      <c r="AB54" s="67">
        <f>+A!Z54/E!AA68</f>
        <v>5.1948015624999997E-5</v>
      </c>
    </row>
    <row r="55" spans="4:28" x14ac:dyDescent="0.25">
      <c r="D55" s="50" t="s">
        <v>25</v>
      </c>
      <c r="E55" s="51"/>
      <c r="F55" s="67">
        <f>+A!D55/E!E69</f>
        <v>1.0590039246467819E-4</v>
      </c>
      <c r="G55" s="67">
        <f>+A!E55/E!F69</f>
        <v>1.1550387240356083E-4</v>
      </c>
      <c r="H55" s="67">
        <f>+A!F55/E!G69</f>
        <v>1.2737365168539325E-4</v>
      </c>
      <c r="I55" s="67">
        <f>+A!G55/E!H69</f>
        <v>1.3283086713286715E-4</v>
      </c>
      <c r="J55" s="67">
        <f>+A!H55/E!I69</f>
        <v>6.0653707713125838E-5</v>
      </c>
      <c r="K55" s="67">
        <f>+A!I55/E!J69</f>
        <v>6.5899554707379138E-5</v>
      </c>
      <c r="L55" s="67">
        <f>+A!J55/E!K69</f>
        <v>1.1034838917525774E-4</v>
      </c>
      <c r="M55" s="67">
        <f>+A!K55/E!L69</f>
        <v>1.0883551851851852E-4</v>
      </c>
      <c r="N55" s="67">
        <f>+A!L55/E!M69</f>
        <v>9.8451659482758614E-5</v>
      </c>
      <c r="O55" s="67">
        <f>+A!M55/E!N69</f>
        <v>1.0542435185185185E-4</v>
      </c>
      <c r="P55" s="67">
        <f>+A!N55/E!O69</f>
        <v>1.0423294117647058E-4</v>
      </c>
      <c r="Q55" s="67">
        <f>+A!O55/E!P69</f>
        <v>1.015823484848485E-4</v>
      </c>
      <c r="R55" s="67">
        <f>+A!P55/E!Q69</f>
        <v>9.4197615894039727E-5</v>
      </c>
      <c r="S55" s="67">
        <f>+A!Q55/E!R69</f>
        <v>1.0192640243902438E-4</v>
      </c>
      <c r="T55" s="67">
        <f>+A!R55/E!S69</f>
        <v>7.4740279720279728E-5</v>
      </c>
      <c r="U55" s="67">
        <f>+A!S55/E!T69</f>
        <v>8.7350363636363638E-5</v>
      </c>
      <c r="V55" s="67">
        <f>+A!T55/E!U69</f>
        <v>1.0942287958115183E-4</v>
      </c>
      <c r="W55" s="67">
        <f>+A!U55/E!V69</f>
        <v>1.0964909547738694E-4</v>
      </c>
      <c r="X55" s="67">
        <f>+A!V55/E!W69</f>
        <v>1.1493282296650717E-4</v>
      </c>
      <c r="Y55" s="67">
        <f>+A!W55/E!X69</f>
        <v>1.0326959090909091E-4</v>
      </c>
      <c r="Z55" s="67">
        <f>+A!X55/E!Y69</f>
        <v>7.4186473429951693E-5</v>
      </c>
      <c r="AA55" s="67">
        <f>+A!Y55/E!Z69</f>
        <v>5.4317574257425746E-5</v>
      </c>
      <c r="AB55" s="67">
        <f>+A!Z55/E!AA69</f>
        <v>7.4940136986301369E-5</v>
      </c>
    </row>
    <row r="56" spans="4:28" ht="15.75" thickBot="1" x14ac:dyDescent="0.3">
      <c r="D56" s="54" t="s">
        <v>26</v>
      </c>
      <c r="E56" s="55"/>
      <c r="F56" s="68">
        <f>+A!D56/E!E70</f>
        <v>0</v>
      </c>
      <c r="G56" s="68">
        <f>+A!E56/E!F70</f>
        <v>0</v>
      </c>
      <c r="H56" s="68">
        <f>+A!F56/E!G70</f>
        <v>1.5723270440251572E-10</v>
      </c>
      <c r="I56" s="68">
        <f>+A!G56/E!H70</f>
        <v>5.0257531645569616E-6</v>
      </c>
      <c r="J56" s="68">
        <f>+A!H56/E!I70</f>
        <v>6.4935064935064938E-11</v>
      </c>
      <c r="K56" s="68">
        <f>+A!I56/E!J70</f>
        <v>0</v>
      </c>
      <c r="L56" s="68">
        <f>+A!J56/E!K70</f>
        <v>5.2577637130801681E-7</v>
      </c>
      <c r="M56" s="68">
        <f>+A!K56/E!L70</f>
        <v>2.6948347826086959E-6</v>
      </c>
      <c r="N56" s="68">
        <f>+A!L56/E!M70</f>
        <v>2.8424657534246575E-9</v>
      </c>
      <c r="O56" s="68">
        <f>+A!M56/E!N70</f>
        <v>2.3802992518703243E-8</v>
      </c>
      <c r="P56" s="68">
        <f>+A!N56/E!O70</f>
        <v>3.0368907563025214E-7</v>
      </c>
      <c r="Q56" s="68">
        <f>+A!O56/E!P70</f>
        <v>1.0631809145129224E-7</v>
      </c>
      <c r="R56" s="68">
        <f>+A!P56/E!Q70</f>
        <v>2.3579704797047973E-7</v>
      </c>
      <c r="S56" s="68">
        <f>+A!Q56/E!R70</f>
        <v>1.6269427710843373E-7</v>
      </c>
      <c r="T56" s="68">
        <f>+A!R56/E!S70</f>
        <v>1.6878858024691357E-7</v>
      </c>
      <c r="U56" s="68">
        <f>+A!S56/E!T70</f>
        <v>6.2396011004126555E-7</v>
      </c>
      <c r="V56" s="68">
        <f>+A!T56/E!U70</f>
        <v>1.289318181818182E-7</v>
      </c>
      <c r="W56" s="68">
        <f>+A!U56/E!V70</f>
        <v>5.559443254817987E-7</v>
      </c>
      <c r="X56" s="68">
        <f>+A!V56/E!W70</f>
        <v>4.7055392156862743E-7</v>
      </c>
      <c r="Y56" s="68">
        <f>+A!W56/E!X70</f>
        <v>5.4555542312276524E-7</v>
      </c>
      <c r="Z56" s="68">
        <f>+A!X56/E!Y70</f>
        <v>4.8096603773584904E-7</v>
      </c>
      <c r="AA56" s="68">
        <f>+A!Y56/E!Z70</f>
        <v>9.6438646788990824E-7</v>
      </c>
      <c r="AB56" s="68">
        <f>+A!Z56/E!AA70</f>
        <v>0</v>
      </c>
    </row>
    <row r="57" spans="4:28" x14ac:dyDescent="0.25">
      <c r="D57" s="1" t="s">
        <v>53</v>
      </c>
    </row>
    <row r="58" spans="4:28" ht="16.5" thickBot="1" x14ac:dyDescent="0.3">
      <c r="E58" s="227" t="s">
        <v>14</v>
      </c>
      <c r="F58" s="227"/>
      <c r="G58" s="227"/>
      <c r="H58" s="227"/>
      <c r="I58" s="227"/>
      <c r="J58" s="227"/>
      <c r="K58" s="227"/>
      <c r="L58" s="227"/>
      <c r="M58" s="227"/>
      <c r="N58" s="227"/>
      <c r="O58" s="227"/>
      <c r="P58" s="227"/>
      <c r="Q58" s="227"/>
      <c r="R58" s="227"/>
      <c r="S58" s="227"/>
      <c r="T58" s="227"/>
      <c r="U58" s="227"/>
      <c r="V58" s="227"/>
      <c r="W58" s="227"/>
      <c r="X58" s="227"/>
      <c r="Y58" s="227"/>
      <c r="Z58" s="227"/>
    </row>
    <row r="59" spans="4:28" ht="15.75" thickBot="1" x14ac:dyDescent="0.3">
      <c r="D59" s="75" t="s">
        <v>15</v>
      </c>
      <c r="E59" s="17">
        <v>1995</v>
      </c>
      <c r="F59" s="9">
        <v>1996</v>
      </c>
      <c r="G59" s="17">
        <v>1997</v>
      </c>
      <c r="H59" s="9">
        <v>1998</v>
      </c>
      <c r="I59" s="17">
        <v>1999</v>
      </c>
      <c r="J59" s="9">
        <v>2000</v>
      </c>
      <c r="K59" s="17">
        <v>2001</v>
      </c>
      <c r="L59" s="9">
        <v>2002</v>
      </c>
      <c r="M59" s="17">
        <v>2003</v>
      </c>
      <c r="N59" s="9">
        <v>2004</v>
      </c>
      <c r="O59" s="17">
        <v>2005</v>
      </c>
      <c r="P59" s="9">
        <v>2006</v>
      </c>
      <c r="Q59" s="17">
        <v>2007</v>
      </c>
      <c r="R59" s="9">
        <v>2008</v>
      </c>
      <c r="S59" s="17">
        <v>2009</v>
      </c>
      <c r="T59" s="9">
        <v>2010</v>
      </c>
      <c r="U59" s="17">
        <v>2011</v>
      </c>
      <c r="V59" s="9">
        <v>2012</v>
      </c>
      <c r="W59" s="17">
        <v>2013</v>
      </c>
      <c r="X59" s="9">
        <v>2014</v>
      </c>
      <c r="Y59" s="17">
        <v>2015</v>
      </c>
      <c r="Z59" s="10">
        <v>2016</v>
      </c>
      <c r="AA59" s="10">
        <v>2017</v>
      </c>
    </row>
    <row r="60" spans="4:28" ht="15.75" thickBot="1" x14ac:dyDescent="0.3">
      <c r="D60" s="76" t="s">
        <v>16</v>
      </c>
      <c r="E60" s="71">
        <v>5120000000</v>
      </c>
      <c r="F60" s="71">
        <v>5350000000</v>
      </c>
      <c r="G60" s="71">
        <v>5570000000</v>
      </c>
      <c r="H60" s="71">
        <v>5460000000</v>
      </c>
      <c r="I60" s="71">
        <v>5650000000</v>
      </c>
      <c r="J60" s="71">
        <v>6380000000</v>
      </c>
      <c r="K60" s="71">
        <v>6140000000</v>
      </c>
      <c r="L60" s="71">
        <v>6440000000</v>
      </c>
      <c r="M60" s="71">
        <v>7500000000</v>
      </c>
      <c r="N60" s="71">
        <v>9180000000</v>
      </c>
      <c r="O60" s="71">
        <v>10500000000</v>
      </c>
      <c r="P60" s="71">
        <v>12100000000</v>
      </c>
      <c r="Q60" s="71">
        <v>14000000000</v>
      </c>
      <c r="R60" s="71">
        <v>16100000000</v>
      </c>
      <c r="S60" s="71">
        <v>12500000000</v>
      </c>
      <c r="T60" s="71">
        <v>15300000000</v>
      </c>
      <c r="U60" s="71">
        <v>18300000000</v>
      </c>
      <c r="V60" s="71">
        <v>18500000000</v>
      </c>
      <c r="W60" s="71">
        <v>19000000000</v>
      </c>
      <c r="X60" s="71">
        <v>19000000000</v>
      </c>
      <c r="Y60" s="71">
        <v>16500000000</v>
      </c>
      <c r="Z60" s="71">
        <v>16000000000</v>
      </c>
      <c r="AA60" s="71">
        <v>17700000000</v>
      </c>
    </row>
    <row r="61" spans="4:28" x14ac:dyDescent="0.25">
      <c r="D61" s="77" t="s">
        <v>17</v>
      </c>
      <c r="E61" s="72">
        <v>361000000</v>
      </c>
      <c r="F61" s="72">
        <v>384000000</v>
      </c>
      <c r="G61" s="72">
        <v>374000000</v>
      </c>
      <c r="H61" s="72">
        <v>359000000</v>
      </c>
      <c r="I61" s="72">
        <v>350000000</v>
      </c>
      <c r="J61" s="72">
        <v>335000000</v>
      </c>
      <c r="K61" s="72">
        <v>351000000</v>
      </c>
      <c r="L61" s="72">
        <v>370000000</v>
      </c>
      <c r="M61" s="72">
        <v>424000000</v>
      </c>
      <c r="N61" s="72">
        <v>489000000</v>
      </c>
      <c r="O61" s="72">
        <v>539000000</v>
      </c>
      <c r="P61" s="72">
        <v>595000000</v>
      </c>
      <c r="Q61" s="72">
        <v>711000000</v>
      </c>
      <c r="R61" s="72">
        <v>855000000</v>
      </c>
      <c r="S61" s="72">
        <v>779000000</v>
      </c>
      <c r="T61" s="72">
        <v>872000000</v>
      </c>
      <c r="U61" s="72">
        <v>1050000000</v>
      </c>
      <c r="V61" s="72">
        <v>1050000000</v>
      </c>
      <c r="W61" s="72">
        <v>1130000000</v>
      </c>
      <c r="X61" s="72">
        <v>1170000000</v>
      </c>
      <c r="Y61" s="72">
        <v>1060000000</v>
      </c>
      <c r="Z61" s="72">
        <v>1080000000</v>
      </c>
      <c r="AA61" s="72">
        <v>1160000000</v>
      </c>
    </row>
    <row r="62" spans="4:28" x14ac:dyDescent="0.25">
      <c r="D62" s="78" t="s">
        <v>18</v>
      </c>
      <c r="E62" s="73">
        <v>57786126</v>
      </c>
      <c r="F62" s="73">
        <v>62215574</v>
      </c>
      <c r="G62" s="73">
        <v>62366427</v>
      </c>
      <c r="H62" s="73">
        <v>60759488</v>
      </c>
      <c r="I62" s="73">
        <v>59801298</v>
      </c>
      <c r="J62" s="73">
        <v>56589592</v>
      </c>
      <c r="K62" s="73">
        <v>57522972</v>
      </c>
      <c r="L62" s="73">
        <v>61532077</v>
      </c>
      <c r="M62" s="73">
        <v>70102435</v>
      </c>
      <c r="N62" s="73">
        <v>78801617</v>
      </c>
      <c r="O62" s="73">
        <v>84154988</v>
      </c>
      <c r="P62" s="73">
        <v>93236723</v>
      </c>
      <c r="Q62" s="73">
        <v>110000000</v>
      </c>
      <c r="R62" s="73">
        <v>120000000</v>
      </c>
      <c r="S62" s="73">
        <v>113000000</v>
      </c>
      <c r="T62" s="73">
        <v>120000000</v>
      </c>
      <c r="U62" s="73">
        <v>140000000</v>
      </c>
      <c r="V62" s="73">
        <v>144000000</v>
      </c>
      <c r="W62" s="73">
        <v>151000000</v>
      </c>
      <c r="X62" s="73">
        <v>152000000</v>
      </c>
      <c r="Y62" s="73">
        <v>140000000</v>
      </c>
      <c r="Z62" s="73">
        <v>143000000</v>
      </c>
      <c r="AA62" s="73">
        <v>155000000</v>
      </c>
    </row>
    <row r="63" spans="4:28" x14ac:dyDescent="0.25">
      <c r="D63" s="78" t="s">
        <v>19</v>
      </c>
      <c r="E63" s="73">
        <v>214000000</v>
      </c>
      <c r="F63" s="73">
        <v>205000000</v>
      </c>
      <c r="G63" s="73">
        <v>208000000</v>
      </c>
      <c r="H63" s="73">
        <v>186000000</v>
      </c>
      <c r="I63" s="73">
        <v>179000000</v>
      </c>
      <c r="J63" s="73">
        <v>198000000</v>
      </c>
      <c r="K63" s="73">
        <v>187000000</v>
      </c>
      <c r="L63" s="73">
        <v>195000000</v>
      </c>
      <c r="M63" s="73">
        <v>231000000</v>
      </c>
      <c r="N63" s="73">
        <v>295000000</v>
      </c>
      <c r="O63" s="73">
        <v>341000000</v>
      </c>
      <c r="P63" s="73">
        <v>416000000</v>
      </c>
      <c r="Q63" s="73">
        <v>509000000</v>
      </c>
      <c r="R63" s="73">
        <v>587000000</v>
      </c>
      <c r="S63" s="73">
        <v>441000000</v>
      </c>
      <c r="T63" s="73">
        <v>635000000</v>
      </c>
      <c r="U63" s="73">
        <v>807000000</v>
      </c>
      <c r="V63" s="73">
        <v>750000000</v>
      </c>
      <c r="W63" s="73">
        <v>755000000</v>
      </c>
      <c r="X63" s="73">
        <v>723000000</v>
      </c>
      <c r="Y63" s="73">
        <v>584000000</v>
      </c>
      <c r="Z63" s="73">
        <v>571000000</v>
      </c>
      <c r="AA63" s="73">
        <v>678000000</v>
      </c>
    </row>
    <row r="64" spans="4:28" x14ac:dyDescent="0.25">
      <c r="D64" s="78" t="s">
        <v>20</v>
      </c>
      <c r="E64" s="73">
        <v>372000000</v>
      </c>
      <c r="F64" s="73">
        <v>455000000</v>
      </c>
      <c r="G64" s="73">
        <v>458000000</v>
      </c>
      <c r="H64" s="73">
        <v>336000000</v>
      </c>
      <c r="I64" s="73">
        <v>420000000</v>
      </c>
      <c r="J64" s="73">
        <v>659000000</v>
      </c>
      <c r="K64" s="73">
        <v>597000000</v>
      </c>
      <c r="L64" s="73">
        <v>605000000</v>
      </c>
      <c r="M64" s="73">
        <v>753000000</v>
      </c>
      <c r="N64" s="73">
        <v>1020000000</v>
      </c>
      <c r="O64" s="73">
        <v>1440000000</v>
      </c>
      <c r="P64" s="73">
        <v>1770000000</v>
      </c>
      <c r="Q64" s="73">
        <v>2010000000</v>
      </c>
      <c r="R64" s="73">
        <v>2850000000</v>
      </c>
      <c r="S64" s="73">
        <v>1800000000</v>
      </c>
      <c r="T64" s="73">
        <v>2350000000</v>
      </c>
      <c r="U64" s="73">
        <v>3260000000</v>
      </c>
      <c r="V64" s="73">
        <v>3390000000</v>
      </c>
      <c r="W64" s="73">
        <v>3340000000</v>
      </c>
      <c r="X64" s="73">
        <v>3120000000</v>
      </c>
      <c r="Y64" s="73">
        <v>1900000000</v>
      </c>
      <c r="Z64" s="73">
        <v>1530000000</v>
      </c>
      <c r="AA64" s="73">
        <v>1950000000</v>
      </c>
    </row>
    <row r="65" spans="4:27" x14ac:dyDescent="0.25">
      <c r="D65" s="78" t="s">
        <v>21</v>
      </c>
      <c r="E65" s="73">
        <v>27117465</v>
      </c>
      <c r="F65" s="73">
        <v>25278883</v>
      </c>
      <c r="G65" s="73">
        <v>27464609</v>
      </c>
      <c r="H65" s="73">
        <v>28594908</v>
      </c>
      <c r="I65" s="73">
        <v>24934173</v>
      </c>
      <c r="J65" s="73">
        <v>19622317</v>
      </c>
      <c r="K65" s="73">
        <v>19214518</v>
      </c>
      <c r="L65" s="73">
        <v>24840402</v>
      </c>
      <c r="M65" s="73">
        <v>31168748</v>
      </c>
      <c r="N65" s="73">
        <v>37765846</v>
      </c>
      <c r="O65" s="73">
        <v>39011306</v>
      </c>
      <c r="P65" s="73">
        <v>45425393</v>
      </c>
      <c r="Q65" s="73">
        <v>61927761</v>
      </c>
      <c r="R65" s="73">
        <v>90490645</v>
      </c>
      <c r="S65" s="73">
        <v>65764385</v>
      </c>
      <c r="T65" s="73">
        <v>81780575</v>
      </c>
      <c r="U65" s="73">
        <v>112000000</v>
      </c>
      <c r="V65" s="73">
        <v>109000000</v>
      </c>
      <c r="W65" s="73">
        <v>101000000</v>
      </c>
      <c r="X65" s="73">
        <v>98594964</v>
      </c>
      <c r="Y65" s="73">
        <v>87737215</v>
      </c>
      <c r="Z65" s="73">
        <v>89984336</v>
      </c>
      <c r="AA65" s="73">
        <v>104000000</v>
      </c>
    </row>
    <row r="66" spans="4:27" x14ac:dyDescent="0.25">
      <c r="D66" s="78" t="s">
        <v>22</v>
      </c>
      <c r="E66" s="73">
        <v>475000000</v>
      </c>
      <c r="F66" s="73">
        <v>491000000</v>
      </c>
      <c r="G66" s="73">
        <v>511000000</v>
      </c>
      <c r="H66" s="73">
        <v>518000000</v>
      </c>
      <c r="I66" s="73">
        <v>538000000</v>
      </c>
      <c r="J66" s="73">
        <v>574000000</v>
      </c>
      <c r="K66" s="73">
        <v>596000000</v>
      </c>
      <c r="L66" s="73">
        <v>667000000</v>
      </c>
      <c r="M66" s="73">
        <v>797000000</v>
      </c>
      <c r="N66" s="73">
        <v>981000000</v>
      </c>
      <c r="O66" s="73">
        <v>1110000000</v>
      </c>
      <c r="P66" s="73">
        <v>1250000000</v>
      </c>
      <c r="Q66" s="73">
        <v>1470000000</v>
      </c>
      <c r="R66" s="73">
        <v>1690000000</v>
      </c>
      <c r="S66" s="73">
        <v>1440000000</v>
      </c>
      <c r="T66" s="73">
        <v>1700000000</v>
      </c>
      <c r="U66" s="73">
        <v>2000000000</v>
      </c>
      <c r="V66" s="73">
        <v>1960000000</v>
      </c>
      <c r="W66" s="73">
        <v>2020000000</v>
      </c>
      <c r="X66" s="73">
        <v>2060000000</v>
      </c>
      <c r="Y66" s="73">
        <v>1860000000</v>
      </c>
      <c r="Z66" s="73">
        <v>1830000000</v>
      </c>
      <c r="AA66" s="73">
        <v>2020000000</v>
      </c>
    </row>
    <row r="67" spans="4:27" x14ac:dyDescent="0.25">
      <c r="D67" s="78" t="s">
        <v>23</v>
      </c>
      <c r="E67" s="73">
        <v>822000000</v>
      </c>
      <c r="F67" s="73">
        <v>823000000</v>
      </c>
      <c r="G67" s="73">
        <v>846000000</v>
      </c>
      <c r="H67" s="73">
        <v>827000000</v>
      </c>
      <c r="I67" s="73">
        <v>813000000</v>
      </c>
      <c r="J67" s="73">
        <v>871000000</v>
      </c>
      <c r="K67" s="73">
        <v>839000000</v>
      </c>
      <c r="L67" s="73">
        <v>889000000</v>
      </c>
      <c r="M67" s="73">
        <v>1030000000</v>
      </c>
      <c r="N67" s="73">
        <v>1290000000</v>
      </c>
      <c r="O67" s="73">
        <v>1440000000</v>
      </c>
      <c r="P67" s="73">
        <v>1710000000</v>
      </c>
      <c r="Q67" s="73">
        <v>2010000000</v>
      </c>
      <c r="R67" s="73">
        <v>2200000000</v>
      </c>
      <c r="S67" s="73">
        <v>1580000000</v>
      </c>
      <c r="T67" s="73">
        <v>1970000000</v>
      </c>
      <c r="U67" s="73">
        <v>2380000000</v>
      </c>
      <c r="V67" s="73">
        <v>2250000000</v>
      </c>
      <c r="W67" s="73">
        <v>2300000000</v>
      </c>
      <c r="X67" s="73">
        <v>2350000000</v>
      </c>
      <c r="Y67" s="73">
        <v>2090000000</v>
      </c>
      <c r="Z67" s="73">
        <v>2000000000</v>
      </c>
      <c r="AA67" s="73">
        <v>2240000000</v>
      </c>
    </row>
    <row r="68" spans="4:27" x14ac:dyDescent="0.25">
      <c r="D68" s="78" t="s">
        <v>24</v>
      </c>
      <c r="E68" s="73">
        <v>1940000000</v>
      </c>
      <c r="F68" s="73">
        <v>2050000000</v>
      </c>
      <c r="G68" s="73">
        <v>2180000000</v>
      </c>
      <c r="H68" s="73">
        <v>2240000000</v>
      </c>
      <c r="I68" s="73">
        <v>2360000000</v>
      </c>
      <c r="J68" s="73">
        <v>2620000000</v>
      </c>
      <c r="K68" s="73">
        <v>2480000000</v>
      </c>
      <c r="L68" s="73">
        <v>2580000000</v>
      </c>
      <c r="M68" s="73">
        <v>2950000000</v>
      </c>
      <c r="N68" s="73">
        <v>3510000000</v>
      </c>
      <c r="O68" s="73">
        <v>3800000000</v>
      </c>
      <c r="P68" s="73">
        <v>4410000000</v>
      </c>
      <c r="Q68" s="73">
        <v>5070000000</v>
      </c>
      <c r="R68" s="73">
        <v>5440000000</v>
      </c>
      <c r="S68" s="73">
        <v>4220000000</v>
      </c>
      <c r="T68" s="73">
        <v>5150000000</v>
      </c>
      <c r="U68" s="73">
        <v>5840000000</v>
      </c>
      <c r="V68" s="73">
        <v>5880000000</v>
      </c>
      <c r="W68" s="73">
        <v>6090000000</v>
      </c>
      <c r="X68" s="73">
        <v>6270000000</v>
      </c>
      <c r="Y68" s="73">
        <v>5930000000</v>
      </c>
      <c r="Z68" s="73">
        <v>5880000000</v>
      </c>
      <c r="AA68" s="73">
        <v>6400000000</v>
      </c>
    </row>
    <row r="69" spans="4:27" x14ac:dyDescent="0.25">
      <c r="D69" s="78" t="s">
        <v>25</v>
      </c>
      <c r="E69" s="73">
        <v>637000000</v>
      </c>
      <c r="F69" s="73">
        <v>674000000</v>
      </c>
      <c r="G69" s="73">
        <v>712000000</v>
      </c>
      <c r="H69" s="73">
        <v>715000000</v>
      </c>
      <c r="I69" s="73">
        <v>739000000</v>
      </c>
      <c r="J69" s="73">
        <v>786000000</v>
      </c>
      <c r="K69" s="73">
        <v>776000000</v>
      </c>
      <c r="L69" s="73">
        <v>810000000</v>
      </c>
      <c r="M69" s="73">
        <v>928000000</v>
      </c>
      <c r="N69" s="73">
        <v>1080000000</v>
      </c>
      <c r="O69" s="73">
        <v>1190000000</v>
      </c>
      <c r="P69" s="73">
        <v>1320000000</v>
      </c>
      <c r="Q69" s="73">
        <v>1510000000</v>
      </c>
      <c r="R69" s="73">
        <v>1640000000</v>
      </c>
      <c r="S69" s="73">
        <v>1430000000</v>
      </c>
      <c r="T69" s="73">
        <v>1650000000</v>
      </c>
      <c r="U69" s="73">
        <v>1910000000</v>
      </c>
      <c r="V69" s="73">
        <v>1990000000</v>
      </c>
      <c r="W69" s="73">
        <v>2090000000</v>
      </c>
      <c r="X69" s="73">
        <v>2200000000</v>
      </c>
      <c r="Y69" s="73">
        <v>2070000000</v>
      </c>
      <c r="Z69" s="73">
        <v>2020000000</v>
      </c>
      <c r="AA69" s="73">
        <v>2190000000</v>
      </c>
    </row>
    <row r="70" spans="4:27" ht="15.75" thickBot="1" x14ac:dyDescent="0.3">
      <c r="D70" s="79" t="s">
        <v>26</v>
      </c>
      <c r="E70" s="74">
        <v>147000000</v>
      </c>
      <c r="F70" s="74">
        <v>149000000</v>
      </c>
      <c r="G70" s="74">
        <v>159000000</v>
      </c>
      <c r="H70" s="74">
        <v>158000000</v>
      </c>
      <c r="I70" s="74">
        <v>154000000</v>
      </c>
      <c r="J70" s="74">
        <v>266000000</v>
      </c>
      <c r="K70" s="74">
        <v>237000000</v>
      </c>
      <c r="L70" s="74">
        <v>230000000</v>
      </c>
      <c r="M70" s="74">
        <v>292000000</v>
      </c>
      <c r="N70" s="74">
        <v>401000000</v>
      </c>
      <c r="O70" s="74">
        <v>476000000</v>
      </c>
      <c r="P70" s="74">
        <v>503000000</v>
      </c>
      <c r="Q70" s="74">
        <v>542000000</v>
      </c>
      <c r="R70" s="74">
        <v>664000000</v>
      </c>
      <c r="S70" s="74">
        <v>648000000</v>
      </c>
      <c r="T70" s="74">
        <v>727000000</v>
      </c>
      <c r="U70" s="74">
        <v>836000000</v>
      </c>
      <c r="V70" s="74">
        <v>934000000</v>
      </c>
      <c r="W70" s="74">
        <v>1020000000</v>
      </c>
      <c r="X70" s="74">
        <v>839000000</v>
      </c>
      <c r="Y70" s="74">
        <v>795000000</v>
      </c>
      <c r="Z70" s="74">
        <v>872000000</v>
      </c>
      <c r="AA70" s="74">
        <v>832000000</v>
      </c>
    </row>
    <row r="71" spans="4:27" x14ac:dyDescent="0.25">
      <c r="D71" s="1" t="s">
        <v>52</v>
      </c>
    </row>
    <row r="72" spans="4:27" ht="15.75" thickBot="1" x14ac:dyDescent="0.3"/>
    <row r="73" spans="4:27" ht="15.75" thickBot="1" x14ac:dyDescent="0.3">
      <c r="D73" s="75" t="s">
        <v>15</v>
      </c>
      <c r="E73" s="17">
        <v>1995</v>
      </c>
      <c r="F73" s="9">
        <v>1996</v>
      </c>
      <c r="G73" s="17">
        <v>1997</v>
      </c>
      <c r="H73" s="9">
        <v>1998</v>
      </c>
      <c r="I73" s="17">
        <v>1999</v>
      </c>
      <c r="J73" s="9">
        <v>2000</v>
      </c>
      <c r="K73" s="17">
        <v>2001</v>
      </c>
      <c r="L73" s="9">
        <v>2002</v>
      </c>
      <c r="M73" s="17">
        <v>2003</v>
      </c>
      <c r="N73" s="9">
        <v>2004</v>
      </c>
      <c r="O73" s="17">
        <v>2005</v>
      </c>
      <c r="P73" s="9">
        <v>2006</v>
      </c>
      <c r="Q73" s="17">
        <v>2007</v>
      </c>
      <c r="R73" s="9">
        <v>2008</v>
      </c>
      <c r="S73" s="17">
        <v>2009</v>
      </c>
      <c r="T73" s="9">
        <v>2010</v>
      </c>
      <c r="U73" s="17">
        <v>2011</v>
      </c>
      <c r="V73" s="9">
        <v>2012</v>
      </c>
      <c r="W73" s="17">
        <v>2013</v>
      </c>
      <c r="X73" s="9">
        <v>2014</v>
      </c>
      <c r="Y73" s="17">
        <v>2015</v>
      </c>
      <c r="Z73" s="10">
        <v>2016</v>
      </c>
      <c r="AA73" s="10">
        <v>2017</v>
      </c>
    </row>
    <row r="74" spans="4:27" ht="15.75" thickBot="1" x14ac:dyDescent="0.3">
      <c r="D74" s="76" t="s">
        <v>16</v>
      </c>
      <c r="E74" s="65">
        <f>+B!E46/E!E88</f>
        <v>5.2688092485549134E-5</v>
      </c>
      <c r="F74" s="65">
        <f>+B!F46/E!F88</f>
        <v>5.9519283088235298E-5</v>
      </c>
      <c r="G74" s="65">
        <f>+B!G46/E!G88</f>
        <v>6.8204743362831861E-5</v>
      </c>
      <c r="H74" s="65">
        <f>+B!H46/E!H88</f>
        <v>5.5263118279569898E-5</v>
      </c>
      <c r="I74" s="65">
        <f>+B!I46/E!I88</f>
        <v>4.3585724137931039E-5</v>
      </c>
      <c r="J74" s="65">
        <f>+B!J46/E!J88</f>
        <v>4.8365068702290081E-5</v>
      </c>
      <c r="K74" s="65">
        <f>+B!K46/E!K88</f>
        <v>5.0432012678288433E-5</v>
      </c>
      <c r="L74" s="65">
        <f>+B!L46/E!L88</f>
        <v>5.5384509803921568E-5</v>
      </c>
      <c r="M74" s="65">
        <f>+B!M46/E!M88</f>
        <v>5.2997076326002587E-5</v>
      </c>
      <c r="N74" s="65">
        <f>+B!N46/E!N88</f>
        <v>4.0220444444444448E-5</v>
      </c>
      <c r="O74" s="65">
        <f>+B!O46/E!O88</f>
        <v>4.9439327102803745E-5</v>
      </c>
      <c r="P74" s="65">
        <f>+B!P46/E!P88</f>
        <v>5.666090243902439E-5</v>
      </c>
      <c r="Q74" s="65">
        <f>+B!Q46/E!Q88</f>
        <v>5.1605063380281693E-5</v>
      </c>
      <c r="R74" s="65">
        <f>+B!R46/E!R88</f>
        <v>4.9366829268292681E-5</v>
      </c>
      <c r="S74" s="65">
        <f>+B!S46/E!S88</f>
        <v>5.469027559055118E-5</v>
      </c>
      <c r="T74" s="65">
        <f>+B!T46/E!T88</f>
        <v>5.421660389610389E-5</v>
      </c>
      <c r="U74" s="65">
        <f>+B!U46/E!U88</f>
        <v>5.8242950819672131E-5</v>
      </c>
      <c r="V74" s="65">
        <f>+B!V46/E!V88</f>
        <v>5.7755405405405405E-5</v>
      </c>
      <c r="W74" s="65">
        <f>+B!W46/E!W88</f>
        <v>4.6898234042553191E-5</v>
      </c>
      <c r="X74" s="65">
        <f>+B!X46/E!X88</f>
        <v>4.8586851851851853E-5</v>
      </c>
      <c r="Y74" s="65">
        <f>+B!Y46/E!Y88</f>
        <v>4.717366265060241E-5</v>
      </c>
      <c r="Z74" s="65">
        <f>+B!Z46/E!Z88</f>
        <v>4.9986614906832299E-5</v>
      </c>
      <c r="AA74" s="65">
        <f>+B!AA46/E!AA88</f>
        <v>4.1585631284916203E-5</v>
      </c>
    </row>
    <row r="75" spans="4:27" x14ac:dyDescent="0.25">
      <c r="D75" s="77" t="s">
        <v>17</v>
      </c>
      <c r="E75" s="66">
        <f>+B!E47/E!E89</f>
        <v>2.6960986666666668E-4</v>
      </c>
      <c r="F75" s="66">
        <f>+B!F47/E!F89</f>
        <v>3.8858428927680794E-4</v>
      </c>
      <c r="G75" s="66">
        <f>+B!G47/E!G89</f>
        <v>4.3158380462724936E-4</v>
      </c>
      <c r="H75" s="66">
        <f>+B!H47/E!H89</f>
        <v>2.9673394736842105E-4</v>
      </c>
      <c r="I75" s="66">
        <f>+B!I47/E!I89</f>
        <v>2.8685764075067025E-4</v>
      </c>
      <c r="J75" s="66">
        <f>+B!J47/E!J89</f>
        <v>3.2830557103064067E-4</v>
      </c>
      <c r="K75" s="66">
        <f>+B!K47/E!K89</f>
        <v>3.6897540540540538E-4</v>
      </c>
      <c r="L75" s="66">
        <f>+B!L47/E!L89</f>
        <v>3.382399491094147E-4</v>
      </c>
      <c r="M75" s="66">
        <f>+B!M47/E!M89</f>
        <v>2.3398185840707965E-4</v>
      </c>
      <c r="N75" s="66">
        <f>+B!N47/E!N89</f>
        <v>1.8949321705426356E-4</v>
      </c>
      <c r="O75" s="66">
        <f>+B!O47/E!O89</f>
        <v>2.7591982300884956E-4</v>
      </c>
      <c r="P75" s="66">
        <f>+B!P47/E!P89</f>
        <v>3.4844757281553399E-4</v>
      </c>
      <c r="Q75" s="66">
        <f>+B!Q47/E!Q89</f>
        <v>2.6712742155525238E-4</v>
      </c>
      <c r="R75" s="66">
        <f>+B!R47/E!R89</f>
        <v>2.1624627539503386E-4</v>
      </c>
      <c r="S75" s="66">
        <f>+B!S47/E!S89</f>
        <v>2.4382607052896724E-4</v>
      </c>
      <c r="T75" s="66">
        <f>+B!T47/E!T89</f>
        <v>2.2500271186440678E-4</v>
      </c>
      <c r="U75" s="66">
        <f>+B!U47/E!U89</f>
        <v>2.8758849056603774E-4</v>
      </c>
      <c r="V75" s="66">
        <f>+B!V47/E!V89</f>
        <v>2.6644830188679244E-4</v>
      </c>
      <c r="W75" s="66">
        <f>+B!W47/E!W89</f>
        <v>2.325945045045045E-4</v>
      </c>
      <c r="X75" s="66">
        <f>+B!X47/E!X89</f>
        <v>2.2432669565217392E-4</v>
      </c>
      <c r="Y75" s="66">
        <f>+B!Y47/E!Y89</f>
        <v>2.0999764150943397E-4</v>
      </c>
      <c r="Z75" s="66">
        <f>+B!Z47/E!Z89</f>
        <v>2.5477084905660375E-4</v>
      </c>
      <c r="AA75" s="66">
        <f>+B!AA47/E!AA89</f>
        <v>2.0454904347826086E-4</v>
      </c>
    </row>
    <row r="76" spans="4:27" x14ac:dyDescent="0.25">
      <c r="D76" s="78" t="s">
        <v>18</v>
      </c>
      <c r="E76" s="67">
        <f>+B!E48/E!E90</f>
        <v>6.0878685778367784E-6</v>
      </c>
      <c r="F76" s="67">
        <f>+B!F48/E!F90</f>
        <v>6.747486232266675E-6</v>
      </c>
      <c r="G76" s="67">
        <f>+B!G48/E!G90</f>
        <v>7.0717622588735602E-6</v>
      </c>
      <c r="H76" s="67">
        <f>+B!H48/E!H90</f>
        <v>9.221888933815033E-6</v>
      </c>
      <c r="I76" s="67">
        <f>+B!I48/E!I90</f>
        <v>1.2891361771698118E-6</v>
      </c>
      <c r="J76" s="67">
        <f>+B!J48/E!J90</f>
        <v>1.5861659803473071E-5</v>
      </c>
      <c r="K76" s="67">
        <f>+B!K48/E!K90</f>
        <v>6.7997891799700267E-6</v>
      </c>
      <c r="L76" s="67">
        <f>+B!L48/E!L90</f>
        <v>4.3294813893474978E-6</v>
      </c>
      <c r="M76" s="67">
        <f>+B!M48/E!M90</f>
        <v>3.3330414600647249E-6</v>
      </c>
      <c r="N76" s="67">
        <f>+B!N48/E!N90</f>
        <v>2.5555826306381475E-6</v>
      </c>
      <c r="O76" s="67">
        <f>+B!O48/E!O90</f>
        <v>7.5304398657482291E-6</v>
      </c>
      <c r="P76" s="67">
        <f>+B!P48/E!P90</f>
        <v>4.9701668700336253E-6</v>
      </c>
      <c r="Q76" s="67">
        <f>+B!Q48/E!Q90</f>
        <v>2.7015901785714287E-5</v>
      </c>
      <c r="R76" s="67">
        <f>+B!R48/E!R90</f>
        <v>1.3255008130081301E-5</v>
      </c>
      <c r="S76" s="67">
        <f>+B!S48/E!S90</f>
        <v>1.1974617391304346E-5</v>
      </c>
      <c r="T76" s="67">
        <f>+B!T48/E!T90</f>
        <v>1.1117775E-5</v>
      </c>
      <c r="U76" s="67">
        <f>+B!U48/E!U90</f>
        <v>1.5245633802816903E-5</v>
      </c>
      <c r="V76" s="67">
        <f>+B!V48/E!V90</f>
        <v>6.1731468531468533E-6</v>
      </c>
      <c r="W76" s="67">
        <f>+B!W48/E!W90</f>
        <v>4.730743243243243E-6</v>
      </c>
      <c r="X76" s="67">
        <f>+B!X48/E!X90</f>
        <v>4.5338456375838928E-6</v>
      </c>
      <c r="Y76" s="67">
        <f>+B!Y48/E!Y90</f>
        <v>1.71376E-5</v>
      </c>
      <c r="Z76" s="67">
        <f>+B!Z48/E!Z90</f>
        <v>7.9775972222222207E-6</v>
      </c>
      <c r="AA76" s="67">
        <f>+B!AA48/E!AA90</f>
        <v>7.9811052631578944E-6</v>
      </c>
    </row>
    <row r="77" spans="4:27" x14ac:dyDescent="0.25">
      <c r="D77" s="78" t="s">
        <v>19</v>
      </c>
      <c r="E77" s="67">
        <f>+B!E49/E!E91</f>
        <v>2.3439694560669457E-5</v>
      </c>
      <c r="F77" s="67">
        <f>+B!F49/E!F91</f>
        <v>2.0499279475982533E-5</v>
      </c>
      <c r="G77" s="67">
        <f>+B!G49/E!G91</f>
        <v>2.1149935344827585E-5</v>
      </c>
      <c r="H77" s="67">
        <f>+B!H49/E!H91</f>
        <v>2.2023373205741629E-5</v>
      </c>
      <c r="I77" s="67">
        <f>+B!I49/E!I91</f>
        <v>4.4757740196078433E-5</v>
      </c>
      <c r="J77" s="67">
        <f>+B!J49/E!J91</f>
        <v>6.0282300884955748E-5</v>
      </c>
      <c r="K77" s="67">
        <f>+B!K49/E!K91</f>
        <v>6.8927009345794388E-5</v>
      </c>
      <c r="L77" s="67">
        <f>+B!L49/E!L91</f>
        <v>9.5047018348623849E-5</v>
      </c>
      <c r="M77" s="67">
        <f>+B!M49/E!M91</f>
        <v>1.031631007751938E-4</v>
      </c>
      <c r="N77" s="67">
        <f>+B!N49/E!N91</f>
        <v>9.0050265486725669E-5</v>
      </c>
      <c r="O77" s="67">
        <f>+B!O49/E!O91</f>
        <v>3.553283854166667E-5</v>
      </c>
      <c r="P77" s="67">
        <f>+B!P49/E!P91</f>
        <v>3.1444615384615382E-5</v>
      </c>
      <c r="Q77" s="67">
        <f>+B!Q49/E!Q91</f>
        <v>3.0144679715302494E-5</v>
      </c>
      <c r="R77" s="67">
        <f>+B!R49/E!R91</f>
        <v>1.5625273264401772E-5</v>
      </c>
      <c r="S77" s="67">
        <f>+B!S49/E!S91</f>
        <v>2.053746750524109E-5</v>
      </c>
      <c r="T77" s="67">
        <f>+B!T49/E!T91</f>
        <v>1.3923271532846716E-5</v>
      </c>
      <c r="U77" s="67">
        <f>+B!U49/E!U91</f>
        <v>1.6288864926220205E-5</v>
      </c>
      <c r="V77" s="67">
        <f>+B!V49/E!V91</f>
        <v>1.6261870415647919E-5</v>
      </c>
      <c r="W77" s="67">
        <f>+B!W49/E!W91</f>
        <v>1.4309265605875154E-5</v>
      </c>
      <c r="X77" s="67">
        <f>+B!X49/E!X91</f>
        <v>1.2346385194479296E-5</v>
      </c>
      <c r="Y77" s="67">
        <f>+B!Y49/E!Y91</f>
        <v>1.5722363919129081E-5</v>
      </c>
      <c r="Z77" s="67">
        <f>+B!Z49/E!Z91</f>
        <v>1.6452894736842106E-5</v>
      </c>
      <c r="AA77" s="67">
        <f>+B!AA49/E!AA91</f>
        <v>1.1512278215223098E-5</v>
      </c>
    </row>
    <row r="78" spans="4:27" x14ac:dyDescent="0.25">
      <c r="D78" s="78" t="s">
        <v>20</v>
      </c>
      <c r="E78" s="67">
        <f>+B!E50/E!E92</f>
        <v>7.9801319261213718E-7</v>
      </c>
      <c r="F78" s="67">
        <f>+B!F50/E!F92</f>
        <v>0</v>
      </c>
      <c r="G78" s="67">
        <f>+B!G50/E!G92</f>
        <v>0</v>
      </c>
      <c r="H78" s="67">
        <f>+B!H50/E!H92</f>
        <v>5.1825352112676057E-8</v>
      </c>
      <c r="I78" s="67">
        <f>+B!I50/E!I92</f>
        <v>4.2315827338129497E-7</v>
      </c>
      <c r="J78" s="67">
        <f>+B!J50/E!J92</f>
        <v>1.510268085106383E-5</v>
      </c>
      <c r="K78" s="67">
        <f>+B!K50/E!K92</f>
        <v>1.2480560131795718E-7</v>
      </c>
      <c r="L78" s="67">
        <f>+B!L50/E!L92</f>
        <v>1.6187865573770492E-5</v>
      </c>
      <c r="M78" s="67">
        <f>+B!M50/E!M92</f>
        <v>1.737886866059818E-5</v>
      </c>
      <c r="N78" s="67">
        <f>+B!N50/E!N92</f>
        <v>2.1059553398058253E-5</v>
      </c>
      <c r="O78" s="67">
        <f>+B!O50/E!O92</f>
        <v>1.4854125874125872E-6</v>
      </c>
      <c r="P78" s="67">
        <f>+B!P50/E!P92</f>
        <v>1.0710642458100557E-6</v>
      </c>
      <c r="Q78" s="67">
        <f>+B!Q50/E!Q92</f>
        <v>2.7022693467336681E-6</v>
      </c>
      <c r="R78" s="67">
        <f>+B!R50/E!R92</f>
        <v>2.253364685314685E-6</v>
      </c>
      <c r="S78" s="67">
        <f>+B!S50/E!S92</f>
        <v>1.7989558011049725E-6</v>
      </c>
      <c r="T78" s="67">
        <f>+B!T50/E!T92</f>
        <v>1.246172033898305E-6</v>
      </c>
      <c r="U78" s="67">
        <f>+B!U50/E!U92</f>
        <v>1.0314931888544892E-6</v>
      </c>
      <c r="V78" s="67">
        <f>+B!V50/E!V92</f>
        <v>1.3556767857142857E-6</v>
      </c>
      <c r="W78" s="67">
        <f>+B!W50/E!W92</f>
        <v>4.3787392638036809E-6</v>
      </c>
      <c r="X78" s="67">
        <f>+B!X50/E!X92</f>
        <v>2.7971370491803277E-6</v>
      </c>
      <c r="Y78" s="67">
        <f>+B!Y50/E!Y92</f>
        <v>3.7242827027027026E-6</v>
      </c>
      <c r="Z78" s="67">
        <f>+B!Z50/E!Z92</f>
        <v>2.9579490196078433E-5</v>
      </c>
      <c r="AA78" s="67">
        <f>+B!AA50/E!AA92</f>
        <v>9.5714449999999993E-6</v>
      </c>
    </row>
    <row r="79" spans="4:27" x14ac:dyDescent="0.25">
      <c r="D79" s="78" t="s">
        <v>21</v>
      </c>
      <c r="E79" s="67">
        <f>+B!E51/E!E93</f>
        <v>9.8873665854081629E-5</v>
      </c>
      <c r="F79" s="67">
        <f>+B!F51/E!F93</f>
        <v>8.4645334055952036E-5</v>
      </c>
      <c r="G79" s="67">
        <f>+B!G51/E!G93</f>
        <v>1.0504005700574447E-4</v>
      </c>
      <c r="H79" s="67">
        <f>+B!H51/E!H93</f>
        <v>7.1397696791809264E-5</v>
      </c>
      <c r="I79" s="67">
        <f>+B!I51/E!I93</f>
        <v>1.5622375533585038E-4</v>
      </c>
      <c r="J79" s="67">
        <f>+B!J51/E!J93</f>
        <v>4.9306092303704277E-4</v>
      </c>
      <c r="K79" s="67">
        <f>+B!K51/E!K93</f>
        <v>2.9467776389019337E-4</v>
      </c>
      <c r="L79" s="67">
        <f>+B!L51/E!L93</f>
        <v>3.0295040642287871E-4</v>
      </c>
      <c r="M79" s="67">
        <f>+B!M51/E!M93</f>
        <v>3.269297948237944E-4</v>
      </c>
      <c r="N79" s="67">
        <f>+B!N51/E!N93</f>
        <v>3.7389756826769434E-4</v>
      </c>
      <c r="O79" s="67">
        <f>+B!O51/E!O93</f>
        <v>3.1881576094459078E-4</v>
      </c>
      <c r="P79" s="67">
        <f>+B!P51/E!P93</f>
        <v>1.7117229839424668E-4</v>
      </c>
      <c r="Q79" s="67">
        <f>+B!Q51/E!Q93</f>
        <v>2.0908748359263338E-4</v>
      </c>
      <c r="R79" s="67">
        <f>+B!R51/E!R93</f>
        <v>3.4635548847752087E-4</v>
      </c>
      <c r="S79" s="67">
        <f>+B!S51/E!S93</f>
        <v>8.1997242039902492E-4</v>
      </c>
      <c r="T79" s="67">
        <f>+B!T51/E!T93</f>
        <v>6.3642695586084506E-4</v>
      </c>
      <c r="U79" s="67">
        <f>+B!U51/E!U93</f>
        <v>4.740021052631579E-4</v>
      </c>
      <c r="V79" s="67">
        <f>+B!V51/E!V93</f>
        <v>7.4662018181818185E-4</v>
      </c>
      <c r="W79" s="67">
        <f>+B!W51/E!W93</f>
        <v>7.6465637254901958E-4</v>
      </c>
      <c r="X79" s="67">
        <f>+B!X51/E!X93</f>
        <v>5.2684405940594062E-4</v>
      </c>
      <c r="Y79" s="67">
        <f>+B!Y51/E!Y93</f>
        <v>9.085179480738157E-4</v>
      </c>
      <c r="Z79" s="67">
        <f>+B!Z51/E!Z93</f>
        <v>1.5824225030049996E-3</v>
      </c>
      <c r="AA79" s="67">
        <f>+B!AA51/E!AA93</f>
        <v>8.0737896226415094E-4</v>
      </c>
    </row>
    <row r="80" spans="4:27" x14ac:dyDescent="0.25">
      <c r="D80" s="78" t="s">
        <v>22</v>
      </c>
      <c r="E80" s="67">
        <f>+B!E52/E!E94</f>
        <v>4.9247238658777119E-5</v>
      </c>
      <c r="F80" s="67">
        <f>+B!F52/E!F94</f>
        <v>5.7615547024952018E-5</v>
      </c>
      <c r="G80" s="67">
        <f>+B!G52/E!G94</f>
        <v>5.6795489833641409E-5</v>
      </c>
      <c r="H80" s="67">
        <f>+B!H52/E!H94</f>
        <v>6.6682131147540984E-5</v>
      </c>
      <c r="I80" s="67">
        <f>+B!I52/E!I94</f>
        <v>5.9198359511343809E-5</v>
      </c>
      <c r="J80" s="67">
        <f>+B!J52/E!J94</f>
        <v>5.7483246329526924E-5</v>
      </c>
      <c r="K80" s="67">
        <f>+B!K52/E!K94</f>
        <v>6.1094348508634218E-5</v>
      </c>
      <c r="L80" s="67">
        <f>+B!L52/E!L94</f>
        <v>5.2734211267605637E-5</v>
      </c>
      <c r="M80" s="67">
        <f>+B!M52/E!M94</f>
        <v>4.290462085308057E-5</v>
      </c>
      <c r="N80" s="67">
        <f>+B!N52/E!N94</f>
        <v>3.2139883495145632E-5</v>
      </c>
      <c r="O80" s="67">
        <f>+B!O52/E!O94</f>
        <v>3.2906213675213672E-5</v>
      </c>
      <c r="P80" s="67">
        <f>+B!P52/E!P94</f>
        <v>3.4899069230769228E-5</v>
      </c>
      <c r="Q80" s="67">
        <f>+B!Q52/E!Q94</f>
        <v>3.8424355263157891E-5</v>
      </c>
      <c r="R80" s="67">
        <f>+B!R52/E!R94</f>
        <v>3.984308571428571E-5</v>
      </c>
      <c r="S80" s="67">
        <f>+B!S52/E!S94</f>
        <v>4.3081845637583893E-5</v>
      </c>
      <c r="T80" s="67">
        <f>+B!T52/E!T94</f>
        <v>4.3349374999999994E-5</v>
      </c>
      <c r="U80" s="67">
        <f>+B!U52/E!U94</f>
        <v>4.0240339805825243E-5</v>
      </c>
      <c r="V80" s="67">
        <f>+B!V52/E!V94</f>
        <v>4.7357970297029709E-5</v>
      </c>
      <c r="W80" s="67">
        <f>+B!W52/E!W94</f>
        <v>4.1252874999999998E-5</v>
      </c>
      <c r="X80" s="67">
        <f>+B!X52/E!X94</f>
        <v>4.1057544600938968E-5</v>
      </c>
      <c r="Y80" s="67">
        <f>+B!Y52/E!Y94</f>
        <v>3.4209737113402058E-5</v>
      </c>
      <c r="Z80" s="67">
        <f>+B!Z52/E!Z94</f>
        <v>2.652805263157895E-5</v>
      </c>
      <c r="AA80" s="67">
        <f>+B!AA52/E!AA94</f>
        <v>2.7291802884615383E-5</v>
      </c>
    </row>
    <row r="81" spans="4:27" x14ac:dyDescent="0.25">
      <c r="D81" s="78" t="s">
        <v>23</v>
      </c>
      <c r="E81" s="67">
        <f>+B!E53/E!E95</f>
        <v>8.3587424425634826E-5</v>
      </c>
      <c r="F81" s="67">
        <f>+B!F53/E!F95</f>
        <v>8.4487058111380148E-5</v>
      </c>
      <c r="G81" s="67">
        <f>+B!G53/E!G95</f>
        <v>1.0093863368669021E-4</v>
      </c>
      <c r="H81" s="67">
        <f>+B!H53/E!H95</f>
        <v>9.1899124260355026E-5</v>
      </c>
      <c r="I81" s="67">
        <f>+B!I53/E!I95</f>
        <v>7.4409400479616305E-5</v>
      </c>
      <c r="J81" s="67">
        <f>+B!J53/E!J95</f>
        <v>8.8069266666666667E-5</v>
      </c>
      <c r="K81" s="67">
        <f>+B!K53/E!K95</f>
        <v>9.4572109557109548E-5</v>
      </c>
      <c r="L81" s="67">
        <f>+B!L53/E!L95</f>
        <v>8.9643059210526316E-5</v>
      </c>
      <c r="M81" s="67">
        <f>+B!M53/E!M95</f>
        <v>7.8075019047619046E-5</v>
      </c>
      <c r="N81" s="67">
        <f>+B!N53/E!N95</f>
        <v>7.7092366412213735E-5</v>
      </c>
      <c r="O81" s="67">
        <f>+B!O53/E!O95</f>
        <v>8.1980476190476195E-5</v>
      </c>
      <c r="P81" s="67">
        <f>+B!P53/E!P95</f>
        <v>8.061567251461988E-5</v>
      </c>
      <c r="Q81" s="67">
        <f>+B!Q53/E!Q95</f>
        <v>7.584316831683169E-5</v>
      </c>
      <c r="R81" s="67">
        <f>+B!R53/E!R95</f>
        <v>7.6360941704035871E-5</v>
      </c>
      <c r="S81" s="67">
        <f>+B!S53/E!S95</f>
        <v>7.9353647798742136E-5</v>
      </c>
      <c r="T81" s="67">
        <f>+B!T53/E!T95</f>
        <v>8.8016785714285713E-5</v>
      </c>
      <c r="U81" s="67">
        <f>+B!U53/E!U95</f>
        <v>9.5667319148936178E-5</v>
      </c>
      <c r="V81" s="67">
        <f>+B!V53/E!V95</f>
        <v>1.0998135135135135E-4</v>
      </c>
      <c r="W81" s="67">
        <f>+B!W53/E!W95</f>
        <v>1.0987986607142857E-4</v>
      </c>
      <c r="X81" s="67">
        <f>+B!X53/E!X95</f>
        <v>1.1541090517241378E-4</v>
      </c>
      <c r="Y81" s="67">
        <f>+B!Y53/E!Y95</f>
        <v>1.1182990243902439E-4</v>
      </c>
      <c r="Z81" s="67">
        <f>+B!Z53/E!Z95</f>
        <v>1.0183654822335025E-4</v>
      </c>
      <c r="AA81" s="67">
        <f>+B!AA53/E!AA95</f>
        <v>8.9563981900452489E-5</v>
      </c>
    </row>
    <row r="82" spans="4:27" x14ac:dyDescent="0.25">
      <c r="D82" s="78" t="s">
        <v>24</v>
      </c>
      <c r="E82" s="67">
        <f>+B!E54/E!E96</f>
        <v>3.2009848958333338E-5</v>
      </c>
      <c r="F82" s="67">
        <f>+B!F54/E!F96</f>
        <v>2.6289019512195121E-5</v>
      </c>
      <c r="G82" s="67">
        <f>+B!G54/E!G96</f>
        <v>3.8949576036866362E-5</v>
      </c>
      <c r="H82" s="67">
        <f>+B!H54/E!H96</f>
        <v>2.81743125E-5</v>
      </c>
      <c r="I82" s="67">
        <f>+B!I54/E!I96</f>
        <v>9.9491722689075629E-6</v>
      </c>
      <c r="J82" s="67">
        <f>+B!J54/E!J96</f>
        <v>1.1660675471698113E-5</v>
      </c>
      <c r="K82" s="67">
        <f>+B!K54/E!K96</f>
        <v>8.672581673306773E-6</v>
      </c>
      <c r="L82" s="67">
        <f>+B!L54/E!L96</f>
        <v>1.8738072519083968E-5</v>
      </c>
      <c r="M82" s="67">
        <f>+B!M54/E!M96</f>
        <v>3.7169766666666664E-5</v>
      </c>
      <c r="N82" s="67">
        <f>+B!N54/E!N96</f>
        <v>1.7642549723756907E-5</v>
      </c>
      <c r="O82" s="67">
        <f>+B!O54/E!O96</f>
        <v>3.808256345177665E-5</v>
      </c>
      <c r="P82" s="67">
        <f>+B!P54/E!P96</f>
        <v>5.212616071428572E-5</v>
      </c>
      <c r="Q82" s="67">
        <f>+B!Q54/E!Q96</f>
        <v>4.7022074363992169E-5</v>
      </c>
      <c r="R82" s="67">
        <f>+B!R54/E!R96</f>
        <v>5.0679418181818181E-5</v>
      </c>
      <c r="S82" s="67">
        <f>+B!S54/E!S96</f>
        <v>4.4885879629629628E-5</v>
      </c>
      <c r="T82" s="67">
        <f>+B!T54/E!T96</f>
        <v>5.1068849056603778E-5</v>
      </c>
      <c r="U82" s="67">
        <f>+B!U54/E!U96</f>
        <v>5.3240083612040135E-5</v>
      </c>
      <c r="V82" s="67">
        <f>+B!V54/E!V96</f>
        <v>4.7382516556291395E-5</v>
      </c>
      <c r="W82" s="67">
        <f>+B!W54/E!W96</f>
        <v>1.9149038461538461E-5</v>
      </c>
      <c r="X82" s="67">
        <f>+B!X54/E!X96</f>
        <v>2.4626506211180125E-5</v>
      </c>
      <c r="Y82" s="67">
        <f>+B!Y54/E!Y96</f>
        <v>1.7673566775244299E-5</v>
      </c>
      <c r="Z82" s="67">
        <f>+B!Z54/E!Z96</f>
        <v>6.4134346405228757E-6</v>
      </c>
      <c r="AA82" s="67">
        <f>+B!AA54/E!AA96</f>
        <v>1.3922298642533935E-5</v>
      </c>
    </row>
    <row r="83" spans="4:27" x14ac:dyDescent="0.25">
      <c r="D83" s="78" t="s">
        <v>25</v>
      </c>
      <c r="E83" s="67">
        <f>+B!E55/E!E97</f>
        <v>1.2063280674846627E-5</v>
      </c>
      <c r="F83" s="67">
        <f>+B!F55/E!F97</f>
        <v>1.0038583931133428E-5</v>
      </c>
      <c r="G83" s="67">
        <f>+B!G55/E!G97</f>
        <v>1.1431380821917808E-5</v>
      </c>
      <c r="H83" s="67">
        <f>+B!H55/E!H97</f>
        <v>1.4826116373477673E-5</v>
      </c>
      <c r="I83" s="67">
        <f>+B!I55/E!I97</f>
        <v>1.6296243523316063E-5</v>
      </c>
      <c r="J83" s="67">
        <f>+B!J55/E!J97</f>
        <v>2.2603696450428398E-5</v>
      </c>
      <c r="K83" s="67">
        <f>+B!K55/E!K97</f>
        <v>2.2711999999999999E-5</v>
      </c>
      <c r="L83" s="67">
        <f>+B!L55/E!L97</f>
        <v>3.1359157043879903E-5</v>
      </c>
      <c r="M83" s="67">
        <f>+B!M55/E!M97</f>
        <v>2.315126008064516E-5</v>
      </c>
      <c r="N83" s="67">
        <f>+B!N55/E!N97</f>
        <v>1.4625452173913043E-5</v>
      </c>
      <c r="O83" s="67">
        <f>+B!O55/E!O97</f>
        <v>2.6988634920634921E-5</v>
      </c>
      <c r="P83" s="67">
        <f>+B!P55/E!P97</f>
        <v>2.8745028776978413E-5</v>
      </c>
      <c r="Q83" s="67">
        <f>+B!Q55/E!Q97</f>
        <v>2.9570094936708861E-5</v>
      </c>
      <c r="R83" s="67">
        <f>+B!R55/E!R97</f>
        <v>2.8489660818713451E-5</v>
      </c>
      <c r="S83" s="67">
        <f>+B!S55/E!S97</f>
        <v>3.1209034013605442E-5</v>
      </c>
      <c r="T83" s="67">
        <f>+B!T55/E!T97</f>
        <v>3.0095724550898204E-5</v>
      </c>
      <c r="U83" s="67">
        <f>+B!U55/E!U97</f>
        <v>3.2164275132275136E-5</v>
      </c>
      <c r="V83" s="67">
        <f>+B!V55/E!V97</f>
        <v>3.1066657894736841E-5</v>
      </c>
      <c r="W83" s="67">
        <f>+B!W55/E!W97</f>
        <v>3.4331928571428571E-5</v>
      </c>
      <c r="X83" s="67">
        <f>+B!X55/E!X97</f>
        <v>3.5993645631067962E-5</v>
      </c>
      <c r="Y83" s="67">
        <f>+B!Y55/E!Y97</f>
        <v>2.8239507614213198E-5</v>
      </c>
      <c r="Z83" s="67">
        <f>+B!Z55/E!Z97</f>
        <v>2.24575E-5</v>
      </c>
      <c r="AA83" s="67">
        <f>+B!AA55/E!AA97</f>
        <v>2.3137873170731708E-5</v>
      </c>
    </row>
    <row r="84" spans="4:27" ht="15.75" thickBot="1" x14ac:dyDescent="0.3">
      <c r="D84" s="79" t="s">
        <v>26</v>
      </c>
      <c r="E84" s="68">
        <f>+B!E56/E!E98</f>
        <v>3.0674846625766872E-11</v>
      </c>
      <c r="F84" s="68">
        <f>+B!F56/E!F98</f>
        <v>2.0270270270270272E-11</v>
      </c>
      <c r="G84" s="68">
        <f>+B!G56/E!G98</f>
        <v>2.4096385542168676E-11</v>
      </c>
      <c r="H84" s="68">
        <f>+B!H56/E!H98</f>
        <v>2.8961349693251534E-7</v>
      </c>
      <c r="I84" s="68">
        <f>+B!I56/E!I98</f>
        <v>0</v>
      </c>
      <c r="J84" s="68">
        <f>+B!J56/E!J98</f>
        <v>0</v>
      </c>
      <c r="K84" s="68">
        <f>+B!K56/E!K98</f>
        <v>7.0906976744186041E-8</v>
      </c>
      <c r="L84" s="68">
        <f>+B!L56/E!L98</f>
        <v>2.1790094339622641E-7</v>
      </c>
      <c r="M84" s="68">
        <f>+B!M56/E!M98</f>
        <v>4.5974060150375937E-7</v>
      </c>
      <c r="N84" s="68">
        <f>+B!N56/E!N98</f>
        <v>4.1382831325301204E-7</v>
      </c>
      <c r="O84" s="68">
        <f>+B!O56/E!O98</f>
        <v>9.4024250681198912E-7</v>
      </c>
      <c r="P84" s="68">
        <f>+B!P56/E!P98</f>
        <v>2.6145045045045047E-7</v>
      </c>
      <c r="Q84" s="68">
        <f>+B!Q56/E!Q98</f>
        <v>3.5192433537832313E-7</v>
      </c>
      <c r="R84" s="68">
        <f>+B!R56/E!R98</f>
        <v>3.6688654781199352E-7</v>
      </c>
      <c r="S84" s="68">
        <f>+B!S56/E!S98</f>
        <v>4.0766666666666662E-7</v>
      </c>
      <c r="T84" s="68">
        <f>+B!T56/E!T98</f>
        <v>2.5101094890510952E-7</v>
      </c>
      <c r="U84" s="68">
        <f>+B!U56/E!U98</f>
        <v>3.7551257861635219E-7</v>
      </c>
      <c r="V84" s="68">
        <f>+B!V56/E!V98</f>
        <v>1.6467990074441686E-7</v>
      </c>
      <c r="W84" s="68">
        <f>+B!W56/E!W98</f>
        <v>1.493900462962963E-7</v>
      </c>
      <c r="X84" s="68">
        <f>+B!X56/E!X98</f>
        <v>1.5561299435028249E-7</v>
      </c>
      <c r="Y84" s="68">
        <f>+B!Y56/E!Y98</f>
        <v>2.2414962962962962E-7</v>
      </c>
      <c r="Z84" s="68">
        <f>+B!Z56/E!Z98</f>
        <v>2.1408425414364643E-7</v>
      </c>
      <c r="AA84" s="68">
        <f>+B!AA56/E!AA98</f>
        <v>0</v>
      </c>
    </row>
    <row r="85" spans="4:27" s="1" customFormat="1" x14ac:dyDescent="0.25">
      <c r="D85" s="1" t="s">
        <v>53</v>
      </c>
      <c r="E85" s="166"/>
      <c r="F85" s="166"/>
      <c r="G85" s="166"/>
      <c r="H85" s="166"/>
      <c r="I85" s="166"/>
      <c r="J85" s="166"/>
      <c r="K85" s="166"/>
      <c r="L85" s="166"/>
      <c r="M85" s="166"/>
      <c r="N85" s="166"/>
      <c r="O85" s="166"/>
      <c r="P85" s="166"/>
      <c r="Q85" s="166"/>
      <c r="R85" s="166"/>
      <c r="S85" s="166"/>
      <c r="T85" s="166"/>
      <c r="U85" s="166"/>
      <c r="V85" s="166"/>
      <c r="W85" s="166"/>
      <c r="X85" s="166"/>
      <c r="Y85" s="166"/>
      <c r="Z85" s="166"/>
    </row>
    <row r="86" spans="4:27" ht="15.75" thickBot="1" x14ac:dyDescent="0.3"/>
    <row r="87" spans="4:27" ht="15.75" thickBot="1" x14ac:dyDescent="0.3">
      <c r="D87" s="75" t="s">
        <v>15</v>
      </c>
      <c r="E87" s="17">
        <v>1995</v>
      </c>
      <c r="F87" s="9">
        <v>1996</v>
      </c>
      <c r="G87" s="17">
        <v>1997</v>
      </c>
      <c r="H87" s="9">
        <v>1998</v>
      </c>
      <c r="I87" s="17">
        <v>1999</v>
      </c>
      <c r="J87" s="9">
        <v>2000</v>
      </c>
      <c r="K87" s="17">
        <v>2001</v>
      </c>
      <c r="L87" s="9">
        <v>2002</v>
      </c>
      <c r="M87" s="17">
        <v>2003</v>
      </c>
      <c r="N87" s="9">
        <v>2004</v>
      </c>
      <c r="O87" s="17">
        <v>2005</v>
      </c>
      <c r="P87" s="9">
        <v>2006</v>
      </c>
      <c r="Q87" s="17">
        <v>2007</v>
      </c>
      <c r="R87" s="9">
        <v>2008</v>
      </c>
      <c r="S87" s="17">
        <v>2009</v>
      </c>
      <c r="T87" s="9">
        <v>2010</v>
      </c>
      <c r="U87" s="17">
        <v>2011</v>
      </c>
      <c r="V87" s="9">
        <v>2012</v>
      </c>
      <c r="W87" s="17">
        <v>2013</v>
      </c>
      <c r="X87" s="9">
        <v>2014</v>
      </c>
      <c r="Y87" s="17">
        <v>2015</v>
      </c>
      <c r="Z87" s="10">
        <v>2016</v>
      </c>
      <c r="AA87" s="10">
        <v>2017</v>
      </c>
    </row>
    <row r="88" spans="4:27" ht="15.75" thickBot="1" x14ac:dyDescent="0.3">
      <c r="D88" s="76" t="s">
        <v>16</v>
      </c>
      <c r="E88" s="71">
        <v>5190000000</v>
      </c>
      <c r="F88" s="71">
        <v>5440000000</v>
      </c>
      <c r="G88" s="71">
        <v>5650000000</v>
      </c>
      <c r="H88" s="71">
        <v>5580000000</v>
      </c>
      <c r="I88" s="71">
        <v>5800000000</v>
      </c>
      <c r="J88" s="71">
        <v>6550000000</v>
      </c>
      <c r="K88" s="71">
        <v>6310000000</v>
      </c>
      <c r="L88" s="71">
        <v>6630000000</v>
      </c>
      <c r="M88" s="71">
        <v>7730000000</v>
      </c>
      <c r="N88" s="71">
        <v>9450000000</v>
      </c>
      <c r="O88" s="71">
        <v>10700000000</v>
      </c>
      <c r="P88" s="71">
        <v>12300000000</v>
      </c>
      <c r="Q88" s="71">
        <v>14200000000</v>
      </c>
      <c r="R88" s="71">
        <v>16400000000</v>
      </c>
      <c r="S88" s="71">
        <v>12700000000</v>
      </c>
      <c r="T88" s="71">
        <v>15400000000</v>
      </c>
      <c r="U88" s="71">
        <v>18300000000</v>
      </c>
      <c r="V88" s="71">
        <v>18500000000</v>
      </c>
      <c r="W88" s="71">
        <v>18800000000</v>
      </c>
      <c r="X88" s="71">
        <v>18900000000</v>
      </c>
      <c r="Y88" s="71">
        <v>16600000000</v>
      </c>
      <c r="Z88" s="71">
        <v>16100000000</v>
      </c>
      <c r="AA88" s="71">
        <v>17900000000</v>
      </c>
    </row>
    <row r="89" spans="4:27" x14ac:dyDescent="0.25">
      <c r="D89" s="77" t="s">
        <v>17</v>
      </c>
      <c r="E89" s="72">
        <v>375000000</v>
      </c>
      <c r="F89" s="72">
        <v>401000000</v>
      </c>
      <c r="G89" s="72">
        <v>389000000</v>
      </c>
      <c r="H89" s="72">
        <v>380000000</v>
      </c>
      <c r="I89" s="72">
        <v>373000000</v>
      </c>
      <c r="J89" s="72">
        <v>359000000</v>
      </c>
      <c r="K89" s="72">
        <v>370000000</v>
      </c>
      <c r="L89" s="72">
        <v>393000000</v>
      </c>
      <c r="M89" s="72">
        <v>452000000</v>
      </c>
      <c r="N89" s="72">
        <v>516000000</v>
      </c>
      <c r="O89" s="72">
        <v>565000000</v>
      </c>
      <c r="P89" s="72">
        <v>618000000</v>
      </c>
      <c r="Q89" s="72">
        <v>733000000</v>
      </c>
      <c r="R89" s="72">
        <v>886000000</v>
      </c>
      <c r="S89" s="72">
        <v>794000000</v>
      </c>
      <c r="T89" s="72">
        <v>885000000</v>
      </c>
      <c r="U89" s="72">
        <v>1060000000</v>
      </c>
      <c r="V89" s="72">
        <v>1060000000</v>
      </c>
      <c r="W89" s="72">
        <v>1110000000</v>
      </c>
      <c r="X89" s="72">
        <v>1150000000</v>
      </c>
      <c r="Y89" s="72">
        <v>1060000000</v>
      </c>
      <c r="Z89" s="72">
        <v>1060000000</v>
      </c>
      <c r="AA89" s="72">
        <v>1150000000</v>
      </c>
    </row>
    <row r="90" spans="4:27" x14ac:dyDescent="0.25">
      <c r="D90" s="78" t="s">
        <v>18</v>
      </c>
      <c r="E90" s="73">
        <v>51948559</v>
      </c>
      <c r="F90" s="73">
        <v>56538537</v>
      </c>
      <c r="G90" s="73">
        <v>57970416</v>
      </c>
      <c r="H90" s="73">
        <v>57489415</v>
      </c>
      <c r="I90" s="73">
        <v>58567901</v>
      </c>
      <c r="J90" s="73">
        <v>57356923</v>
      </c>
      <c r="K90" s="73">
        <v>59889945</v>
      </c>
      <c r="L90" s="73">
        <v>64781662</v>
      </c>
      <c r="M90" s="73">
        <v>73159606</v>
      </c>
      <c r="N90" s="73">
        <v>82650820</v>
      </c>
      <c r="O90" s="73">
        <v>89116441</v>
      </c>
      <c r="P90" s="73">
        <v>96217695</v>
      </c>
      <c r="Q90" s="73">
        <v>112000000</v>
      </c>
      <c r="R90" s="73">
        <v>123000000</v>
      </c>
      <c r="S90" s="73">
        <v>115000000</v>
      </c>
      <c r="T90" s="73">
        <v>120000000</v>
      </c>
      <c r="U90" s="73">
        <v>142000000</v>
      </c>
      <c r="V90" s="73">
        <v>143000000</v>
      </c>
      <c r="W90" s="73">
        <v>148000000</v>
      </c>
      <c r="X90" s="73">
        <v>149000000</v>
      </c>
      <c r="Y90" s="73">
        <v>140000000</v>
      </c>
      <c r="Z90" s="73">
        <v>144000000</v>
      </c>
      <c r="AA90" s="73">
        <v>152000000</v>
      </c>
    </row>
    <row r="91" spans="4:27" x14ac:dyDescent="0.25">
      <c r="D91" s="78" t="s">
        <v>19</v>
      </c>
      <c r="E91" s="73">
        <v>239000000</v>
      </c>
      <c r="F91" s="73">
        <v>229000000</v>
      </c>
      <c r="G91" s="73">
        <v>232000000</v>
      </c>
      <c r="H91" s="73">
        <v>209000000</v>
      </c>
      <c r="I91" s="73">
        <v>204000000</v>
      </c>
      <c r="J91" s="73">
        <v>226000000</v>
      </c>
      <c r="K91" s="73">
        <v>214000000</v>
      </c>
      <c r="L91" s="73">
        <v>218000000</v>
      </c>
      <c r="M91" s="73">
        <v>258000000</v>
      </c>
      <c r="N91" s="73">
        <v>339000000</v>
      </c>
      <c r="O91" s="73">
        <v>384000000</v>
      </c>
      <c r="P91" s="73">
        <v>455000000</v>
      </c>
      <c r="Q91" s="73">
        <v>562000000</v>
      </c>
      <c r="R91" s="73">
        <v>677000000</v>
      </c>
      <c r="S91" s="73">
        <v>477000000</v>
      </c>
      <c r="T91" s="73">
        <v>685000000</v>
      </c>
      <c r="U91" s="73">
        <v>881000000</v>
      </c>
      <c r="V91" s="73">
        <v>818000000</v>
      </c>
      <c r="W91" s="73">
        <v>817000000</v>
      </c>
      <c r="X91" s="73">
        <v>797000000</v>
      </c>
      <c r="Y91" s="73">
        <v>643000000</v>
      </c>
      <c r="Z91" s="73">
        <v>608000000</v>
      </c>
      <c r="AA91" s="73">
        <v>762000000</v>
      </c>
    </row>
    <row r="92" spans="4:27" x14ac:dyDescent="0.25">
      <c r="D92" s="78" t="s">
        <v>20</v>
      </c>
      <c r="E92" s="73">
        <v>379000000</v>
      </c>
      <c r="F92" s="73">
        <v>458000000</v>
      </c>
      <c r="G92" s="73">
        <v>471000000</v>
      </c>
      <c r="H92" s="73">
        <v>355000000</v>
      </c>
      <c r="I92" s="73">
        <v>417000000</v>
      </c>
      <c r="J92" s="73">
        <v>658000000</v>
      </c>
      <c r="K92" s="73">
        <v>607000000</v>
      </c>
      <c r="L92" s="73">
        <v>610000000</v>
      </c>
      <c r="M92" s="73">
        <v>769000000</v>
      </c>
      <c r="N92" s="73">
        <v>1030000000</v>
      </c>
      <c r="O92" s="73">
        <v>1430000000</v>
      </c>
      <c r="P92" s="73">
        <v>1790000000</v>
      </c>
      <c r="Q92" s="73">
        <v>1990000000</v>
      </c>
      <c r="R92" s="73">
        <v>2860000000</v>
      </c>
      <c r="S92" s="73">
        <v>1810000000</v>
      </c>
      <c r="T92" s="73">
        <v>2360000000</v>
      </c>
      <c r="U92" s="73">
        <v>3230000000</v>
      </c>
      <c r="V92" s="73">
        <v>3360000000</v>
      </c>
      <c r="W92" s="73">
        <v>3260000000</v>
      </c>
      <c r="X92" s="73">
        <v>3050000000</v>
      </c>
      <c r="Y92" s="73">
        <v>1850000000</v>
      </c>
      <c r="Z92" s="73">
        <v>1530000000</v>
      </c>
      <c r="AA92" s="73">
        <v>2000000000</v>
      </c>
    </row>
    <row r="93" spans="4:27" x14ac:dyDescent="0.25">
      <c r="D93" s="78" t="s">
        <v>21</v>
      </c>
      <c r="E93" s="73">
        <v>27381750</v>
      </c>
      <c r="F93" s="73">
        <v>25913159</v>
      </c>
      <c r="G93" s="73">
        <v>27277251</v>
      </c>
      <c r="H93" s="73">
        <v>29138573</v>
      </c>
      <c r="I93" s="73">
        <v>26749485</v>
      </c>
      <c r="J93" s="73">
        <v>21479658</v>
      </c>
      <c r="K93" s="73">
        <v>20761950</v>
      </c>
      <c r="L93" s="73">
        <v>26086745</v>
      </c>
      <c r="M93" s="73">
        <v>33326574</v>
      </c>
      <c r="N93" s="73">
        <v>40003951</v>
      </c>
      <c r="O93" s="73">
        <v>41587279</v>
      </c>
      <c r="P93" s="73">
        <v>47130091</v>
      </c>
      <c r="Q93" s="73">
        <v>61501338</v>
      </c>
      <c r="R93" s="73">
        <v>91460309</v>
      </c>
      <c r="S93" s="73">
        <v>68502804</v>
      </c>
      <c r="T93" s="73">
        <v>81903539</v>
      </c>
      <c r="U93" s="73">
        <v>114000000</v>
      </c>
      <c r="V93" s="73">
        <v>110000000</v>
      </c>
      <c r="W93" s="73">
        <v>102000000</v>
      </c>
      <c r="X93" s="73">
        <v>101000000</v>
      </c>
      <c r="Y93" s="73">
        <v>89342902</v>
      </c>
      <c r="Z93" s="73">
        <v>90920977</v>
      </c>
      <c r="AA93" s="73">
        <v>106000000</v>
      </c>
    </row>
    <row r="94" spans="4:27" x14ac:dyDescent="0.25">
      <c r="D94" s="78" t="s">
        <v>22</v>
      </c>
      <c r="E94" s="73">
        <v>507000000</v>
      </c>
      <c r="F94" s="73">
        <v>521000000</v>
      </c>
      <c r="G94" s="73">
        <v>541000000</v>
      </c>
      <c r="H94" s="73">
        <v>549000000</v>
      </c>
      <c r="I94" s="73">
        <v>573000000</v>
      </c>
      <c r="J94" s="73">
        <v>613000000</v>
      </c>
      <c r="K94" s="73">
        <v>637000000</v>
      </c>
      <c r="L94" s="73">
        <v>710000000</v>
      </c>
      <c r="M94" s="73">
        <v>844000000</v>
      </c>
      <c r="N94" s="73">
        <v>1030000000</v>
      </c>
      <c r="O94" s="73">
        <v>1170000000</v>
      </c>
      <c r="P94" s="73">
        <v>1300000000</v>
      </c>
      <c r="Q94" s="73">
        <v>1520000000</v>
      </c>
      <c r="R94" s="73">
        <v>1750000000</v>
      </c>
      <c r="S94" s="73">
        <v>1490000000</v>
      </c>
      <c r="T94" s="73">
        <v>1760000000</v>
      </c>
      <c r="U94" s="73">
        <v>2060000000</v>
      </c>
      <c r="V94" s="73">
        <v>2020000000</v>
      </c>
      <c r="W94" s="73">
        <v>2080000000</v>
      </c>
      <c r="X94" s="73">
        <v>2130000000</v>
      </c>
      <c r="Y94" s="73">
        <v>1940000000</v>
      </c>
      <c r="Z94" s="73">
        <v>1900000000</v>
      </c>
      <c r="AA94" s="73">
        <v>2080000000</v>
      </c>
    </row>
    <row r="95" spans="4:27" x14ac:dyDescent="0.25">
      <c r="D95" s="78" t="s">
        <v>23</v>
      </c>
      <c r="E95" s="73">
        <v>827000000</v>
      </c>
      <c r="F95" s="73">
        <v>826000000</v>
      </c>
      <c r="G95" s="73">
        <v>849000000</v>
      </c>
      <c r="H95" s="73">
        <v>845000000</v>
      </c>
      <c r="I95" s="73">
        <v>834000000</v>
      </c>
      <c r="J95" s="73">
        <v>900000000</v>
      </c>
      <c r="K95" s="73">
        <v>858000000</v>
      </c>
      <c r="L95" s="73">
        <v>912000000</v>
      </c>
      <c r="M95" s="73">
        <v>1050000000</v>
      </c>
      <c r="N95" s="73">
        <v>1310000000</v>
      </c>
      <c r="O95" s="73">
        <v>1470000000</v>
      </c>
      <c r="P95" s="73">
        <v>1710000000</v>
      </c>
      <c r="Q95" s="73">
        <v>2020000000</v>
      </c>
      <c r="R95" s="73">
        <v>2230000000</v>
      </c>
      <c r="S95" s="73">
        <v>1590000000</v>
      </c>
      <c r="T95" s="73">
        <v>1960000000</v>
      </c>
      <c r="U95" s="73">
        <v>2350000000</v>
      </c>
      <c r="V95" s="73">
        <v>2220000000</v>
      </c>
      <c r="W95" s="73">
        <v>2240000000</v>
      </c>
      <c r="X95" s="73">
        <v>2320000000</v>
      </c>
      <c r="Y95" s="73">
        <v>2050000000</v>
      </c>
      <c r="Z95" s="73">
        <v>1970000000</v>
      </c>
      <c r="AA95" s="73">
        <v>2210000000</v>
      </c>
    </row>
    <row r="96" spans="4:27" x14ac:dyDescent="0.25">
      <c r="D96" s="78" t="s">
        <v>24</v>
      </c>
      <c r="E96" s="73">
        <v>1920000000</v>
      </c>
      <c r="F96" s="73">
        <v>2050000000</v>
      </c>
      <c r="G96" s="73">
        <v>2170000000</v>
      </c>
      <c r="H96" s="73">
        <v>2240000000</v>
      </c>
      <c r="I96" s="73">
        <v>2380000000</v>
      </c>
      <c r="J96" s="73">
        <v>2650000000</v>
      </c>
      <c r="K96" s="73">
        <v>2510000000</v>
      </c>
      <c r="L96" s="73">
        <v>2620000000</v>
      </c>
      <c r="M96" s="73">
        <v>3000000000</v>
      </c>
      <c r="N96" s="73">
        <v>3620000000</v>
      </c>
      <c r="O96" s="73">
        <v>3940000000</v>
      </c>
      <c r="P96" s="73">
        <v>4480000000</v>
      </c>
      <c r="Q96" s="73">
        <v>5110000000</v>
      </c>
      <c r="R96" s="73">
        <v>5500000000</v>
      </c>
      <c r="S96" s="73">
        <v>4320000000</v>
      </c>
      <c r="T96" s="73">
        <v>5300000000</v>
      </c>
      <c r="U96" s="73">
        <v>5980000000</v>
      </c>
      <c r="V96" s="73">
        <v>6040000000</v>
      </c>
      <c r="W96" s="73">
        <v>6240000000</v>
      </c>
      <c r="X96" s="73">
        <v>6440000000</v>
      </c>
      <c r="Y96" s="73">
        <v>6140000000</v>
      </c>
      <c r="Z96" s="73">
        <v>6120000000</v>
      </c>
      <c r="AA96" s="73">
        <v>6630000000</v>
      </c>
    </row>
    <row r="97" spans="4:27" x14ac:dyDescent="0.25">
      <c r="D97" s="78" t="s">
        <v>25</v>
      </c>
      <c r="E97" s="73">
        <v>652000000</v>
      </c>
      <c r="F97" s="73">
        <v>697000000</v>
      </c>
      <c r="G97" s="73">
        <v>730000000</v>
      </c>
      <c r="H97" s="73">
        <v>739000000</v>
      </c>
      <c r="I97" s="73">
        <v>772000000</v>
      </c>
      <c r="J97" s="73">
        <v>817000000</v>
      </c>
      <c r="K97" s="73">
        <v>815000000</v>
      </c>
      <c r="L97" s="73">
        <v>866000000</v>
      </c>
      <c r="M97" s="73">
        <v>992000000</v>
      </c>
      <c r="N97" s="73">
        <v>1150000000</v>
      </c>
      <c r="O97" s="73">
        <v>1260000000</v>
      </c>
      <c r="P97" s="73">
        <v>1390000000</v>
      </c>
      <c r="Q97" s="73">
        <v>1580000000</v>
      </c>
      <c r="R97" s="73">
        <v>1710000000</v>
      </c>
      <c r="S97" s="73">
        <v>1470000000</v>
      </c>
      <c r="T97" s="73">
        <v>1670000000</v>
      </c>
      <c r="U97" s="73">
        <v>1890000000</v>
      </c>
      <c r="V97" s="73">
        <v>1900000000</v>
      </c>
      <c r="W97" s="73">
        <v>1960000000</v>
      </c>
      <c r="X97" s="73">
        <v>2060000000</v>
      </c>
      <c r="Y97" s="73">
        <v>1970000000</v>
      </c>
      <c r="Z97" s="73">
        <v>1960000000</v>
      </c>
      <c r="AA97" s="73">
        <v>2050000000</v>
      </c>
    </row>
    <row r="98" spans="4:27" ht="15.75" thickBot="1" x14ac:dyDescent="0.3">
      <c r="D98" s="79" t="s">
        <v>26</v>
      </c>
      <c r="E98" s="74">
        <v>163000000</v>
      </c>
      <c r="F98" s="74">
        <v>148000000</v>
      </c>
      <c r="G98" s="74">
        <v>166000000</v>
      </c>
      <c r="H98" s="74">
        <v>163000000</v>
      </c>
      <c r="I98" s="74">
        <v>161000000</v>
      </c>
      <c r="J98" s="74">
        <v>257000000</v>
      </c>
      <c r="K98" s="74">
        <v>215000000</v>
      </c>
      <c r="L98" s="74">
        <v>212000000</v>
      </c>
      <c r="M98" s="74">
        <v>266000000</v>
      </c>
      <c r="N98" s="74">
        <v>332000000</v>
      </c>
      <c r="O98" s="74">
        <v>367000000</v>
      </c>
      <c r="P98" s="74">
        <v>444000000</v>
      </c>
      <c r="Q98" s="74">
        <v>489000000</v>
      </c>
      <c r="R98" s="74">
        <v>617000000</v>
      </c>
      <c r="S98" s="74">
        <v>540000000</v>
      </c>
      <c r="T98" s="74">
        <v>548000000</v>
      </c>
      <c r="U98" s="74">
        <v>636000000</v>
      </c>
      <c r="V98" s="74">
        <v>806000000</v>
      </c>
      <c r="W98" s="74">
        <v>864000000</v>
      </c>
      <c r="X98" s="74">
        <v>708000000</v>
      </c>
      <c r="Y98" s="74">
        <v>675000000</v>
      </c>
      <c r="Z98" s="74">
        <v>724000000</v>
      </c>
      <c r="AA98" s="74">
        <v>710000000</v>
      </c>
    </row>
    <row r="99" spans="4:27" x14ac:dyDescent="0.25">
      <c r="D99" s="1" t="s">
        <v>52</v>
      </c>
    </row>
    <row r="100" spans="4:27" ht="15.75" thickBot="1" x14ac:dyDescent="0.3"/>
    <row r="101" spans="4:27" ht="15.75" thickBot="1" x14ac:dyDescent="0.3">
      <c r="D101" s="75" t="s">
        <v>15</v>
      </c>
      <c r="E101" s="17">
        <v>1995</v>
      </c>
      <c r="F101" s="9">
        <v>1996</v>
      </c>
      <c r="G101" s="17">
        <v>1997</v>
      </c>
      <c r="H101" s="9">
        <v>1998</v>
      </c>
      <c r="I101" s="17">
        <v>1999</v>
      </c>
      <c r="J101" s="9">
        <v>2000</v>
      </c>
      <c r="K101" s="17">
        <v>2001</v>
      </c>
      <c r="L101" s="9">
        <v>2002</v>
      </c>
      <c r="M101" s="17">
        <v>2003</v>
      </c>
      <c r="N101" s="9">
        <v>2004</v>
      </c>
      <c r="O101" s="17">
        <v>2005</v>
      </c>
      <c r="P101" s="9">
        <v>2006</v>
      </c>
      <c r="Q101" s="17">
        <v>2007</v>
      </c>
      <c r="R101" s="9">
        <v>2008</v>
      </c>
      <c r="S101" s="17">
        <v>2009</v>
      </c>
      <c r="T101" s="9">
        <v>2010</v>
      </c>
      <c r="U101" s="17">
        <v>2011</v>
      </c>
      <c r="V101" s="9">
        <v>2012</v>
      </c>
      <c r="W101" s="17">
        <v>2013</v>
      </c>
      <c r="X101" s="9">
        <v>2014</v>
      </c>
      <c r="Y101" s="17">
        <v>2015</v>
      </c>
      <c r="Z101" s="10">
        <v>2016</v>
      </c>
      <c r="AA101" s="10">
        <v>2017</v>
      </c>
    </row>
    <row r="102" spans="4:27" ht="15.75" thickBot="1" x14ac:dyDescent="0.3">
      <c r="D102" s="76" t="s">
        <v>16</v>
      </c>
      <c r="E102" s="65">
        <f>+(A!D46+B!E46)/(E!E60+E!E88)</f>
        <v>6.8012686711930171E-5</v>
      </c>
      <c r="F102" s="65">
        <f>+(A!E46+B!F46)/(E!F60+E!F88)</f>
        <v>6.9411510658016676E-5</v>
      </c>
      <c r="G102" s="65">
        <f>+(A!F46+B!G46)/(E!G60+E!G88)</f>
        <v>8.2587673796791434E-5</v>
      </c>
      <c r="H102" s="65">
        <f>+(A!G46+B!H46)/(E!H60+E!H88)</f>
        <v>7.9913260869565213E-5</v>
      </c>
      <c r="I102" s="65">
        <f>+(A!H46+B!I46)/(E!I60+E!I88)</f>
        <v>5.0915807860262007E-5</v>
      </c>
      <c r="J102" s="65">
        <f>+(A!I46+B!J46)/(E!J60+E!J88)</f>
        <v>6.060238205723125E-5</v>
      </c>
      <c r="K102" s="65">
        <f>+(A!J46+B!K46)/(E!K60+E!K88)</f>
        <v>8.1779493975903616E-5</v>
      </c>
      <c r="L102" s="65">
        <f>+(A!K46+B!L46)/(E!L60+E!L88)</f>
        <v>9.0188064269319045E-5</v>
      </c>
      <c r="M102" s="65">
        <f>+(A!L46+B!M46)/(E!M60+E!M88)</f>
        <v>7.8045528562048583E-5</v>
      </c>
      <c r="N102" s="65">
        <f>+(A!M46+B!N46)/(E!N60+E!N88)</f>
        <v>7.465100375738057E-5</v>
      </c>
      <c r="O102" s="65">
        <f>+(A!N46+B!O46)/(E!O60+E!O88)</f>
        <v>8.7424943396226422E-5</v>
      </c>
      <c r="P102" s="65">
        <f>+(A!O46+B!P46)/(E!P60+E!P88)</f>
        <v>7.9262504098360657E-5</v>
      </c>
      <c r="Q102" s="65">
        <f>+(A!P46+B!Q46)/(E!Q60+E!Q88)</f>
        <v>7.1235031914893611E-5</v>
      </c>
      <c r="R102" s="65">
        <f>+(A!Q46+B!R46)/(E!R60+E!R88)</f>
        <v>7.1051630769230773E-5</v>
      </c>
      <c r="S102" s="65">
        <f>+(A!R46+B!S46)/(E!S60+E!S88)</f>
        <v>7.7456369047619041E-5</v>
      </c>
      <c r="T102" s="65">
        <f>+(A!S46+B!T46)/(E!T60+E!T88)</f>
        <v>8.6627710097719878E-5</v>
      </c>
      <c r="U102" s="65">
        <f>+(A!T46+B!U46)/(E!U60+E!U88)</f>
        <v>8.1268797814207651E-5</v>
      </c>
      <c r="V102" s="65">
        <f>+(A!U46+B!V46)/(E!V60+E!V88)</f>
        <v>8.0512783783783784E-5</v>
      </c>
      <c r="W102" s="65">
        <f>+(A!V46+B!W46)/(E!W60+E!W88)</f>
        <v>7.5567640211640202E-5</v>
      </c>
      <c r="X102" s="65">
        <f>+(A!W46+B!X46)/(E!X60+E!X88)</f>
        <v>7.3948298153034302E-5</v>
      </c>
      <c r="Y102" s="65">
        <f>+(A!X46+B!Y46)/(E!Y60+E!Y88)</f>
        <v>6.6938845921450145E-5</v>
      </c>
      <c r="Z102" s="65">
        <f>+(A!Y46+B!Z46)/(E!Z60+E!Z88)</f>
        <v>6.2445654205607482E-5</v>
      </c>
      <c r="AA102" s="65">
        <f>+(A!Z46+B!AA46)/(E!AA60+E!AA88)</f>
        <v>6.3339573033707858E-5</v>
      </c>
    </row>
    <row r="103" spans="4:27" x14ac:dyDescent="0.25">
      <c r="D103" s="77" t="s">
        <v>17</v>
      </c>
      <c r="E103" s="66">
        <f>+(A!D47+B!E47)/(E!E61+E!E89)</f>
        <v>2.1460434782608694E-4</v>
      </c>
      <c r="F103" s="66">
        <f>+(A!E47+B!F47)/(E!F61+E!F89)</f>
        <v>2.52924101910828E-4</v>
      </c>
      <c r="G103" s="66">
        <f>+(A!F47+B!G47)/(E!G61+E!G89)</f>
        <v>3.1955880733944953E-4</v>
      </c>
      <c r="H103" s="66">
        <f>+(A!G47+B!H47)/(E!H61+E!H89)</f>
        <v>2.9259039242219214E-4</v>
      </c>
      <c r="I103" s="66">
        <f>+(A!H47+B!I47)/(E!I61+E!I89)</f>
        <v>2.0469572614107884E-4</v>
      </c>
      <c r="J103" s="66">
        <f>+(A!I47+B!J47)/(E!J61+E!J89)</f>
        <v>2.3876489913544669E-4</v>
      </c>
      <c r="K103" s="66">
        <f>+(A!J47+B!K47)/(E!K61+E!K89)</f>
        <v>2.9288370319001383E-4</v>
      </c>
      <c r="L103" s="66">
        <f>+(A!K47+B!L47)/(E!L61+E!L89)</f>
        <v>2.799557798165138E-4</v>
      </c>
      <c r="M103" s="66">
        <f>+(A!L47+B!M47)/(E!M61+E!M89)</f>
        <v>1.9126566210045663E-4</v>
      </c>
      <c r="N103" s="66">
        <f>+(A!M47+B!N47)/(E!N61+E!N89)</f>
        <v>1.4856032835820895E-4</v>
      </c>
      <c r="O103" s="66">
        <f>+(A!N47+B!O47)/(E!O61+E!O89)</f>
        <v>2.0686983695652176E-4</v>
      </c>
      <c r="P103" s="66">
        <f>+(A!O47+B!P47)/(E!P61+E!P89)</f>
        <v>2.3845957955482273E-4</v>
      </c>
      <c r="Q103" s="66">
        <f>+(A!P47+B!Q47)/(E!Q61+E!Q89)</f>
        <v>1.9768763850415514E-4</v>
      </c>
      <c r="R103" s="66">
        <f>+(A!Q47+B!R47)/(E!R61+E!R89)</f>
        <v>1.7373147616312463E-4</v>
      </c>
      <c r="S103" s="66">
        <f>+(A!R47+B!S47)/(E!S61+E!S89)</f>
        <v>1.8428004450095359E-4</v>
      </c>
      <c r="T103" s="66">
        <f>+(A!S47+B!T47)/(E!T61+E!T89)</f>
        <v>1.7897342060330107E-4</v>
      </c>
      <c r="U103" s="66">
        <f>+(A!T47+B!U47)/(E!U61+E!U89)</f>
        <v>2.1200620853080568E-4</v>
      </c>
      <c r="V103" s="66">
        <f>+(A!U47+B!V47)/(E!V61+E!V89)</f>
        <v>2.0398184834123222E-4</v>
      </c>
      <c r="W103" s="66">
        <f>+(A!V47+B!W47)/(E!W61+E!W89)</f>
        <v>1.824167857142857E-4</v>
      </c>
      <c r="X103" s="66">
        <f>+(A!W47+B!X47)/(E!X61+E!X89)</f>
        <v>1.8065887931034482E-4</v>
      </c>
      <c r="Y103" s="66">
        <f>+(A!X47+B!Y47)/(E!Y61+E!Y89)</f>
        <v>1.6521122641509434E-4</v>
      </c>
      <c r="Z103" s="66">
        <f>+(A!Y47+B!Z47)/(E!Z61+E!Z89)</f>
        <v>1.7479556074766355E-4</v>
      </c>
      <c r="AA103" s="66">
        <f>+(A!Z47+B!AA47)/(E!AA61+E!AA89)</f>
        <v>1.5637086580086581E-4</v>
      </c>
    </row>
    <row r="104" spans="4:27" x14ac:dyDescent="0.25">
      <c r="D104" s="78" t="s">
        <v>18</v>
      </c>
      <c r="E104" s="67">
        <f>+(A!D48+B!E48)/(E!E62+E!E90)</f>
        <v>1.2633161520443604E-5</v>
      </c>
      <c r="F104" s="67">
        <f>+(A!E48+B!F48)/(E!F62+E!F90)</f>
        <v>6.2576949441354496E-6</v>
      </c>
      <c r="G104" s="67">
        <f>+(A!F48+B!G48)/(E!G62+E!G90)</f>
        <v>1.5593678155575347E-5</v>
      </c>
      <c r="H104" s="67">
        <f>+(A!G48+B!H48)/(E!H62+E!H90)</f>
        <v>2.4325714040662177E-5</v>
      </c>
      <c r="I104" s="67">
        <f>+(A!H48+B!I48)/(E!I62+E!I90)</f>
        <v>9.7568033724719213E-6</v>
      </c>
      <c r="J104" s="67">
        <f>+(A!I48+B!J48)/(E!J62+E!J90)</f>
        <v>1.9615624049581509E-5</v>
      </c>
      <c r="K104" s="67">
        <f>+(A!J48+B!K48)/(E!K62+E!K90)</f>
        <v>3.0410614872978584E-5</v>
      </c>
      <c r="L104" s="67">
        <f>+(A!K48+B!L48)/(E!L62+E!L90)</f>
        <v>6.1191047475841093E-5</v>
      </c>
      <c r="M104" s="67">
        <f>+(A!L48+B!M48)/(E!M62+E!M90)</f>
        <v>7.6785615528121641E-5</v>
      </c>
      <c r="N104" s="67">
        <f>+(A!M48+B!N48)/(E!N62+E!N90)</f>
        <v>8.8885068981646892E-5</v>
      </c>
      <c r="O104" s="67">
        <f>+(A!N48+B!O48)/(E!O62+E!O90)</f>
        <v>9.5438388749018738E-5</v>
      </c>
      <c r="P104" s="67">
        <f>+(A!O48+B!P48)/(E!P62+E!P90)</f>
        <v>1.0859175635587449E-4</v>
      </c>
      <c r="Q104" s="67">
        <f>+(A!P48+B!Q48)/(E!Q62+E!Q90)</f>
        <v>1.3476275225225224E-4</v>
      </c>
      <c r="R104" s="67">
        <f>+(A!Q48+B!R48)/(E!R62+E!R90)</f>
        <v>1.1692632098765431E-4</v>
      </c>
      <c r="S104" s="67">
        <f>+(A!R48+B!S48)/(E!S62+E!S90)</f>
        <v>7.1269872807017549E-5</v>
      </c>
      <c r="T104" s="67">
        <f>+(A!S48+B!T48)/(E!T62+E!T90)</f>
        <v>5.3034554166666664E-5</v>
      </c>
      <c r="U104" s="67">
        <f>+(A!T48+B!U48)/(E!U62+E!U90)</f>
        <v>4.7930106382978724E-5</v>
      </c>
      <c r="V104" s="67">
        <f>+(A!U48+B!V48)/(E!V62+E!V90)</f>
        <v>3.0014993031358885E-5</v>
      </c>
      <c r="W104" s="67">
        <f>+(A!V48+B!W48)/(E!W62+E!W90)</f>
        <v>2.8577688963210702E-5</v>
      </c>
      <c r="X104" s="67">
        <f>+(A!W48+B!X48)/(E!X62+E!X90)</f>
        <v>2.1696358803986709E-5</v>
      </c>
      <c r="Y104" s="67">
        <f>+(A!X48+B!Y48)/(E!Y62+E!Y90)</f>
        <v>2.3107828571428571E-5</v>
      </c>
      <c r="Z104" s="67">
        <f>+(A!Y48+B!Z48)/(E!Z62+E!Z90)</f>
        <v>8.8357421602787463E-6</v>
      </c>
      <c r="AA104" s="67">
        <f>+(A!Z48+B!AA48)/(E!AA62+E!AA90)</f>
        <v>1.6914110749185665E-5</v>
      </c>
    </row>
    <row r="105" spans="4:27" x14ac:dyDescent="0.25">
      <c r="D105" s="78" t="s">
        <v>19</v>
      </c>
      <c r="E105" s="67">
        <f>+(A!D49+B!E49)/(E!E63+E!E91)</f>
        <v>2.691179249448124E-5</v>
      </c>
      <c r="F105" s="67">
        <f>+(A!E49+B!F49)/(E!F63+E!F91)</f>
        <v>2.3683483870967742E-5</v>
      </c>
      <c r="G105" s="67">
        <f>+(A!F49+B!G49)/(E!G63+E!G91)</f>
        <v>2.4455222727272723E-5</v>
      </c>
      <c r="H105" s="67">
        <f>+(A!G49+B!H49)/(E!H63+E!H91)</f>
        <v>2.1127369620253163E-5</v>
      </c>
      <c r="I105" s="67">
        <f>+(A!H49+B!I49)/(E!I63+E!I91)</f>
        <v>3.3550407310704962E-5</v>
      </c>
      <c r="J105" s="67">
        <f>+(A!I49+B!J49)/(E!J63+E!J91)</f>
        <v>4.1186063679245282E-5</v>
      </c>
      <c r="K105" s="67">
        <f>+(A!J49+B!K49)/(E!K63+E!K91)</f>
        <v>4.7659014962593514E-5</v>
      </c>
      <c r="L105" s="67">
        <f>+(A!K49+B!L49)/(E!L63+E!L91)</f>
        <v>5.8799629539951572E-5</v>
      </c>
      <c r="M105" s="67">
        <f>+(A!L49+B!M49)/(E!M63+E!M91)</f>
        <v>6.0188846625766875E-5</v>
      </c>
      <c r="N105" s="67">
        <f>+(A!M49+B!N49)/(E!N63+E!N91)</f>
        <v>5.519108517350158E-5</v>
      </c>
      <c r="O105" s="67">
        <f>+(A!N49+B!O49)/(E!O63+E!O91)</f>
        <v>2.510255310344828E-5</v>
      </c>
      <c r="P105" s="67">
        <f>+(A!O49+B!P49)/(E!P63+E!P91)</f>
        <v>2.2826639494833527E-5</v>
      </c>
      <c r="Q105" s="67">
        <f>+(A!P49+B!Q49)/(E!Q63+E!Q91)</f>
        <v>2.0601140989729225E-5</v>
      </c>
      <c r="R105" s="67">
        <f>+(A!Q49+B!R49)/(E!R63+E!R91)</f>
        <v>1.5565869462025313E-5</v>
      </c>
      <c r="S105" s="67">
        <f>+(A!R49+B!S49)/(E!S63+E!S91)</f>
        <v>1.8885383442265796E-5</v>
      </c>
      <c r="T105" s="67">
        <f>+(A!S49+B!T49)/(E!T63+E!T91)</f>
        <v>1.3699272727272729E-5</v>
      </c>
      <c r="U105" s="67">
        <f>+(A!T49+B!U49)/(E!U63+E!U91)</f>
        <v>1.3626639810426541E-5</v>
      </c>
      <c r="V105" s="67">
        <f>+(A!U49+B!V49)/(E!V63+E!V91)</f>
        <v>1.3852967474489797E-5</v>
      </c>
      <c r="W105" s="67">
        <f>+(A!V49+B!W49)/(E!W63+E!W91)</f>
        <v>1.2499594147582697E-5</v>
      </c>
      <c r="X105" s="67">
        <f>+(A!W49+B!X49)/(E!X63+E!X91)</f>
        <v>1.1023198026315788E-5</v>
      </c>
      <c r="Y105" s="67">
        <f>+(A!X49+B!Y49)/(E!Y63+E!Y91)</f>
        <v>1.3763076609616951E-5</v>
      </c>
      <c r="Z105" s="67">
        <f>+(A!Y49+B!Z49)/(E!Z63+E!Z91)</f>
        <v>1.5022504664970313E-5</v>
      </c>
      <c r="AA105" s="67">
        <f>+(A!Z49+B!AA49)/(E!AA63+E!AA91)</f>
        <v>1.1067729861111111E-5</v>
      </c>
    </row>
    <row r="106" spans="4:27" x14ac:dyDescent="0.25">
      <c r="D106" s="78" t="s">
        <v>20</v>
      </c>
      <c r="E106" s="67">
        <f>+(A!D50+B!E50)/(E!E64+E!E92)</f>
        <v>2.3465695073235686E-5</v>
      </c>
      <c r="F106" s="67">
        <f>+(A!E50+B!F50)/(E!F64+E!F92)</f>
        <v>7.1719857612267249E-6</v>
      </c>
      <c r="G106" s="67">
        <f>+(A!F50+B!G50)/(E!G64+E!G92)</f>
        <v>3.347227125941873E-6</v>
      </c>
      <c r="H106" s="67">
        <f>+(A!G50+B!H50)/(E!H64+E!H92)</f>
        <v>3.127195369030391E-6</v>
      </c>
      <c r="I106" s="67">
        <f>+(A!H50+B!I50)/(E!I64+E!I92)</f>
        <v>3.2066678614097966E-6</v>
      </c>
      <c r="J106" s="67">
        <f>+(A!I50+B!J50)/(E!J64+E!J92)</f>
        <v>1.7101362186788154E-5</v>
      </c>
      <c r="K106" s="67">
        <f>+(A!J50+B!K50)/(E!K64+E!K92)</f>
        <v>3.0151877076411962E-6</v>
      </c>
      <c r="L106" s="67">
        <f>+(A!K50+B!L50)/(E!L64+E!L92)</f>
        <v>2.3573323456790126E-5</v>
      </c>
      <c r="M106" s="67">
        <f>+(A!L50+B!M50)/(E!M64+E!M92)</f>
        <v>5.5960321944809461E-5</v>
      </c>
      <c r="N106" s="67">
        <f>+(A!M50+B!N50)/(E!N64+E!N92)</f>
        <v>7.8297336585365861E-5</v>
      </c>
      <c r="O106" s="67">
        <f>+(A!N50+B!O50)/(E!O64+E!O92)</f>
        <v>1.0609206968641114E-4</v>
      </c>
      <c r="P106" s="67">
        <f>+(A!O50+B!P50)/(E!P64+E!P92)</f>
        <v>3.8988990168539324E-5</v>
      </c>
      <c r="Q106" s="67">
        <f>+(A!P50+B!Q50)/(E!Q64+E!Q92)</f>
        <v>1.8154144E-5</v>
      </c>
      <c r="R106" s="67">
        <f>+(A!Q50+B!R50)/(E!R64+E!R92)</f>
        <v>1.1516170402802101E-5</v>
      </c>
      <c r="S106" s="67">
        <f>+(A!R50+B!S50)/(E!S64+E!S92)</f>
        <v>2.3475725761772852E-5</v>
      </c>
      <c r="T106" s="67">
        <f>+(A!S50+B!T50)/(E!T64+E!T92)</f>
        <v>6.4096659447983014E-5</v>
      </c>
      <c r="U106" s="67">
        <f>+(A!T50+B!U50)/(E!U64+E!U92)</f>
        <v>2.615964915254237E-5</v>
      </c>
      <c r="V106" s="67">
        <f>+(A!U50+B!V50)/(E!V64+E!V92)</f>
        <v>1.1936535407407405E-5</v>
      </c>
      <c r="W106" s="67">
        <f>+(A!V50+B!W50)/(E!W64+E!W92)</f>
        <v>2.4088165151515155E-5</v>
      </c>
      <c r="X106" s="67">
        <f>+(A!W50+B!X50)/(E!X64+E!X92)</f>
        <v>2.0825035332252835E-5</v>
      </c>
      <c r="Y106" s="67">
        <f>+(A!X50+B!Y50)/(E!Y64+E!Y92)</f>
        <v>2.1460387466666666E-5</v>
      </c>
      <c r="Z106" s="67">
        <f>+(A!Y50+B!Z50)/(E!Z64+E!Z92)</f>
        <v>3.2373035947712421E-5</v>
      </c>
      <c r="AA106" s="67">
        <f>+(A!Z50+B!AA50)/(E!AA64+E!AA92)</f>
        <v>2.6659131645569618E-5</v>
      </c>
    </row>
    <row r="107" spans="4:27" x14ac:dyDescent="0.25">
      <c r="D107" s="78" t="s">
        <v>21</v>
      </c>
      <c r="E107" s="67">
        <f>+(A!D51+B!E51)/(E!E65+E!E93)</f>
        <v>5.1624138072447463E-5</v>
      </c>
      <c r="F107" s="67">
        <f>+(A!E51+B!F51)/(E!F65+E!F93)</f>
        <v>5.1655997625568438E-5</v>
      </c>
      <c r="G107" s="67">
        <f>+(A!F51+B!G51)/(E!G65+E!G93)</f>
        <v>7.1898379046674699E-5</v>
      </c>
      <c r="H107" s="67">
        <f>+(A!G51+B!H51)/(E!H65+E!H93)</f>
        <v>3.6865921872959643E-5</v>
      </c>
      <c r="I107" s="67">
        <f>+(A!H51+B!I51)/(E!I65+E!I93)</f>
        <v>9.0983749640940651E-5</v>
      </c>
      <c r="J107" s="67">
        <f>+(A!I51+B!J51)/(E!J65+E!J93)</f>
        <v>3.4865803893851816E-4</v>
      </c>
      <c r="K107" s="67">
        <f>+(A!J51+B!K51)/(E!K65+E!K93)</f>
        <v>2.8394534504649086E-4</v>
      </c>
      <c r="L107" s="67">
        <f>+(A!K51+B!L51)/(E!L65+E!L93)</f>
        <v>2.4084630148239012E-4</v>
      </c>
      <c r="M107" s="67">
        <f>+(A!L51+B!M51)/(E!M65+E!M93)</f>
        <v>1.8350489047872342E-4</v>
      </c>
      <c r="N107" s="67">
        <f>+(A!M51+B!N51)/(E!N65+E!N93)</f>
        <v>1.9952851362078263E-4</v>
      </c>
      <c r="O107" s="67">
        <f>+(A!N51+B!O51)/(E!O65+E!O93)</f>
        <v>1.7340696489894953E-4</v>
      </c>
      <c r="P107" s="67">
        <f>+(A!O51+B!P51)/(E!P65+E!P93)</f>
        <v>9.6048852167419921E-5</v>
      </c>
      <c r="Q107" s="67">
        <f>+(A!P51+B!Q51)/(E!Q65+E!Q93)</f>
        <v>1.1077399989770647E-4</v>
      </c>
      <c r="R107" s="67">
        <f>+(A!Q51+B!R51)/(E!R65+E!R93)</f>
        <v>1.7816450140734077E-4</v>
      </c>
      <c r="S107" s="67">
        <f>+(A!R51+B!S51)/(E!S65+E!S93)</f>
        <v>4.2439918809948429E-4</v>
      </c>
      <c r="T107" s="67">
        <f>+(A!S51+B!T51)/(E!T65+E!T93)</f>
        <v>3.2339135244364645E-4</v>
      </c>
      <c r="U107" s="67">
        <f>+(A!T51+B!U51)/(E!U65+E!U93)</f>
        <v>2.5505478761061947E-4</v>
      </c>
      <c r="V107" s="67">
        <f>+(A!U51+B!V51)/(E!V65+E!V93)</f>
        <v>3.8256559817351595E-4</v>
      </c>
      <c r="W107" s="67">
        <f>+(A!V51+B!W51)/(E!W65+E!W93)</f>
        <v>3.9062915270935957E-4</v>
      </c>
      <c r="X107" s="67">
        <f>+(A!W51+B!X51)/(E!X65+E!X93)</f>
        <v>2.7202747961115894E-4</v>
      </c>
      <c r="Y107" s="67">
        <f>+(A!X51+B!Y51)/(E!Y65+E!Y93)</f>
        <v>4.6359310345384515E-4</v>
      </c>
      <c r="Z107" s="67">
        <f>+(A!Y51+B!Z51)/(E!Z65+E!Z93)</f>
        <v>8.1551370467488693E-4</v>
      </c>
      <c r="AA107" s="67">
        <f>+(A!Z51+B!AA51)/(E!AA65+E!AA93)</f>
        <v>4.1639041904761902E-4</v>
      </c>
    </row>
    <row r="108" spans="4:27" x14ac:dyDescent="0.25">
      <c r="D108" s="78" t="s">
        <v>22</v>
      </c>
      <c r="E108" s="67">
        <f>+(A!D52+B!E52)/(E!E66+E!E94)</f>
        <v>1.3587561099796333E-4</v>
      </c>
      <c r="F108" s="67">
        <f>+(A!E52+B!F52)/(E!F66+E!F94)</f>
        <v>1.4872549407114627E-4</v>
      </c>
      <c r="G108" s="67">
        <f>+(A!F52+B!G52)/(E!G66+E!G94)</f>
        <v>1.7974901140684413E-4</v>
      </c>
      <c r="H108" s="67">
        <f>+(A!G52+B!H52)/(E!H66+E!H94)</f>
        <v>1.8711704779756323E-4</v>
      </c>
      <c r="I108" s="67">
        <f>+(A!H52+B!I52)/(E!I66+E!I94)</f>
        <v>1.3968106210621062E-4</v>
      </c>
      <c r="J108" s="67">
        <f>+(A!I52+B!J52)/(E!J66+E!J94)</f>
        <v>1.6093684077506318E-4</v>
      </c>
      <c r="K108" s="67">
        <f>+(A!J52+B!K52)/(E!K66+E!K94)</f>
        <v>1.745478507704785E-4</v>
      </c>
      <c r="L108" s="67">
        <f>+(A!K52+B!L52)/(E!L66+E!L94)</f>
        <v>1.744633188090051E-4</v>
      </c>
      <c r="M108" s="67">
        <f>+(A!L52+B!M52)/(E!M66+E!M94)</f>
        <v>1.5446855575868373E-4</v>
      </c>
      <c r="N108" s="67">
        <f>+(A!M52+B!N52)/(E!N66+E!N94)</f>
        <v>1.4607453008453505E-4</v>
      </c>
      <c r="O108" s="67">
        <f>+(A!N52+B!O52)/(E!O66+E!O94)</f>
        <v>1.4576055701754387E-4</v>
      </c>
      <c r="P108" s="67">
        <f>+(A!O52+B!P52)/(E!P66+E!P94)</f>
        <v>1.4279105490196079E-4</v>
      </c>
      <c r="Q108" s="67">
        <f>+(A!P52+B!Q52)/(E!Q66+E!Q94)</f>
        <v>1.4667402006688962E-4</v>
      </c>
      <c r="R108" s="67">
        <f>+(A!Q52+B!R52)/(E!R66+E!R94)</f>
        <v>1.4306040697674419E-4</v>
      </c>
      <c r="S108" s="67">
        <f>+(A!R52+B!S52)/(E!S66+E!S94)</f>
        <v>1.5037575085324233E-4</v>
      </c>
      <c r="T108" s="67">
        <f>+(A!S52+B!T52)/(E!T66+E!T94)</f>
        <v>1.4808231213872834E-4</v>
      </c>
      <c r="U108" s="67">
        <f>+(A!T52+B!U52)/(E!U66+E!U94)</f>
        <v>1.478238669950739E-4</v>
      </c>
      <c r="V108" s="67">
        <f>+(A!U52+B!V52)/(E!V66+E!V94)</f>
        <v>1.7620515075376884E-4</v>
      </c>
      <c r="W108" s="67">
        <f>+(A!V52+B!W52)/(E!W66+E!W94)</f>
        <v>1.6402240975609757E-4</v>
      </c>
      <c r="X108" s="67">
        <f>+(A!W52+B!X52)/(E!X66+E!X94)</f>
        <v>1.5782113842482102E-4</v>
      </c>
      <c r="Y108" s="67">
        <f>+(A!X52+B!Y52)/(E!Y66+E!Y94)</f>
        <v>1.5174078684210526E-4</v>
      </c>
      <c r="Z108" s="67">
        <f>+(A!Y52+B!Z52)/(E!Z66+E!Z94)</f>
        <v>1.2653729222520107E-4</v>
      </c>
      <c r="AA108" s="67">
        <f>+(A!Z52+B!AA52)/(E!AA66+E!AA94)</f>
        <v>1.3488928048780487E-4</v>
      </c>
    </row>
    <row r="109" spans="4:27" x14ac:dyDescent="0.25">
      <c r="D109" s="78" t="s">
        <v>23</v>
      </c>
      <c r="E109" s="67">
        <f>+(A!D53+B!E53)/(E!E67+E!E95)</f>
        <v>1.1380715585203153E-4</v>
      </c>
      <c r="F109" s="67">
        <f>+(A!E53+B!F53)/(E!F67+E!F95)</f>
        <v>1.188299636143117E-4</v>
      </c>
      <c r="G109" s="67">
        <f>+(A!F53+B!G53)/(E!G67+E!G95)</f>
        <v>1.3252176991150442E-4</v>
      </c>
      <c r="H109" s="67">
        <f>+(A!G53+B!H53)/(E!H67+E!H95)</f>
        <v>1.3538783492822969E-4</v>
      </c>
      <c r="I109" s="67">
        <f>+(A!H53+B!I53)/(E!I67+E!I95)</f>
        <v>8.9648858530661798E-5</v>
      </c>
      <c r="J109" s="67">
        <f>+(A!I53+B!J53)/(E!J67+E!J95)</f>
        <v>1.1807241106719368E-4</v>
      </c>
      <c r="K109" s="67">
        <f>+(A!J53+B!K53)/(E!K67+E!K95)</f>
        <v>1.4232985857395402E-4</v>
      </c>
      <c r="L109" s="67">
        <f>+(A!K53+B!L53)/(E!L67+E!L95)</f>
        <v>1.4234012770682954E-4</v>
      </c>
      <c r="M109" s="67">
        <f>+(A!L53+B!M53)/(E!M67+E!M95)</f>
        <v>1.2855561057692306E-4</v>
      </c>
      <c r="N109" s="67">
        <f>+(A!M53+B!N53)/(E!N67+E!N95)</f>
        <v>1.2584919230769232E-4</v>
      </c>
      <c r="O109" s="67">
        <f>+(A!N53+B!O53)/(E!O67+E!O95)</f>
        <v>1.3537298969072163E-4</v>
      </c>
      <c r="P109" s="67">
        <f>+(A!O53+B!P53)/(E!P67+E!P95)</f>
        <v>1.262096783625731E-4</v>
      </c>
      <c r="Q109" s="67">
        <f>+(A!P53+B!Q53)/(E!Q67+E!Q95)</f>
        <v>1.1771925558312656E-4</v>
      </c>
      <c r="R109" s="67">
        <f>+(A!Q53+B!R53)/(E!R67+E!R95)</f>
        <v>1.2858503386004513E-4</v>
      </c>
      <c r="S109" s="67">
        <f>+(A!R53+B!S53)/(E!S67+E!S95)</f>
        <v>1.4266290220820189E-4</v>
      </c>
      <c r="T109" s="67">
        <f>+(A!S53+B!T53)/(E!T67+E!T95)</f>
        <v>1.4952374045801528E-4</v>
      </c>
      <c r="U109" s="67">
        <f>+(A!T53+B!U53)/(E!U67+E!U95)</f>
        <v>1.4404471458773785E-4</v>
      </c>
      <c r="V109" s="67">
        <f>+(A!U53+B!V53)/(E!V67+E!V95)</f>
        <v>1.5355483221476509E-4</v>
      </c>
      <c r="W109" s="67">
        <f>+(A!V53+B!W53)/(E!W67+E!W95)</f>
        <v>1.5341453744493393E-4</v>
      </c>
      <c r="X109" s="67">
        <f>+(A!W53+B!X53)/(E!X67+E!X95)</f>
        <v>1.4014199143468951E-4</v>
      </c>
      <c r="Y109" s="67">
        <f>+(A!X53+B!Y53)/(E!Y67+E!Y95)</f>
        <v>1.2231654589371979E-4</v>
      </c>
      <c r="Z109" s="67">
        <f>+(A!Y53+B!Z53)/(E!Z67+E!Z95)</f>
        <v>1.0534843828715365E-4</v>
      </c>
      <c r="AA109" s="67">
        <f>+(A!Z53+B!AA53)/(E!AA67+E!AA95)</f>
        <v>1.1020826966292136E-4</v>
      </c>
    </row>
    <row r="110" spans="4:27" x14ac:dyDescent="0.25">
      <c r="D110" s="78" t="s">
        <v>24</v>
      </c>
      <c r="E110" s="67">
        <f>+(A!D54+B!E54)/(E!E68+E!E96)</f>
        <v>2.9229735751295335E-5</v>
      </c>
      <c r="F110" s="67">
        <f>+(A!E54+B!F54)/(E!F68+E!F96)</f>
        <v>2.411789756097561E-5</v>
      </c>
      <c r="G110" s="67">
        <f>+(A!F54+B!G54)/(E!G68+E!G96)</f>
        <v>3.4568436781609198E-5</v>
      </c>
      <c r="H110" s="67">
        <f>+(A!G54+B!H54)/(E!H68+E!H96)</f>
        <v>2.6275183035714286E-5</v>
      </c>
      <c r="I110" s="67">
        <f>+(A!H54+B!I54)/(E!I68+E!I96)</f>
        <v>1.1257116033755274E-5</v>
      </c>
      <c r="J110" s="67">
        <f>+(A!I54+B!J54)/(E!J68+E!J96)</f>
        <v>1.7254721062618598E-5</v>
      </c>
      <c r="K110" s="67">
        <f>+(A!J54+B!K54)/(E!K68+E!K96)</f>
        <v>4.1741599198396791E-5</v>
      </c>
      <c r="L110" s="67">
        <f>+(A!K54+B!L54)/(E!L68+E!L96)</f>
        <v>5.3780913461538462E-5</v>
      </c>
      <c r="M110" s="67">
        <f>+(A!L54+B!M54)/(E!M68+E!M96)</f>
        <v>4.1733478991596639E-5</v>
      </c>
      <c r="N110" s="67">
        <f>+(A!M54+B!N54)/(E!N68+E!N96)</f>
        <v>3.7067072931276296E-5</v>
      </c>
      <c r="O110" s="67">
        <f>+(A!N54+B!O54)/(E!O68+E!O96)</f>
        <v>5.0003294573643414E-5</v>
      </c>
      <c r="P110" s="67">
        <f>+(A!O54+B!P54)/(E!P68+E!P96)</f>
        <v>5.4740123734533186E-5</v>
      </c>
      <c r="Q110" s="67">
        <f>+(A!P54+B!Q54)/(E!Q68+E!Q96)</f>
        <v>4.7433565815324157E-5</v>
      </c>
      <c r="R110" s="67">
        <f>+(A!Q54+B!R54)/(E!R68+E!R96)</f>
        <v>5.3242998171846423E-5</v>
      </c>
      <c r="S110" s="67">
        <f>+(A!R54+B!S54)/(E!S68+E!S96)</f>
        <v>5.161396955503513E-5</v>
      </c>
      <c r="T110" s="67">
        <f>+(A!S54+B!T54)/(E!T68+E!T96)</f>
        <v>6.3579110047846889E-5</v>
      </c>
      <c r="U110" s="67">
        <f>+(A!T54+B!U54)/(E!U68+E!U96)</f>
        <v>6.0197639593908638E-5</v>
      </c>
      <c r="V110" s="67">
        <f>+(A!U54+B!V54)/(E!V68+E!V96)</f>
        <v>5.7744546979865774E-5</v>
      </c>
      <c r="W110" s="67">
        <f>+(A!V54+B!W54)/(E!W68+E!W96)</f>
        <v>4.0897526358475264E-5</v>
      </c>
      <c r="X110" s="67">
        <f>+(A!W54+B!X54)/(E!X68+E!X96)</f>
        <v>4.4043996852871752E-5</v>
      </c>
      <c r="Y110" s="67">
        <f>+(A!X54+B!Y54)/(E!Y68+E!Y96)</f>
        <v>3.2043380281690142E-5</v>
      </c>
      <c r="Z110" s="67">
        <f>+(A!Y54+B!Z54)/(E!Z68+E!Z96)</f>
        <v>2.655431833333333E-5</v>
      </c>
      <c r="AA110" s="67">
        <f>+(A!Z54+B!AA54)/(E!AA68+E!AA96)</f>
        <v>3.25995502686109E-5</v>
      </c>
    </row>
    <row r="111" spans="4:27" x14ac:dyDescent="0.25">
      <c r="D111" s="78" t="s">
        <v>25</v>
      </c>
      <c r="E111" s="67">
        <f>+(A!D55+B!E55)/(E!E69+E!E97)</f>
        <v>5.8435848719937942E-5</v>
      </c>
      <c r="F111" s="67">
        <f>+(A!E55+B!F55)/(E!F69+E!F97)</f>
        <v>6.188658132749818E-5</v>
      </c>
      <c r="G111" s="67">
        <f>+(A!F55+B!G55)/(E!G69+E!G97)</f>
        <v>6.867888210818307E-5</v>
      </c>
      <c r="H111" s="67">
        <f>+(A!G55+B!H55)/(E!H69+E!H97)</f>
        <v>7.2854587345254481E-5</v>
      </c>
      <c r="I111" s="67">
        <f>+(A!H55+B!I55)/(E!I69+E!I97)</f>
        <v>3.7990595632031762E-5</v>
      </c>
      <c r="J111" s="67">
        <f>+(A!I55+B!J55)/(E!J69+E!J97)</f>
        <v>4.3832981908920779E-5</v>
      </c>
      <c r="K111" s="67">
        <f>+(A!J55+B!K55)/(E!K69+E!K97)</f>
        <v>6.5456084223758642E-5</v>
      </c>
      <c r="L111" s="67">
        <f>+(A!K55+B!L55)/(E!L69+E!L97)</f>
        <v>6.8802983293556085E-5</v>
      </c>
      <c r="M111" s="67">
        <f>+(A!L55+B!M55)/(E!M69+E!M97)</f>
        <v>5.9546453125000001E-5</v>
      </c>
      <c r="N111" s="67">
        <f>+(A!M55+B!N55)/(E!N69+E!N97)</f>
        <v>5.8599807174887896E-5</v>
      </c>
      <c r="O111" s="67">
        <f>+(A!N55+B!O55)/(E!O69+E!O97)</f>
        <v>6.4507297959183677E-5</v>
      </c>
      <c r="P111" s="67">
        <f>+(A!O55+B!P55)/(E!P69+E!P97)</f>
        <v>6.4222985239852399E-5</v>
      </c>
      <c r="Q111" s="67">
        <f>+(A!P55+B!Q55)/(E!Q69+E!Q97)</f>
        <v>6.1151828478964398E-5</v>
      </c>
      <c r="R111" s="67">
        <f>+(A!Q55+B!R55)/(E!R69+E!R97)</f>
        <v>6.4440782089552232E-5</v>
      </c>
      <c r="S111" s="67">
        <f>+(A!R55+B!S55)/(E!S69+E!S97)</f>
        <v>5.267444137931035E-5</v>
      </c>
      <c r="T111" s="67">
        <f>+(A!S55+B!T55)/(E!T69+E!T97)</f>
        <v>5.8550590361445792E-5</v>
      </c>
      <c r="U111" s="67">
        <f>+(A!T55+B!U55)/(E!U69+E!U97)</f>
        <v>7.099688947368421E-5</v>
      </c>
      <c r="V111" s="67">
        <f>+(A!U55+B!V55)/(E!V69+E!V97)</f>
        <v>7.1266928020565564E-5</v>
      </c>
      <c r="W111" s="67">
        <f>+(A!V55+B!W55)/(E!W69+E!W97)</f>
        <v>7.5925970370370363E-5</v>
      </c>
      <c r="X111" s="67">
        <f>+(A!W55+B!X55)/(E!X69+E!X97)</f>
        <v>7.0737091549295784E-5</v>
      </c>
      <c r="Y111" s="67">
        <f>+(A!X55+B!Y55)/(E!Y69+E!Y97)</f>
        <v>5.1781641089108914E-5</v>
      </c>
      <c r="Z111" s="67">
        <f>+(A!Y55+B!Z55)/(E!Z69+E!Z97)</f>
        <v>3.8627688442211057E-5</v>
      </c>
      <c r="AA111" s="67">
        <f>+(A!Z55+B!AA55)/(E!AA69+E!AA97)</f>
        <v>4.9894231132075468E-5</v>
      </c>
    </row>
    <row r="112" spans="4:27" ht="15.75" thickBot="1" x14ac:dyDescent="0.3">
      <c r="D112" s="79" t="s">
        <v>26</v>
      </c>
      <c r="E112" s="68">
        <f>+(A!D56+B!E56)/(E!E70+E!E98)</f>
        <v>1.6129032258064515E-11</v>
      </c>
      <c r="F112" s="68">
        <f>+(A!E56+B!F56)/(E!F70+E!F98)</f>
        <v>1.0101010101010101E-11</v>
      </c>
      <c r="G112" s="68">
        <f>+(A!F56+B!G56)/(E!G70+E!G98)</f>
        <v>8.9230769230769235E-11</v>
      </c>
      <c r="H112" s="68">
        <f>+(A!G56+B!H56)/(E!H70+E!H98)</f>
        <v>2.620797507788162E-6</v>
      </c>
      <c r="I112" s="68">
        <f>+(A!H56+B!I56)/(E!I70+E!I98)</f>
        <v>3.1746031746031748E-11</v>
      </c>
      <c r="J112" s="68">
        <f>+(A!I56+B!J56)/(E!J70+E!J98)</f>
        <v>0</v>
      </c>
      <c r="K112" s="68">
        <f>+(A!J56+B!K56)/(E!K70+E!K98)</f>
        <v>3.0941150442477873E-7</v>
      </c>
      <c r="L112" s="68">
        <f>+(A!K56+B!L56)/(E!L70+E!L98)</f>
        <v>1.5068031674208147E-6</v>
      </c>
      <c r="M112" s="68">
        <f>+(A!L56+B!M56)/(E!M70+E!M98)</f>
        <v>2.206469534050179E-7</v>
      </c>
      <c r="N112" s="68">
        <f>+(A!M56+B!N56)/(E!N70+E!N98)</f>
        <v>2.0045839017735331E-7</v>
      </c>
      <c r="O112" s="68">
        <f>+(A!N56+B!O56)/(E!O70+E!O98)</f>
        <v>5.8081257413997631E-7</v>
      </c>
      <c r="P112" s="68">
        <f>+(A!O56+B!P56)/(E!P70+E!P98)</f>
        <v>1.7905174234424499E-7</v>
      </c>
      <c r="Q112" s="68">
        <f>+(A!P56+B!Q56)/(E!Q70+E!Q98)</f>
        <v>2.9087584869059167E-7</v>
      </c>
      <c r="R112" s="68">
        <f>+(A!Q56+B!R56)/(E!R70+E!R98)</f>
        <v>2.6104449648711945E-7</v>
      </c>
      <c r="S112" s="68">
        <f>+(A!R56+B!S56)/(E!S70+E!S98)</f>
        <v>2.7736952861952862E-7</v>
      </c>
      <c r="T112" s="68">
        <f>+(A!S56+B!T56)/(E!T70+E!T98)</f>
        <v>4.6366509803921569E-7</v>
      </c>
      <c r="U112" s="68">
        <f>+(A!T56+B!U56)/(E!U70+E!U98)</f>
        <v>2.3547078804347826E-7</v>
      </c>
      <c r="V112" s="68">
        <f>+(A!U56+B!V56)/(E!V70+E!V98)</f>
        <v>3.7470344827586201E-7</v>
      </c>
      <c r="W112" s="68">
        <f>+(A!V56+B!W56)/(E!W70+E!W98)</f>
        <v>3.2326857749469216E-7</v>
      </c>
      <c r="X112" s="68">
        <f>+(A!W56+B!X56)/(E!X70+E!X98)</f>
        <v>3.6709437621202328E-7</v>
      </c>
      <c r="Y112" s="68">
        <f>+(A!X56+B!Y56)/(E!Y70+E!Y98)</f>
        <v>3.6304013605442178E-7</v>
      </c>
      <c r="Z112" s="68">
        <f>+(A!Y56+B!Z56)/(E!Z70+E!Z98)</f>
        <v>6.2402380952380957E-7</v>
      </c>
      <c r="AA112" s="68">
        <f>+(A!Z56+B!AA56)/(E!AA70+E!AA98)</f>
        <v>0</v>
      </c>
    </row>
    <row r="113" spans="4:4" x14ac:dyDescent="0.25">
      <c r="D113" s="1" t="s">
        <v>53</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72"/>
  <sheetViews>
    <sheetView showGridLines="0" topLeftCell="M40" workbookViewId="0">
      <selection activeCell="Z60" sqref="Z60:AA71"/>
    </sheetView>
  </sheetViews>
  <sheetFormatPr baseColWidth="10" defaultRowHeight="15" x14ac:dyDescent="0.25"/>
  <cols>
    <col min="2" max="2" width="13.42578125" customWidth="1"/>
    <col min="4" max="4" width="31.7109375" customWidth="1"/>
  </cols>
  <sheetData>
    <row r="7" spans="2:16" x14ac:dyDescent="0.25">
      <c r="B7" s="201" t="s">
        <v>51</v>
      </c>
      <c r="C7" s="190"/>
      <c r="D7" s="190"/>
      <c r="E7" s="190"/>
    </row>
    <row r="8" spans="2:16" x14ac:dyDescent="0.25">
      <c r="B8" s="190"/>
      <c r="C8" s="190"/>
      <c r="D8" s="190"/>
      <c r="E8" s="190"/>
      <c r="M8" s="190" t="s">
        <v>11</v>
      </c>
      <c r="N8" s="203"/>
      <c r="O8" s="203"/>
      <c r="P8" s="203"/>
    </row>
    <row r="9" spans="2:16" x14ac:dyDescent="0.25">
      <c r="B9" s="190"/>
      <c r="C9" s="190"/>
      <c r="D9" s="190"/>
      <c r="E9" s="190"/>
      <c r="G9" s="190" t="s">
        <v>2</v>
      </c>
      <c r="H9" s="190"/>
      <c r="I9" s="190"/>
      <c r="J9" s="190"/>
      <c r="M9" s="203"/>
      <c r="N9" s="203"/>
      <c r="O9" s="203"/>
      <c r="P9" s="203"/>
    </row>
    <row r="10" spans="2:16" x14ac:dyDescent="0.25">
      <c r="B10" s="190"/>
      <c r="C10" s="190"/>
      <c r="D10" s="190"/>
      <c r="E10" s="190"/>
      <c r="G10" s="190"/>
      <c r="H10" s="190"/>
      <c r="I10" s="190"/>
      <c r="J10" s="190"/>
      <c r="M10" s="203"/>
      <c r="N10" s="203"/>
      <c r="O10" s="203"/>
      <c r="P10" s="203"/>
    </row>
    <row r="11" spans="2:16" x14ac:dyDescent="0.25">
      <c r="B11" s="190"/>
      <c r="C11" s="190"/>
      <c r="D11" s="190"/>
      <c r="E11" s="190"/>
      <c r="G11" s="190"/>
      <c r="H11" s="190"/>
      <c r="I11" s="190"/>
      <c r="J11" s="190"/>
      <c r="M11" s="203"/>
      <c r="N11" s="203"/>
      <c r="O11" s="203"/>
      <c r="P11" s="203"/>
    </row>
    <row r="12" spans="2:16" x14ac:dyDescent="0.25">
      <c r="B12" s="190"/>
      <c r="C12" s="190"/>
      <c r="D12" s="190"/>
      <c r="E12" s="190"/>
      <c r="G12" s="190"/>
      <c r="H12" s="190"/>
      <c r="I12" s="190"/>
      <c r="J12" s="190"/>
      <c r="M12" s="203"/>
      <c r="N12" s="203"/>
      <c r="O12" s="203"/>
      <c r="P12" s="203"/>
    </row>
    <row r="13" spans="2:16" x14ac:dyDescent="0.25">
      <c r="B13" s="190"/>
      <c r="C13" s="190"/>
      <c r="D13" s="190"/>
      <c r="E13" s="190"/>
      <c r="G13" s="190"/>
      <c r="H13" s="190"/>
      <c r="I13" s="190"/>
      <c r="J13" s="190"/>
      <c r="M13" s="203"/>
      <c r="N13" s="203"/>
      <c r="O13" s="203"/>
      <c r="P13" s="203"/>
    </row>
    <row r="14" spans="2:16" x14ac:dyDescent="0.25">
      <c r="B14" s="190"/>
      <c r="C14" s="190"/>
      <c r="D14" s="190"/>
      <c r="E14" s="190"/>
      <c r="G14" s="190"/>
      <c r="H14" s="190"/>
      <c r="I14" s="190"/>
      <c r="J14" s="190"/>
      <c r="M14" s="203"/>
      <c r="N14" s="203"/>
      <c r="O14" s="203"/>
      <c r="P14" s="203"/>
    </row>
    <row r="15" spans="2:16" x14ac:dyDescent="0.25">
      <c r="B15" s="190"/>
      <c r="C15" s="190"/>
      <c r="D15" s="190"/>
      <c r="E15" s="190"/>
      <c r="G15" s="190"/>
      <c r="H15" s="190"/>
      <c r="I15" s="190"/>
      <c r="J15" s="190"/>
      <c r="M15" s="203"/>
      <c r="N15" s="203"/>
      <c r="O15" s="203"/>
      <c r="P15" s="203"/>
    </row>
    <row r="16" spans="2:16" x14ac:dyDescent="0.25">
      <c r="B16" s="190"/>
      <c r="C16" s="190"/>
      <c r="D16" s="190"/>
      <c r="E16" s="190"/>
      <c r="G16" s="190"/>
      <c r="H16" s="190"/>
      <c r="I16" s="190"/>
      <c r="J16" s="190"/>
      <c r="M16" s="203"/>
      <c r="N16" s="203"/>
      <c r="O16" s="203"/>
      <c r="P16" s="203"/>
    </row>
    <row r="17" spans="3:16" x14ac:dyDescent="0.25">
      <c r="C17" s="191" t="s">
        <v>3</v>
      </c>
      <c r="D17" s="191"/>
      <c r="E17" s="191"/>
      <c r="H17" s="191" t="s">
        <v>3</v>
      </c>
      <c r="I17" s="191"/>
      <c r="J17" s="191"/>
      <c r="N17" s="191" t="s">
        <v>3</v>
      </c>
      <c r="O17" s="191"/>
      <c r="P17" s="191"/>
    </row>
    <row r="45" spans="3:27" ht="15.75" thickBot="1" x14ac:dyDescent="0.3"/>
    <row r="46" spans="3:27" ht="15.75" thickBot="1" x14ac:dyDescent="0.3">
      <c r="C46" s="7" t="s">
        <v>15</v>
      </c>
      <c r="D46" s="8"/>
      <c r="E46" s="17">
        <v>1995</v>
      </c>
      <c r="F46" s="9">
        <v>1996</v>
      </c>
      <c r="G46" s="17">
        <v>1997</v>
      </c>
      <c r="H46" s="9">
        <v>1998</v>
      </c>
      <c r="I46" s="17">
        <v>1999</v>
      </c>
      <c r="J46" s="9">
        <v>2000</v>
      </c>
      <c r="K46" s="17">
        <v>2001</v>
      </c>
      <c r="L46" s="9">
        <v>2002</v>
      </c>
      <c r="M46" s="17">
        <v>2003</v>
      </c>
      <c r="N46" s="9">
        <v>2004</v>
      </c>
      <c r="O46" s="17">
        <v>2005</v>
      </c>
      <c r="P46" s="9">
        <v>2006</v>
      </c>
      <c r="Q46" s="17">
        <v>2007</v>
      </c>
      <c r="R46" s="9">
        <v>2008</v>
      </c>
      <c r="S46" s="17">
        <v>2009</v>
      </c>
      <c r="T46" s="9">
        <v>2010</v>
      </c>
      <c r="U46" s="17">
        <v>2011</v>
      </c>
      <c r="V46" s="9">
        <v>2012</v>
      </c>
      <c r="W46" s="17">
        <v>2013</v>
      </c>
      <c r="X46" s="9">
        <v>2014</v>
      </c>
      <c r="Y46" s="17">
        <v>2015</v>
      </c>
      <c r="Z46" s="10">
        <v>2016</v>
      </c>
      <c r="AA46" s="10">
        <v>2017</v>
      </c>
    </row>
    <row r="47" spans="3:27" ht="15.75" thickBot="1" x14ac:dyDescent="0.3">
      <c r="C47" s="193" t="s">
        <v>27</v>
      </c>
      <c r="D47" s="209"/>
      <c r="E47" s="59">
        <f>+A!D46/A!D$46</f>
        <v>1</v>
      </c>
      <c r="F47" s="82">
        <f>+A!E46/A!E$46</f>
        <v>1</v>
      </c>
      <c r="G47" s="59">
        <f>+A!F46/A!F$46</f>
        <v>1</v>
      </c>
      <c r="H47" s="82">
        <f>+A!G46/A!G$46</f>
        <v>1</v>
      </c>
      <c r="I47" s="59">
        <f>+A!H46/A!H$46</f>
        <v>1</v>
      </c>
      <c r="J47" s="82">
        <f>+A!I46/A!I$46</f>
        <v>1</v>
      </c>
      <c r="K47" s="59">
        <f>+A!J46/A!J$46</f>
        <v>1</v>
      </c>
      <c r="L47" s="82">
        <f>+A!K46/A!K$46</f>
        <v>1</v>
      </c>
      <c r="M47" s="59">
        <f>+A!L46/A!L$46</f>
        <v>1</v>
      </c>
      <c r="N47" s="82">
        <f>+A!M46/A!M$46</f>
        <v>1</v>
      </c>
      <c r="O47" s="59">
        <f>+A!N46/A!N$46</f>
        <v>1</v>
      </c>
      <c r="P47" s="82">
        <f>+A!O46/A!O$46</f>
        <v>1</v>
      </c>
      <c r="Q47" s="59">
        <f>+A!P46/A!P$46</f>
        <v>1</v>
      </c>
      <c r="R47" s="82">
        <f>+A!Q46/A!Q$46</f>
        <v>1</v>
      </c>
      <c r="S47" s="59">
        <f>+A!R46/A!R$46</f>
        <v>1</v>
      </c>
      <c r="T47" s="82">
        <f>+A!S46/A!S$46</f>
        <v>1</v>
      </c>
      <c r="U47" s="59">
        <f>+A!T46/A!T$46</f>
        <v>1</v>
      </c>
      <c r="V47" s="82">
        <f>+A!U46/A!U$46</f>
        <v>1</v>
      </c>
      <c r="W47" s="59">
        <f>+A!V46/A!V$46</f>
        <v>1</v>
      </c>
      <c r="X47" s="82">
        <f>+A!W46/A!W$46</f>
        <v>1</v>
      </c>
      <c r="Y47" s="59">
        <f>+A!X46/A!X$46</f>
        <v>1</v>
      </c>
      <c r="Z47" s="83">
        <f>+A!Y46/A!Y$46</f>
        <v>1</v>
      </c>
      <c r="AA47" s="83">
        <f>+A!Z46/A!Z$46</f>
        <v>1</v>
      </c>
    </row>
    <row r="48" spans="3:27" x14ac:dyDescent="0.25">
      <c r="C48" s="188" t="s">
        <v>17</v>
      </c>
      <c r="D48" s="208"/>
      <c r="E48" s="61">
        <f>+A!D47/A!D$46</f>
        <v>0.13289029632531918</v>
      </c>
      <c r="F48" s="84">
        <f>+A!E47/A!E$46</f>
        <v>0.1004859051291345</v>
      </c>
      <c r="G48" s="61">
        <f>+A!F47/A!F$46</f>
        <v>0.14029283348319502</v>
      </c>
      <c r="H48" s="84">
        <f>+A!G47/A!G$46</f>
        <v>0.1802928237582383</v>
      </c>
      <c r="I48" s="61">
        <f>+A!H47/A!H$46</f>
        <v>0.12416263059195225</v>
      </c>
      <c r="J48" s="84">
        <f>+A!I47/A!I$46</f>
        <v>0.10248797337432755</v>
      </c>
      <c r="K48" s="61">
        <f>+A!J47/A!J$46</f>
        <v>0.10665122033144234</v>
      </c>
      <c r="L48" s="84">
        <f>+A!K47/A!K$46</f>
        <v>9.9411120846834636E-2</v>
      </c>
      <c r="M48" s="61">
        <f>+A!L47/A!L$46</f>
        <v>7.9321716223814648E-2</v>
      </c>
      <c r="N48" s="84">
        <f>+A!M47/A!M$46</f>
        <v>5.0980918504153205E-2</v>
      </c>
      <c r="O48" s="61">
        <f>+A!N47/A!N$46</f>
        <v>5.473358662889382E-2</v>
      </c>
      <c r="P48" s="84">
        <f>+A!O47/A!O$46</f>
        <v>5.9746426250286963E-2</v>
      </c>
      <c r="Q48" s="61">
        <f>+A!P47/A!P$46</f>
        <v>7.0261771611459245E-2</v>
      </c>
      <c r="R48" s="84">
        <f>+A!Q47/A!Q$46</f>
        <v>7.3936456111851331E-2</v>
      </c>
      <c r="S48" s="61">
        <f>+A!R47/A!R$46</f>
        <v>7.6570433949928976E-2</v>
      </c>
      <c r="T48" s="84">
        <f>+A!S47/A!S$46</f>
        <v>6.3210023375819047E-2</v>
      </c>
      <c r="U48" s="61">
        <f>+A!T47/A!T$46</f>
        <v>7.4656762681599834E-2</v>
      </c>
      <c r="V48" s="84">
        <f>+A!U47/A!U$46</f>
        <v>7.7449178172392746E-2</v>
      </c>
      <c r="W48" s="61">
        <f>+A!V47/A!V$46</f>
        <v>7.6177833367936529E-2</v>
      </c>
      <c r="X48" s="84">
        <f>+A!W47/A!W$46</f>
        <v>8.5521790284071572E-2</v>
      </c>
      <c r="Y48" s="61">
        <f>+A!X47/A!X$46</f>
        <v>8.91043722815901E-2</v>
      </c>
      <c r="Z48" s="85">
        <f>+A!Y47/A!Y$46</f>
        <v>8.6691322399124457E-2</v>
      </c>
      <c r="AA48" s="85">
        <f>+A!Z47/A!Z$46</f>
        <v>8.3406024206457971E-2</v>
      </c>
    </row>
    <row r="49" spans="3:27" x14ac:dyDescent="0.25">
      <c r="C49" s="197" t="s">
        <v>18</v>
      </c>
      <c r="D49" s="207"/>
      <c r="E49" s="86">
        <f>+A!D48/A!D$46</f>
        <v>2.5014985052351836E-3</v>
      </c>
      <c r="F49" s="87">
        <f>+A!E48/A!E$46</f>
        <v>8.5057270666256165E-4</v>
      </c>
      <c r="G49" s="86">
        <f>+A!F48/A!F$46</f>
        <v>2.709409915701187E-3</v>
      </c>
      <c r="H49" s="87">
        <f>+A!G48/A!G$46</f>
        <v>4.0885755101030853E-3</v>
      </c>
      <c r="I49" s="86">
        <f>+A!H48/A!H$46</f>
        <v>3.2690478901767719E-3</v>
      </c>
      <c r="J49" s="87">
        <f>+A!I48/A!I$46</f>
        <v>2.8392519584505148E-3</v>
      </c>
      <c r="K49" s="86">
        <f>+A!J48/A!J$46</f>
        <v>4.519546062334635E-3</v>
      </c>
      <c r="L49" s="87">
        <f>+A!K48/A!K$46</f>
        <v>9.1783859873598803E-3</v>
      </c>
      <c r="M49" s="86">
        <f>+A!L48/A!L$46</f>
        <v>1.3808844031703568E-2</v>
      </c>
      <c r="N49" s="87">
        <f>+A!M48/A!M$46</f>
        <v>1.3990283625137904E-2</v>
      </c>
      <c r="O49" s="86">
        <f>+A!N48/A!N$46</f>
        <v>1.1979435340167079E-2</v>
      </c>
      <c r="P49" s="87">
        <f>+A!O48/A!O$46</f>
        <v>1.6243925191338285E-2</v>
      </c>
      <c r="Q49" s="86">
        <f>+A!P48/A!P$46</f>
        <v>2.1074287872755941E-2</v>
      </c>
      <c r="R49" s="87">
        <f>+A!Q48/A!Q$46</f>
        <v>1.7860368560953133E-2</v>
      </c>
      <c r="S49" s="86">
        <f>+A!R48/A!R$46</f>
        <v>1.1828559475843332E-2</v>
      </c>
      <c r="T49" s="87">
        <f>+A!S48/A!S$46</f>
        <v>6.2449665257175114E-3</v>
      </c>
      <c r="U49" s="86">
        <f>+A!T48/A!T$46</f>
        <v>5.9475309547561764E-3</v>
      </c>
      <c r="V49" s="87">
        <f>+A!U48/A!U$46</f>
        <v>4.0468731189459498E-3</v>
      </c>
      <c r="W49" s="86">
        <f>+A!V48/A!V$46</f>
        <v>3.9724013429412027E-3</v>
      </c>
      <c r="X49" s="87">
        <f>+A!W48/A!W$46</f>
        <v>3.1072062553168227E-3</v>
      </c>
      <c r="Y49" s="86">
        <f>+A!X48/A!X$46</f>
        <v>2.8416500708854501E-3</v>
      </c>
      <c r="Z49" s="88">
        <f>+A!Y48/A!Y$46</f>
        <v>1.1561721433566638E-3</v>
      </c>
      <c r="AA49" s="88">
        <f>+A!Z48/A!Z$46</f>
        <v>2.6345502765298514E-3</v>
      </c>
    </row>
    <row r="50" spans="3:27" x14ac:dyDescent="0.25">
      <c r="C50" s="188" t="s">
        <v>19</v>
      </c>
      <c r="D50" s="208"/>
      <c r="E50" s="61">
        <f>+A!D49/A!D$46</f>
        <v>1.5403406492805773E-2</v>
      </c>
      <c r="F50" s="84">
        <f>+A!E49/A!E$46</f>
        <v>1.3134413838570551E-2</v>
      </c>
      <c r="G50" s="61">
        <f>+A!F49/A!F$46</f>
        <v>1.0814267152357693E-2</v>
      </c>
      <c r="H50" s="84">
        <f>+A!G49/A!G$46</f>
        <v>6.5213351636996403E-3</v>
      </c>
      <c r="I50" s="61">
        <f>+A!H49/A!H$46</f>
        <v>1.1263940509187472E-2</v>
      </c>
      <c r="J50" s="84">
        <f>+A!I49/A!I$46</f>
        <v>8.2243160633216628E-3</v>
      </c>
      <c r="K50" s="61">
        <f>+A!J49/A!J$46</f>
        <v>6.2304703321924082E-3</v>
      </c>
      <c r="L50" s="84">
        <f>+A!K49/A!K$46</f>
        <v>4.3915455530203797E-3</v>
      </c>
      <c r="M50" s="61">
        <f>+A!L49/A!L$46</f>
        <v>3.6153901453978739E-3</v>
      </c>
      <c r="N50" s="84">
        <f>+A!M49/A!M$46</f>
        <v>4.4170006876660421E-3</v>
      </c>
      <c r="O50" s="61">
        <f>+A!N49/A!N$46</f>
        <v>3.4390769309759531E-3</v>
      </c>
      <c r="P50" s="84">
        <f>+A!O49/A!O$46</f>
        <v>4.506354500451064E-3</v>
      </c>
      <c r="Q50" s="61">
        <f>+A!P49/A!P$46</f>
        <v>4.0143945782093919E-3</v>
      </c>
      <c r="R50" s="84">
        <f>+A!Q49/A!Q$46</f>
        <v>6.066404056651209E-3</v>
      </c>
      <c r="S50" s="61">
        <f>+A!R49/A!R$46</f>
        <v>5.9971415709747762E-3</v>
      </c>
      <c r="T50" s="84">
        <f>+A!S49/A!S$46</f>
        <v>4.683713384506189E-3</v>
      </c>
      <c r="U50" s="61">
        <f>+A!T49/A!T$46</f>
        <v>4.5328063829252144E-3</v>
      </c>
      <c r="V50" s="84">
        <f>+A!U49/A!U$46</f>
        <v>4.4068316219121927E-3</v>
      </c>
      <c r="W50" s="61">
        <f>+A!V49/A!V$46</f>
        <v>4.0301868065648148E-3</v>
      </c>
      <c r="X50" s="84">
        <f>+A!W49/A!W$46</f>
        <v>3.6698042666194002E-3</v>
      </c>
      <c r="Y50" s="61">
        <f>+A!X49/A!X$46</f>
        <v>4.7311518344707809E-3</v>
      </c>
      <c r="Z50" s="85">
        <f>+A!Y49/A!Y$46</f>
        <v>6.4249713058286053E-3</v>
      </c>
      <c r="AA50" s="85">
        <f>+A!Z49/A!Z$46</f>
        <v>4.743559442994599E-3</v>
      </c>
    </row>
    <row r="51" spans="3:27" x14ac:dyDescent="0.25">
      <c r="C51" s="197" t="s">
        <v>20</v>
      </c>
      <c r="D51" s="207"/>
      <c r="E51" s="86">
        <f>+A!D50/A!D$46</f>
        <v>4.0490710202646538E-2</v>
      </c>
      <c r="F51" s="87">
        <f>+A!E50/A!E$46</f>
        <v>1.5401122810351645E-2</v>
      </c>
      <c r="G51" s="86">
        <f>+A!F50/A!F$46</f>
        <v>5.7448858430869673E-3</v>
      </c>
      <c r="H51" s="87">
        <f>+A!G50/A!G$46</f>
        <v>3.7333861672122571E-3</v>
      </c>
      <c r="I51" s="86">
        <f>+A!H50/A!H$46</f>
        <v>7.5942127655450452E-3</v>
      </c>
      <c r="J51" s="87">
        <f>+A!I50/A!I$46</f>
        <v>2.6960142897050031E-2</v>
      </c>
      <c r="K51" s="86">
        <f>+A!J50/A!J$46</f>
        <v>5.0784158443567184E-3</v>
      </c>
      <c r="L51" s="87">
        <f>+A!K50/A!K$46</f>
        <v>2.3124624257000761E-2</v>
      </c>
      <c r="M51" s="86">
        <f>+A!L50/A!L$46</f>
        <v>9.2182791033241493E-2</v>
      </c>
      <c r="N51" s="87">
        <f>+A!M50/A!M$46</f>
        <v>0.13735332676999798</v>
      </c>
      <c r="O51" s="86">
        <f>+A!N50/A!N$46</f>
        <v>0.22829830384594474</v>
      </c>
      <c r="P51" s="87">
        <f>+A!O50/A!O$46</f>
        <v>0.11065092201287553</v>
      </c>
      <c r="Q51" s="86">
        <f>+A!P50/A!P$46</f>
        <v>5.2693701431621047E-2</v>
      </c>
      <c r="R51" s="87">
        <f>+A!Q50/A!Q$46</f>
        <v>3.95533562466907E-2</v>
      </c>
      <c r="S51" s="86">
        <f>+A!R50/A!R$46</f>
        <v>6.481273869950227E-2</v>
      </c>
      <c r="T51" s="87">
        <f>+A!S50/A!S$46</f>
        <v>0.16385232401680427</v>
      </c>
      <c r="U51" s="86">
        <f>+A!T50/A!T$46</f>
        <v>8.7207952249616472E-2</v>
      </c>
      <c r="V51" s="87">
        <f>+A!U50/A!U$46</f>
        <v>3.9788861333537116E-2</v>
      </c>
      <c r="W51" s="86">
        <f>+A!V50/A!V$46</f>
        <v>7.3278001995169068E-2</v>
      </c>
      <c r="X51" s="87">
        <f>+A!W50/A!W$46</f>
        <v>6.3660818670002214E-2</v>
      </c>
      <c r="Y51" s="86">
        <f>+A!X50/A!X$46</f>
        <v>5.1365970656006274E-2</v>
      </c>
      <c r="Z51" s="88">
        <f>+A!Y50/A!Y$46</f>
        <v>4.4847818784534074E-2</v>
      </c>
      <c r="AA51" s="88">
        <f>+A!Z50/A!Z$46</f>
        <v>5.7040938599383251E-2</v>
      </c>
    </row>
    <row r="52" spans="3:27" x14ac:dyDescent="0.25">
      <c r="C52" s="188" t="s">
        <v>21</v>
      </c>
      <c r="D52" s="208"/>
      <c r="E52" s="61">
        <f>+A!D51/A!D$46</f>
        <v>2.4813236219596243E-4</v>
      </c>
      <c r="F52" s="84">
        <f>+A!E51/A!E$46</f>
        <v>1.0606415904590521E-3</v>
      </c>
      <c r="G52" s="61">
        <f>+A!F51/A!F$46</f>
        <v>1.978002386578847E-3</v>
      </c>
      <c r="H52" s="84">
        <f>+A!G51/A!G$46</f>
        <v>8.3591490957425857E-5</v>
      </c>
      <c r="I52" s="61">
        <f>+A!H51/A!H$46</f>
        <v>1.5853596487827571E-3</v>
      </c>
      <c r="J52" s="84">
        <f>+A!I51/A!I$46</f>
        <v>8.0115107704067032E-3</v>
      </c>
      <c r="K52" s="61">
        <f>+A!J51/A!J$46</f>
        <v>7.4765429678765854E-3</v>
      </c>
      <c r="L52" s="84">
        <f>+A!K51/A!K$46</f>
        <v>5.3756123863868384E-3</v>
      </c>
      <c r="M52" s="61">
        <f>+A!L51/A!L$46</f>
        <v>1.2064159411322188E-3</v>
      </c>
      <c r="N52" s="84">
        <f>+A!M51/A!M$46</f>
        <v>5.5400355211667569E-4</v>
      </c>
      <c r="O52" s="61">
        <f>+A!N51/A!N$46</f>
        <v>5.4188437399955308E-4</v>
      </c>
      <c r="P52" s="84">
        <f>+A!O51/A!O$46</f>
        <v>6.6485971759212847E-4</v>
      </c>
      <c r="Q52" s="61">
        <f>+A!P51/A!P$46</f>
        <v>6.3757997423270199E-4</v>
      </c>
      <c r="R52" s="84">
        <f>+A!Q51/A!Q$46</f>
        <v>4.9309131599760468E-4</v>
      </c>
      <c r="S52" s="61">
        <f>+A!R51/A!R$46</f>
        <v>6.4618947709995907E-4</v>
      </c>
      <c r="T52" s="84">
        <f>+A!S51/A!S$46</f>
        <v>4.4307563296949634E-4</v>
      </c>
      <c r="U52" s="61">
        <f>+A!T51/A!T$46</f>
        <v>1.8894252936195897E-3</v>
      </c>
      <c r="V52" s="84">
        <f>+A!U51/A!U$46</f>
        <v>8.6555756666586406E-4</v>
      </c>
      <c r="W52" s="61">
        <f>+A!V51/A!V$46</f>
        <v>6.5970619363267622E-4</v>
      </c>
      <c r="X52" s="84">
        <f>+A!W51/A!W$46</f>
        <v>5.7529948008569541E-4</v>
      </c>
      <c r="Y52" s="61">
        <f>+A!X51/A!X$46</f>
        <v>6.4462900488833884E-4</v>
      </c>
      <c r="Z52" s="85">
        <f>+A!Y51/A!Y$46</f>
        <v>3.0468433910884282E-3</v>
      </c>
      <c r="AA52" s="85">
        <f>+A!Z51/A!Z$46</f>
        <v>1.2312549569482014E-3</v>
      </c>
    </row>
    <row r="53" spans="3:27" x14ac:dyDescent="0.25">
      <c r="C53" s="197" t="s">
        <v>22</v>
      </c>
      <c r="D53" s="207"/>
      <c r="E53" s="86">
        <f>+A!D52/A!D$46</f>
        <v>0.25355713816826086</v>
      </c>
      <c r="F53" s="87">
        <f>+A!E52/A!E$46</f>
        <v>0.28340153817820973</v>
      </c>
      <c r="G53" s="86">
        <f>+A!F52/A!F$46</f>
        <v>0.292585181447795</v>
      </c>
      <c r="H53" s="87">
        <f>+A!G52/A!G$46</f>
        <v>0.28411348689312049</v>
      </c>
      <c r="I53" s="86">
        <f>+A!H52/A!H$46</f>
        <v>0.36725957997363934</v>
      </c>
      <c r="J53" s="87">
        <f>+A!I52/A!I$46</f>
        <v>0.33375235862395181</v>
      </c>
      <c r="K53" s="86">
        <f>+A!J52/A!J$46</f>
        <v>0.2518833704061571</v>
      </c>
      <c r="L53" s="87">
        <f>+A!K52/A!K$46</f>
        <v>0.24988297211279975</v>
      </c>
      <c r="M53" s="86">
        <f>+A!L52/A!L$46</f>
        <v>0.27892282846748123</v>
      </c>
      <c r="N53" s="87">
        <f>+A!M52/A!M$46</f>
        <v>0.25790128281873814</v>
      </c>
      <c r="O53" s="86">
        <f>+A!N52/A!N$46</f>
        <v>0.22186048408043441</v>
      </c>
      <c r="P53" s="87">
        <f>+A!O52/A!O$46</f>
        <v>0.25766274667037437</v>
      </c>
      <c r="Q53" s="86">
        <f>+A!P52/A!P$46</f>
        <v>0.29791502747571386</v>
      </c>
      <c r="R53" s="87">
        <f>+A!Q52/A!Q$46</f>
        <v>0.28168385168469195</v>
      </c>
      <c r="S53" s="86">
        <f>+A!R52/A!R$46</f>
        <v>0.2993707320409692</v>
      </c>
      <c r="T53" s="87">
        <f>+A!S52/A!S$46</f>
        <v>0.23900330769209691</v>
      </c>
      <c r="U53" s="86">
        <f>+A!T52/A!T$46</f>
        <v>0.27102167461668075</v>
      </c>
      <c r="V53" s="87">
        <f>+A!U52/A!U$46</f>
        <v>0.3170028966269528</v>
      </c>
      <c r="W53" s="86">
        <f>+A!V52/A!V$46</f>
        <v>0.29709074980883848</v>
      </c>
      <c r="X53" s="87">
        <f>+A!W52/A!W$46</f>
        <v>0.30451789981579847</v>
      </c>
      <c r="Y53" s="86">
        <f>+A!X52/A!X$46</f>
        <v>0.35617101298135617</v>
      </c>
      <c r="Z53" s="88">
        <f>+A!Y52/A!Y$46</f>
        <v>0.35139903360864733</v>
      </c>
      <c r="AA53" s="88">
        <f>+A!Z52/A!Z$46</f>
        <v>0.3285515582195635</v>
      </c>
    </row>
    <row r="54" spans="3:27" x14ac:dyDescent="0.25">
      <c r="C54" s="188" t="s">
        <v>23</v>
      </c>
      <c r="D54" s="208"/>
      <c r="E54" s="61">
        <f>+A!D53/A!D$46</f>
        <v>0.27712107454747947</v>
      </c>
      <c r="F54" s="84">
        <f>+A!E53/A!E$46</f>
        <v>0.29674176138080882</v>
      </c>
      <c r="G54" s="61">
        <f>+A!F53/A!F$46</f>
        <v>0.25666622758148372</v>
      </c>
      <c r="H54" s="84">
        <f>+A!G53/A!G$46</f>
        <v>0.25913989511987123</v>
      </c>
      <c r="I54" s="61">
        <f>+A!H53/A!H$46</f>
        <v>0.25922814462513566</v>
      </c>
      <c r="J54" s="84">
        <f>+A!I53/A!I$46</f>
        <v>0.27815888513565623</v>
      </c>
      <c r="K54" s="61">
        <f>+A!J53/A!J$46</f>
        <v>0.22915319803288536</v>
      </c>
      <c r="L54" s="84">
        <f>+A!K53/A!K$46</f>
        <v>0.21514167736726872</v>
      </c>
      <c r="M54" s="61">
        <f>+A!L53/A!L$46</f>
        <v>0.23802951605076472</v>
      </c>
      <c r="N54" s="84">
        <f>+A!M53/A!M$46</f>
        <v>0.2238297556559295</v>
      </c>
      <c r="O54" s="61">
        <f>+A!N53/A!N$46</f>
        <v>0.20645005164571642</v>
      </c>
      <c r="P54" s="84">
        <f>+A!O53/A!O$46</f>
        <v>0.23748282239733046</v>
      </c>
      <c r="Q54" s="61">
        <f>+A!P53/A!P$46</f>
        <v>0.25172126805199857</v>
      </c>
      <c r="R54" s="84">
        <f>+A!Q53/A!Q$46</f>
        <v>0.26630896221696737</v>
      </c>
      <c r="S54" s="61">
        <f>+A!R53/A!R$46</f>
        <v>0.25933371721435988</v>
      </c>
      <c r="T54" s="84">
        <f>+A!S53/A!S$46</f>
        <v>0.22751846360853589</v>
      </c>
      <c r="U54" s="61">
        <f>+A!T53/A!T$46</f>
        <v>0.23918852221952097</v>
      </c>
      <c r="V54" s="84">
        <f>+A!U53/A!U$46</f>
        <v>0.23147446372621169</v>
      </c>
      <c r="W54" s="61">
        <f>+A!V53/A!V$46</f>
        <v>0.22806255918410751</v>
      </c>
      <c r="X54" s="84">
        <f>+A!W53/A!W$46</f>
        <v>0.20522196259822356</v>
      </c>
      <c r="Y54" s="61">
        <f>+A!X53/A!X$46</f>
        <v>0.19345285087948916</v>
      </c>
      <c r="Z54" s="85">
        <f>+A!Y53/A!Y$46</f>
        <v>0.18138825610287723</v>
      </c>
      <c r="AA54" s="85">
        <f>+A!Z53/A!Z$46</f>
        <v>0.19363736390322184</v>
      </c>
    </row>
    <row r="55" spans="3:27" x14ac:dyDescent="0.25">
      <c r="C55" s="197" t="s">
        <v>24</v>
      </c>
      <c r="D55" s="207"/>
      <c r="E55" s="86">
        <f>+A!D54/A!D$46</f>
        <v>0.12008583793326907</v>
      </c>
      <c r="F55" s="87">
        <f>+A!E54/A!E$46</f>
        <v>0.10581975998511638</v>
      </c>
      <c r="G55" s="86">
        <f>+A!F54/A!F$46</f>
        <v>0.12166068790299381</v>
      </c>
      <c r="H55" s="87">
        <f>+A!G54/A!G$46</f>
        <v>9.5146915473809421E-2</v>
      </c>
      <c r="I55" s="86">
        <f>+A!H54/A!H$46</f>
        <v>8.9887058555590024E-2</v>
      </c>
      <c r="J55" s="87">
        <f>+A!I54/A!I$46</f>
        <v>0.12860303909017526</v>
      </c>
      <c r="K55" s="86">
        <f>+A!J54/A!J$46</f>
        <v>0.26648771510583863</v>
      </c>
      <c r="L55" s="87">
        <f>+A!K54/A!K$46</f>
        <v>0.28410391016694175</v>
      </c>
      <c r="M55" s="86">
        <f>+A!L54/A!L$46</f>
        <v>0.17562371143284816</v>
      </c>
      <c r="N55" s="87">
        <f>+A!M54/A!M$46</f>
        <v>0.19830725314520639</v>
      </c>
      <c r="O55" s="86">
        <f>+A!N54/A!N$46</f>
        <v>0.17893292701342789</v>
      </c>
      <c r="P55" s="87">
        <f>+A!O54/A!O$46</f>
        <v>0.20460707345385409</v>
      </c>
      <c r="Q55" s="86">
        <f>+A!P54/A!P$46</f>
        <v>0.19011289650135263</v>
      </c>
      <c r="R55" s="87">
        <f>+A!Q54/A!Q$46</f>
        <v>0.20255354563532549</v>
      </c>
      <c r="S55" s="86">
        <f>+A!R54/A!R$46</f>
        <v>0.19634902102384885</v>
      </c>
      <c r="T55" s="87">
        <f>+A!S54/A!S$46</f>
        <v>0.21580117673818261</v>
      </c>
      <c r="U55" s="86">
        <f>+A!T54/A!T$46</f>
        <v>0.20599499526352411</v>
      </c>
      <c r="V55" s="87">
        <f>+A!U54/A!U$46</f>
        <v>0.21048156030521883</v>
      </c>
      <c r="W55" s="86">
        <f>+A!V54/A!V$46</f>
        <v>0.19484623525777686</v>
      </c>
      <c r="X55" s="87">
        <f>+A!W54/A!W$46</f>
        <v>0.21291411516656417</v>
      </c>
      <c r="Y55" s="86">
        <f>+A!X54/A!X$46</f>
        <v>0.19422676224161364</v>
      </c>
      <c r="Z55" s="88">
        <f>+A!Y54/A!Y$46</f>
        <v>0.23288881331576256</v>
      </c>
      <c r="AA55" s="88">
        <f>+A!Z54/A!Z$46</f>
        <v>0.22010326340974481</v>
      </c>
    </row>
    <row r="56" spans="3:27" x14ac:dyDescent="0.25">
      <c r="C56" s="188" t="s">
        <v>25</v>
      </c>
      <c r="D56" s="208"/>
      <c r="E56" s="61">
        <f>+A!D55/A!D$46</f>
        <v>0.15770201299982514</v>
      </c>
      <c r="F56" s="84">
        <f>+A!E55/A!E$46</f>
        <v>0.18310433612526705</v>
      </c>
      <c r="G56" s="61">
        <f>+A!F55/A!F$46</f>
        <v>0.16754832877590009</v>
      </c>
      <c r="H56" s="84">
        <f>+A!G55/A!G$46</f>
        <v>0.16549632306174422</v>
      </c>
      <c r="I56" s="61">
        <f>+A!H55/A!H$46</f>
        <v>0.13574988006861527</v>
      </c>
      <c r="J56" s="84">
        <f>+A!I55/A!I$46</f>
        <v>0.11096254565147723</v>
      </c>
      <c r="K56" s="61">
        <f>+A!J55/A!J$46</f>
        <v>0.12234153278755396</v>
      </c>
      <c r="L56" s="84">
        <f>+A!K55/A!K$46</f>
        <v>0.10862648629113336</v>
      </c>
      <c r="M56" s="61">
        <f>+A!L55/A!L$46</f>
        <v>0.11728771217228993</v>
      </c>
      <c r="N56" s="84">
        <f>+A!M55/A!M$46</f>
        <v>0.11265681506730717</v>
      </c>
      <c r="O56" s="61">
        <f>+A!N55/A!N$46</f>
        <v>9.3654825401235875E-2</v>
      </c>
      <c r="P56" s="84">
        <f>+A!O55/A!O$46</f>
        <v>0.10839164287400289</v>
      </c>
      <c r="Q56" s="61">
        <f>+A!P55/A!P$46</f>
        <v>0.1114689554213204</v>
      </c>
      <c r="R56" s="84">
        <f>+A!Q55/A!Q$46</f>
        <v>0.11147208318162236</v>
      </c>
      <c r="S56" s="61">
        <f>+A!R55/A!R$46</f>
        <v>8.5004143688152872E-2</v>
      </c>
      <c r="T56" s="84">
        <f>+A!S55/A!S$46</f>
        <v>7.8994428717454046E-2</v>
      </c>
      <c r="U56" s="61">
        <f>+A!T55/A!T$46</f>
        <v>0.10950360265577977</v>
      </c>
      <c r="V56" s="84">
        <f>+A!U55/A!U$46</f>
        <v>0.11421194892640558</v>
      </c>
      <c r="W56" s="61">
        <f>+A!V55/A!V$46</f>
        <v>0.12163927951103166</v>
      </c>
      <c r="X56" s="84">
        <f>+A!W55/A!W$46</f>
        <v>0.12056848280228344</v>
      </c>
      <c r="Y56" s="61">
        <f>+A!X55/A!X$46</f>
        <v>0.1071944369405686</v>
      </c>
      <c r="Z56" s="85">
        <f>+A!Y55/A!Y$46</f>
        <v>9.1455846817718456E-2</v>
      </c>
      <c r="AA56" s="85">
        <f>+A!Z55/A!Z$46</f>
        <v>0.10865160416443231</v>
      </c>
    </row>
    <row r="57" spans="3:27" ht="15.75" thickBot="1" x14ac:dyDescent="0.3">
      <c r="C57" s="199" t="s">
        <v>26</v>
      </c>
      <c r="D57" s="228"/>
      <c r="E57" s="89">
        <f>+A!D56/A!D$46</f>
        <v>0</v>
      </c>
      <c r="F57" s="90">
        <f>+A!E56/A!E$46</f>
        <v>0</v>
      </c>
      <c r="G57" s="89">
        <f>+A!F56/A!F$46</f>
        <v>4.6187080956161259E-8</v>
      </c>
      <c r="H57" s="90">
        <f>+A!G56/A!G$46</f>
        <v>1.3836987270032352E-3</v>
      </c>
      <c r="I57" s="89">
        <f>+A!H56/A!H$46</f>
        <v>3.0285703209799968E-8</v>
      </c>
      <c r="J57" s="90">
        <f>+A!I56/A!I$46</f>
        <v>0</v>
      </c>
      <c r="K57" s="89">
        <f>+A!J56/A!J$46</f>
        <v>1.7803099087092728E-4</v>
      </c>
      <c r="L57" s="90">
        <f>+A!K56/A!K$46</f>
        <v>7.6373033768228969E-4</v>
      </c>
      <c r="M57" s="89">
        <f>+A!L56/A!L$46</f>
        <v>1.0655150545723433E-6</v>
      </c>
      <c r="N57" s="90">
        <f>+A!M56/A!M$46</f>
        <v>9.4442767880553896E-6</v>
      </c>
      <c r="O57" s="89">
        <f>+A!N56/A!N$46</f>
        <v>1.0914763426376163E-4</v>
      </c>
      <c r="P57" s="90">
        <f>+A!O56/A!O$46</f>
        <v>4.3229356967558989E-5</v>
      </c>
      <c r="Q57" s="89">
        <f>+A!P56/A!P$46</f>
        <v>1.0015548150679135E-4</v>
      </c>
      <c r="R57" s="90">
        <f>+A!Q56/A!Q$46</f>
        <v>7.2040369121116696E-5</v>
      </c>
      <c r="S57" s="89">
        <f>+A!R56/A!R$46</f>
        <v>8.6989614533608412E-5</v>
      </c>
      <c r="T57" s="90">
        <f>+A!S56/A!S$46</f>
        <v>2.4862170361215327E-4</v>
      </c>
      <c r="U57" s="89">
        <f>+A!T56/A!T$46</f>
        <v>5.6474615842463974E-5</v>
      </c>
      <c r="V57" s="90">
        <f>+A!U56/A!U$46</f>
        <v>2.717888215533332E-4</v>
      </c>
      <c r="W57" s="89">
        <f>+A!V56/A!V$46</f>
        <v>2.4304855755353787E-4</v>
      </c>
      <c r="X57" s="90">
        <f>+A!W56/A!W$46</f>
        <v>2.4290670146559899E-4</v>
      </c>
      <c r="Y57" s="89">
        <f>+A!X56/A!X$46</f>
        <v>2.6690623226554926E-4</v>
      </c>
      <c r="Z57" s="91">
        <f>+A!Y56/A!Y$46</f>
        <v>7.0095047098450399E-4</v>
      </c>
      <c r="AA57" s="91">
        <f>+A!Z56/A!Z$46</f>
        <v>0</v>
      </c>
    </row>
    <row r="58" spans="3:27" x14ac:dyDescent="0.25">
      <c r="C58" s="1" t="s">
        <v>53</v>
      </c>
      <c r="AA58" s="1"/>
    </row>
    <row r="59" spans="3:27" ht="15.75" thickBot="1" x14ac:dyDescent="0.3"/>
    <row r="60" spans="3:27" ht="15.75" thickBot="1" x14ac:dyDescent="0.3">
      <c r="C60" s="7" t="s">
        <v>15</v>
      </c>
      <c r="D60" s="8"/>
      <c r="E60" s="17">
        <v>1995</v>
      </c>
      <c r="F60" s="9">
        <v>1996</v>
      </c>
      <c r="G60" s="17">
        <v>1997</v>
      </c>
      <c r="H60" s="9">
        <v>1998</v>
      </c>
      <c r="I60" s="17">
        <v>1999</v>
      </c>
      <c r="J60" s="9">
        <v>2000</v>
      </c>
      <c r="K60" s="17">
        <v>2001</v>
      </c>
      <c r="L60" s="9">
        <v>2002</v>
      </c>
      <c r="M60" s="17">
        <v>2003</v>
      </c>
      <c r="N60" s="9">
        <v>2004</v>
      </c>
      <c r="O60" s="17">
        <v>2005</v>
      </c>
      <c r="P60" s="9">
        <v>2006</v>
      </c>
      <c r="Q60" s="17">
        <v>2007</v>
      </c>
      <c r="R60" s="9">
        <v>2008</v>
      </c>
      <c r="S60" s="17">
        <v>2009</v>
      </c>
      <c r="T60" s="9">
        <v>2010</v>
      </c>
      <c r="U60" s="17">
        <v>2011</v>
      </c>
      <c r="V60" s="9">
        <v>2012</v>
      </c>
      <c r="W60" s="17">
        <v>2013</v>
      </c>
      <c r="X60" s="9">
        <v>2014</v>
      </c>
      <c r="Y60" s="17">
        <v>2015</v>
      </c>
      <c r="Z60" s="10">
        <v>2016</v>
      </c>
      <c r="AA60" s="10">
        <v>2017</v>
      </c>
    </row>
    <row r="61" spans="3:27" ht="15.75" thickBot="1" x14ac:dyDescent="0.3">
      <c r="C61" s="193" t="s">
        <v>27</v>
      </c>
      <c r="D61" s="209"/>
      <c r="E61" s="59">
        <f>+B!E46/B!E$46</f>
        <v>1</v>
      </c>
      <c r="F61" s="82">
        <f>+B!F46/B!F$46</f>
        <v>1</v>
      </c>
      <c r="G61" s="59">
        <f>+B!G46/B!G$46</f>
        <v>1</v>
      </c>
      <c r="H61" s="82">
        <f>+B!H46/B!H$46</f>
        <v>1</v>
      </c>
      <c r="I61" s="59">
        <f>+B!I46/B!I$46</f>
        <v>1</v>
      </c>
      <c r="J61" s="82">
        <f>+B!J46/B!J$46</f>
        <v>1</v>
      </c>
      <c r="K61" s="59">
        <f>+B!K46/B!K$46</f>
        <v>1</v>
      </c>
      <c r="L61" s="82">
        <f>+B!L46/B!L$46</f>
        <v>1</v>
      </c>
      <c r="M61" s="59">
        <f>+B!M46/B!M$46</f>
        <v>1</v>
      </c>
      <c r="N61" s="82">
        <f>+B!N46/B!N$46</f>
        <v>1</v>
      </c>
      <c r="O61" s="59">
        <f>+B!O46/B!O$46</f>
        <v>1</v>
      </c>
      <c r="P61" s="82">
        <f>+B!P46/B!P$46</f>
        <v>1</v>
      </c>
      <c r="Q61" s="59">
        <f>+B!Q46/B!Q$46</f>
        <v>1</v>
      </c>
      <c r="R61" s="82">
        <f>+B!R46/B!R$46</f>
        <v>1</v>
      </c>
      <c r="S61" s="59">
        <f>+B!S46/B!S$46</f>
        <v>1</v>
      </c>
      <c r="T61" s="82">
        <f>+B!T46/B!T$46</f>
        <v>1</v>
      </c>
      <c r="U61" s="59">
        <f>+B!U46/B!U$46</f>
        <v>1</v>
      </c>
      <c r="V61" s="82">
        <f>+B!V46/B!V$46</f>
        <v>1</v>
      </c>
      <c r="W61" s="59">
        <f>+B!W46/B!W$46</f>
        <v>1</v>
      </c>
      <c r="X61" s="82">
        <f>+B!X46/B!X$46</f>
        <v>1</v>
      </c>
      <c r="Y61" s="59">
        <f>+B!Y46/B!Y$46</f>
        <v>1</v>
      </c>
      <c r="Z61" s="83">
        <f>+B!Z46/B!Z$46</f>
        <v>1</v>
      </c>
      <c r="AA61" s="83">
        <f>+B!AA46/B!AA$46</f>
        <v>1</v>
      </c>
    </row>
    <row r="62" spans="3:27" x14ac:dyDescent="0.25">
      <c r="C62" s="188" t="s">
        <v>17</v>
      </c>
      <c r="D62" s="208"/>
      <c r="E62" s="61">
        <f>+B!E47/B!E$46</f>
        <v>0.36973214964863932</v>
      </c>
      <c r="F62" s="84">
        <f>+B!F47/B!F$46</f>
        <v>0.48125252289405707</v>
      </c>
      <c r="G62" s="61">
        <f>+B!G47/B!G$46</f>
        <v>0.43566403914502094</v>
      </c>
      <c r="H62" s="84">
        <f>+B!H47/B!H$46</f>
        <v>0.36566319095159616</v>
      </c>
      <c r="I62" s="61">
        <f>+B!I47/B!I$46</f>
        <v>0.42325587466949788</v>
      </c>
      <c r="J62" s="84">
        <f>+B!J47/B!J$46</f>
        <v>0.37204852912580905</v>
      </c>
      <c r="K62" s="61">
        <f>+B!K47/B!K$46</f>
        <v>0.42900611515086762</v>
      </c>
      <c r="L62" s="84">
        <f>+B!L47/B!L$46</f>
        <v>0.36200586439026433</v>
      </c>
      <c r="M62" s="61">
        <f>+B!M47/B!M$46</f>
        <v>0.25816015626334926</v>
      </c>
      <c r="N62" s="84">
        <f>+B!N47/B!N$46</f>
        <v>0.25725551668687274</v>
      </c>
      <c r="O62" s="61">
        <f>+B!O47/B!O$46</f>
        <v>0.29469652975950128</v>
      </c>
      <c r="P62" s="84">
        <f>+B!P47/B!P$46</f>
        <v>0.30898494552745753</v>
      </c>
      <c r="Q62" s="61">
        <f>+B!Q47/B!Q$46</f>
        <v>0.26720328104063373</v>
      </c>
      <c r="R62" s="84">
        <f>+B!R47/B!R$46</f>
        <v>0.23664823817711114</v>
      </c>
      <c r="S62" s="61">
        <f>+B!S47/B!S$46</f>
        <v>0.27873198606612903</v>
      </c>
      <c r="T62" s="84">
        <f>+B!T47/B!T$46</f>
        <v>0.23849429363243183</v>
      </c>
      <c r="U62" s="61">
        <f>+B!U47/B!U$46</f>
        <v>0.28601111229952542</v>
      </c>
      <c r="V62" s="84">
        <f>+B!V47/B!V$46</f>
        <v>0.26433486979105736</v>
      </c>
      <c r="W62" s="61">
        <f>+B!W47/B!W$46</f>
        <v>0.2928249577968049</v>
      </c>
      <c r="X62" s="84">
        <f>+B!X47/B!X$46</f>
        <v>0.28093007503608602</v>
      </c>
      <c r="Y62" s="61">
        <f>+B!Y47/B!Y$46</f>
        <v>0.28425793543160438</v>
      </c>
      <c r="Z62" s="85">
        <f>+B!Z47/B!Z$46</f>
        <v>0.33556448962424101</v>
      </c>
      <c r="AA62" s="85">
        <f>+B!AA47/B!AA$46</f>
        <v>0.31600864501436626</v>
      </c>
    </row>
    <row r="63" spans="3:27" x14ac:dyDescent="0.25">
      <c r="C63" s="197" t="s">
        <v>18</v>
      </c>
      <c r="D63" s="207"/>
      <c r="E63" s="86">
        <f>+B!E48/B!E$46</f>
        <v>1.1565354256993568E-3</v>
      </c>
      <c r="F63" s="87">
        <f>+B!F48/B!F$46</f>
        <v>1.1782297445001296E-3</v>
      </c>
      <c r="G63" s="86">
        <f>+B!G48/B!G$46</f>
        <v>1.0638270818109346E-3</v>
      </c>
      <c r="H63" s="87">
        <f>+B!H48/B!H$46</f>
        <v>1.719246666809353E-3</v>
      </c>
      <c r="I63" s="86">
        <f>+B!I48/B!I$46</f>
        <v>2.9866628269616905E-4</v>
      </c>
      <c r="J63" s="87">
        <f>+B!J48/B!J$46</f>
        <v>2.8718474503079626E-3</v>
      </c>
      <c r="K63" s="86">
        <f>+B!K48/B!K$46</f>
        <v>1.2797163022506017E-3</v>
      </c>
      <c r="L63" s="87">
        <f>+B!L48/B!L$46</f>
        <v>7.63811368921455E-4</v>
      </c>
      <c r="M63" s="86">
        <f>+B!M48/B!M$46</f>
        <v>5.9522432099796073E-4</v>
      </c>
      <c r="N63" s="87">
        <f>+B!N48/B!N$46</f>
        <v>5.5572306273994751E-4</v>
      </c>
      <c r="O63" s="86">
        <f>+B!O48/B!O$46</f>
        <v>1.2685916543037363E-3</v>
      </c>
      <c r="P63" s="87">
        <f>+B!P48/B!P$46</f>
        <v>6.8617883799083727E-4</v>
      </c>
      <c r="Q63" s="86">
        <f>+B!Q48/B!Q$46</f>
        <v>4.1291135996454108E-3</v>
      </c>
      <c r="R63" s="87">
        <f>+B!R48/B!R$46</f>
        <v>2.0137521985731507E-3</v>
      </c>
      <c r="S63" s="86">
        <f>+B!S48/B!S$46</f>
        <v>1.9826481697576832E-3</v>
      </c>
      <c r="T63" s="87">
        <f>+B!T48/B!T$46</f>
        <v>1.5978871187326163E-3</v>
      </c>
      <c r="U63" s="86">
        <f>+B!U48/B!U$46</f>
        <v>2.0311377065729947E-3</v>
      </c>
      <c r="V63" s="87">
        <f>+B!V48/B!V$46</f>
        <v>8.2618685509721799E-4</v>
      </c>
      <c r="W63" s="86">
        <f>+B!W48/B!W$46</f>
        <v>7.9410284922038074E-4</v>
      </c>
      <c r="X63" s="87">
        <f>+B!X48/B!X$46</f>
        <v>7.3565202334988403E-4</v>
      </c>
      <c r="Y63" s="86">
        <f>+B!Y48/B!Y$46</f>
        <v>3.0638701296976513E-3</v>
      </c>
      <c r="Z63" s="88">
        <f>+B!Z48/B!Z$46</f>
        <v>1.4274305730291772E-3</v>
      </c>
      <c r="AA63" s="88">
        <f>+B!AA48/B!AA$46</f>
        <v>1.629709875080402E-3</v>
      </c>
    </row>
    <row r="64" spans="3:27" x14ac:dyDescent="0.25">
      <c r="C64" s="188" t="s">
        <v>19</v>
      </c>
      <c r="D64" s="208"/>
      <c r="E64" s="61">
        <f>+B!E49/B!E$46</f>
        <v>2.0486606019648114E-2</v>
      </c>
      <c r="F64" s="84">
        <f>+B!F49/B!F$46</f>
        <v>1.4498313540872349E-2</v>
      </c>
      <c r="G64" s="61">
        <f>+B!G49/B!G$46</f>
        <v>1.2733095666146284E-2</v>
      </c>
      <c r="H64" s="84">
        <f>+B!H49/B!H$46</f>
        <v>1.492658776099481E-2</v>
      </c>
      <c r="I64" s="61">
        <f>+B!I49/B!I$46</f>
        <v>3.6118196720533291E-2</v>
      </c>
      <c r="J64" s="84">
        <f>+B!J49/B!J$46</f>
        <v>4.3005613792302305E-2</v>
      </c>
      <c r="K64" s="61">
        <f>+B!K49/B!K$46</f>
        <v>4.6351900850339064E-2</v>
      </c>
      <c r="L64" s="84">
        <f>+B!L49/B!L$46</f>
        <v>5.642780364777384E-2</v>
      </c>
      <c r="M64" s="61">
        <f>+B!M49/B!M$46</f>
        <v>6.4969973202651715E-2</v>
      </c>
      <c r="N64" s="84">
        <f>+B!N49/B!N$46</f>
        <v>8.0316730652657098E-2</v>
      </c>
      <c r="O64" s="61">
        <f>+B!O49/B!O$46</f>
        <v>2.5793174603894738E-2</v>
      </c>
      <c r="P64" s="84">
        <f>+B!P49/B!P$46</f>
        <v>2.052906099056561E-2</v>
      </c>
      <c r="Q64" s="61">
        <f>+B!Q49/B!Q$46</f>
        <v>2.3118855434946812E-2</v>
      </c>
      <c r="R64" s="84">
        <f>+B!R49/B!R$46</f>
        <v>1.3065836149483211E-2</v>
      </c>
      <c r="S64" s="61">
        <f>+B!S49/B!S$46</f>
        <v>1.4104296708810459E-2</v>
      </c>
      <c r="T64" s="84">
        <f>+B!T49/B!T$46</f>
        <v>1.1422964666620437E-2</v>
      </c>
      <c r="U64" s="61">
        <f>+B!U49/B!U$46</f>
        <v>1.346394319629665E-2</v>
      </c>
      <c r="V64" s="84">
        <f>+B!V49/B!V$46</f>
        <v>1.2449715716324668E-2</v>
      </c>
      <c r="W64" s="61">
        <f>+B!W49/B!W$46</f>
        <v>1.3259436344062313E-2</v>
      </c>
      <c r="X64" s="84">
        <f>+B!X49/B!X$46</f>
        <v>1.0715626791710476E-2</v>
      </c>
      <c r="Y64" s="61">
        <f>+B!Y49/B!Y$46</f>
        <v>1.2909848102908145E-2</v>
      </c>
      <c r="Z64" s="85">
        <f>+B!Z49/B!Z$46</f>
        <v>1.242986165861793E-2</v>
      </c>
      <c r="AA64" s="85">
        <f>+B!AA49/B!AA$46</f>
        <v>1.1784737637677817E-2</v>
      </c>
    </row>
    <row r="65" spans="3:27" x14ac:dyDescent="0.25">
      <c r="C65" s="197" t="s">
        <v>20</v>
      </c>
      <c r="D65" s="207"/>
      <c r="E65" s="86">
        <f>+B!E50/B!E$46</f>
        <v>1.1060364701270281E-3</v>
      </c>
      <c r="F65" s="87">
        <f>+B!F50/B!F$46</f>
        <v>0</v>
      </c>
      <c r="G65" s="86">
        <f>+B!G50/B!G$46</f>
        <v>0</v>
      </c>
      <c r="H65" s="87">
        <f>+B!H50/B!H$46</f>
        <v>5.9662442495691834E-5</v>
      </c>
      <c r="I65" s="86">
        <f>+B!I50/B!I$46</f>
        <v>6.9801801602232931E-4</v>
      </c>
      <c r="J65" s="87">
        <f>+B!J50/B!J$46</f>
        <v>3.1369444605784502E-2</v>
      </c>
      <c r="K65" s="86">
        <f>+B!K50/B!K$46</f>
        <v>2.3806037218831902E-4</v>
      </c>
      <c r="L65" s="87">
        <f>+B!L50/B!L$46</f>
        <v>2.6891658017866592E-2</v>
      </c>
      <c r="M65" s="86">
        <f>+B!M50/B!M$46</f>
        <v>3.2622439569270092E-2</v>
      </c>
      <c r="N65" s="87">
        <f>+B!N50/B!N$46</f>
        <v>5.7069978362632182E-2</v>
      </c>
      <c r="O65" s="86">
        <f>+B!O50/B!O$46</f>
        <v>4.0153814512189764E-3</v>
      </c>
      <c r="P65" s="87">
        <f>+B!P50/B!P$46</f>
        <v>2.7509326271495911E-3</v>
      </c>
      <c r="Q65" s="86">
        <f>+B!Q50/B!Q$46</f>
        <v>7.3383944336720963E-3</v>
      </c>
      <c r="R65" s="87">
        <f>+B!R50/B!R$46</f>
        <v>7.9600983676211927E-3</v>
      </c>
      <c r="S65" s="86">
        <f>+B!S50/B!S$46</f>
        <v>4.6879744416121428E-3</v>
      </c>
      <c r="T65" s="87">
        <f>+B!T50/B!T$46</f>
        <v>3.52238621489056E-3</v>
      </c>
      <c r="U65" s="86">
        <f>+B!U50/B!U$46</f>
        <v>3.1258952981950486E-3</v>
      </c>
      <c r="V65" s="87">
        <f>+B!V50/B!V$46</f>
        <v>4.2631544958936802E-3</v>
      </c>
      <c r="W65" s="86">
        <f>+B!W50/B!W$46</f>
        <v>1.6190204957134437E-2</v>
      </c>
      <c r="X65" s="87">
        <f>+B!X50/B!X$46</f>
        <v>9.2903702146867311E-3</v>
      </c>
      <c r="Y65" s="86">
        <f>+B!Y50/B!Y$46</f>
        <v>8.7984603926941057E-3</v>
      </c>
      <c r="Z65" s="88">
        <f>+B!Z50/B!Z$46</f>
        <v>5.6234457795844732E-2</v>
      </c>
      <c r="AA65" s="88">
        <f>+B!AA50/B!AA$46</f>
        <v>2.5716459327109652E-2</v>
      </c>
    </row>
    <row r="66" spans="3:27" x14ac:dyDescent="0.25">
      <c r="C66" s="188" t="s">
        <v>21</v>
      </c>
      <c r="D66" s="208"/>
      <c r="E66" s="61">
        <f>+B!E51/B!E$46</f>
        <v>9.9006111510938685E-3</v>
      </c>
      <c r="F66" s="84">
        <f>+B!F51/B!F$46</f>
        <v>6.7743369131790885E-3</v>
      </c>
      <c r="G66" s="61">
        <f>+B!G51/B!G$46</f>
        <v>7.4351977180628455E-3</v>
      </c>
      <c r="H66" s="84">
        <f>+B!H51/B!H$46</f>
        <v>6.7465679016189091E-3</v>
      </c>
      <c r="I66" s="61">
        <f>+B!I51/B!I$46</f>
        <v>1.6530661732012852E-2</v>
      </c>
      <c r="J66" s="84">
        <f>+B!J51/B!J$46</f>
        <v>3.3431421074827834E-2</v>
      </c>
      <c r="K66" s="61">
        <f>+B!K51/B!K$46</f>
        <v>1.9225597531314222E-2</v>
      </c>
      <c r="L66" s="84">
        <f>+B!L51/B!L$46</f>
        <v>2.1522344950003991E-2</v>
      </c>
      <c r="M66" s="61">
        <f>+B!M51/B!M$46</f>
        <v>2.659584335975965E-2</v>
      </c>
      <c r="N66" s="84">
        <f>+B!N51/B!N$46</f>
        <v>3.9352910099683433E-2</v>
      </c>
      <c r="O66" s="61">
        <f>+B!O51/B!O$46</f>
        <v>2.5063629393377099E-2</v>
      </c>
      <c r="P66" s="84">
        <f>+B!P51/B!P$46</f>
        <v>1.1575590687775845E-2</v>
      </c>
      <c r="Q66" s="61">
        <f>+B!Q51/B!Q$46</f>
        <v>1.7548174317974858E-2</v>
      </c>
      <c r="R66" s="84">
        <f>+B!R51/B!R$46</f>
        <v>3.912691942846979E-2</v>
      </c>
      <c r="S66" s="61">
        <f>+B!S51/B!S$46</f>
        <v>8.0871176482021523E-2</v>
      </c>
      <c r="T66" s="84">
        <f>+B!T51/B!T$46</f>
        <v>6.2430699753286398E-2</v>
      </c>
      <c r="U66" s="61">
        <f>+B!U51/B!U$46</f>
        <v>5.0697980758946409E-2</v>
      </c>
      <c r="V66" s="84">
        <f>+B!V51/B!V$46</f>
        <v>7.6864896230609048E-2</v>
      </c>
      <c r="W66" s="61">
        <f>+B!W51/B!W$46</f>
        <v>8.8461061229452451E-2</v>
      </c>
      <c r="X66" s="84">
        <f>+B!X51/B!X$46</f>
        <v>5.7945924578415457E-2</v>
      </c>
      <c r="Y66" s="61">
        <f>+B!Y51/B!Y$46</f>
        <v>0.10365395587797356</v>
      </c>
      <c r="Z66" s="85">
        <f>+B!Z51/B!Z$46</f>
        <v>0.1787750633865339</v>
      </c>
      <c r="AA66" s="85">
        <f>+B!AA51/B!AA$46</f>
        <v>0.11497064413632339</v>
      </c>
    </row>
    <row r="67" spans="3:27" x14ac:dyDescent="0.25">
      <c r="C67" s="197" t="s">
        <v>22</v>
      </c>
      <c r="D67" s="207"/>
      <c r="E67" s="86">
        <f>+B!E52/B!E$46</f>
        <v>9.1308248053034682E-2</v>
      </c>
      <c r="F67" s="87">
        <f>+B!F52/B!F$46</f>
        <v>9.2708770544889518E-2</v>
      </c>
      <c r="G67" s="86">
        <f>+B!G52/B!G$46</f>
        <v>7.9734832757589857E-2</v>
      </c>
      <c r="H67" s="87">
        <f>+B!H52/B!H$46</f>
        <v>0.11871681321225729</v>
      </c>
      <c r="I67" s="86">
        <f>+B!I52/B!I$46</f>
        <v>0.13418131213478632</v>
      </c>
      <c r="J67" s="87">
        <f>+B!J52/B!J$46</f>
        <v>0.11123171982050008</v>
      </c>
      <c r="K67" s="86">
        <f>+B!K52/B!K$46</f>
        <v>0.12229390433214131</v>
      </c>
      <c r="L67" s="87">
        <f>+B!L52/B!L$46</f>
        <v>0.10196449176237538</v>
      </c>
      <c r="M67" s="86">
        <f>+B!M52/B!M$46</f>
        <v>8.8392437377247973E-2</v>
      </c>
      <c r="N67" s="87">
        <f>+B!N52/B!N$46</f>
        <v>8.7096930356300936E-2</v>
      </c>
      <c r="O67" s="86">
        <f>+B!O52/B!O$46</f>
        <v>7.2779228311185912E-2</v>
      </c>
      <c r="P67" s="87">
        <f>+B!P52/B!P$46</f>
        <v>6.5098142694859501E-2</v>
      </c>
      <c r="Q67" s="86">
        <f>+B!Q52/B!Q$46</f>
        <v>7.9702054566924113E-2</v>
      </c>
      <c r="R67" s="87">
        <f>+B!R52/B!R$46</f>
        <v>8.6121568743700708E-2</v>
      </c>
      <c r="S67" s="86">
        <f>+B!S52/B!S$46</f>
        <v>9.2420164231934596E-2</v>
      </c>
      <c r="T67" s="87">
        <f>+B!T52/B!T$46</f>
        <v>9.1378174391153713E-2</v>
      </c>
      <c r="U67" s="86">
        <f>+B!U52/B!U$46</f>
        <v>7.7773993616338577E-2</v>
      </c>
      <c r="V67" s="87">
        <f>+B!V52/B!V$46</f>
        <v>8.9532370902454445E-2</v>
      </c>
      <c r="W67" s="86">
        <f>+B!W52/B!W$46</f>
        <v>9.7320250229446542E-2</v>
      </c>
      <c r="X67" s="87">
        <f>+B!X52/B!X$46</f>
        <v>9.5233997047778407E-2</v>
      </c>
      <c r="Y67" s="86">
        <f>+B!Y52/B!Y$46</f>
        <v>8.4750795190495817E-2</v>
      </c>
      <c r="Z67" s="88">
        <f>+B!Z52/B!Z$46</f>
        <v>6.2629561081258403E-2</v>
      </c>
      <c r="AA67" s="88">
        <f>+B!AA52/B!AA$46</f>
        <v>7.6260426758920266E-2</v>
      </c>
    </row>
    <row r="68" spans="3:27" x14ac:dyDescent="0.25">
      <c r="C68" s="188" t="s">
        <v>23</v>
      </c>
      <c r="D68" s="208"/>
      <c r="E68" s="61">
        <f>+B!E53/B!E$46</f>
        <v>0.25279391715962485</v>
      </c>
      <c r="F68" s="84">
        <f>+B!F53/B!F$46</f>
        <v>0.21553293560014686</v>
      </c>
      <c r="G68" s="61">
        <f>+B!G53/B!G$46</f>
        <v>0.2223832562446024</v>
      </c>
      <c r="H68" s="84">
        <f>+B!H53/B!H$46</f>
        <v>0.25182479905515548</v>
      </c>
      <c r="I68" s="61">
        <f>+B!I53/B!I$46</f>
        <v>0.24548309870520718</v>
      </c>
      <c r="J68" s="84">
        <f>+B!J53/B!J$46</f>
        <v>0.25020373040665267</v>
      </c>
      <c r="K68" s="61">
        <f>+B!K53/B!K$46</f>
        <v>0.25498504207701445</v>
      </c>
      <c r="L68" s="84">
        <f>+B!L53/B!L$46</f>
        <v>0.22264331658584319</v>
      </c>
      <c r="M68" s="61">
        <f>+B!M53/B!M$46</f>
        <v>0.20011055309746395</v>
      </c>
      <c r="N68" s="84">
        <f>+B!N53/B!N$46</f>
        <v>0.26570761349094091</v>
      </c>
      <c r="O68" s="61">
        <f>+B!O53/B!O$46</f>
        <v>0.22780929631864449</v>
      </c>
      <c r="P68" s="84">
        <f>+B!P53/B!P$46</f>
        <v>0.19780032143872309</v>
      </c>
      <c r="Q68" s="61">
        <f>+B!Q53/B!Q$46</f>
        <v>0.20906781311310893</v>
      </c>
      <c r="R68" s="84">
        <f>+B!R53/B!R$46</f>
        <v>0.21032798264856425</v>
      </c>
      <c r="S68" s="61">
        <f>+B!S53/B!S$46</f>
        <v>0.18165618410908099</v>
      </c>
      <c r="T68" s="84">
        <f>+B!T53/B!T$46</f>
        <v>0.20661818628668052</v>
      </c>
      <c r="U68" s="61">
        <f>+B!U53/B!U$46</f>
        <v>0.21092934626578325</v>
      </c>
      <c r="V68" s="84">
        <f>+B!V53/B!V$46</f>
        <v>0.22851128945459651</v>
      </c>
      <c r="W68" s="61">
        <f>+B!W53/B!W$46</f>
        <v>0.27915910729297522</v>
      </c>
      <c r="X68" s="84">
        <f>+B!X53/B!X$46</f>
        <v>0.29157767440948762</v>
      </c>
      <c r="Y68" s="61">
        <f>+B!Y53/B!Y$46</f>
        <v>0.2927548657689838</v>
      </c>
      <c r="Z68" s="85">
        <f>+B!Z53/B!Z$46</f>
        <v>0.2492816399918239</v>
      </c>
      <c r="AA68" s="85">
        <f>+B!AA53/B!AA$46</f>
        <v>0.26590673508307822</v>
      </c>
    </row>
    <row r="69" spans="3:27" x14ac:dyDescent="0.25">
      <c r="C69" s="197" t="s">
        <v>24</v>
      </c>
      <c r="D69" s="207"/>
      <c r="E69" s="86">
        <f>+B!E54/B!E$46</f>
        <v>0.22475275295921174</v>
      </c>
      <c r="F69" s="87">
        <f>+B!F54/B!F$46</f>
        <v>0.16644534689542345</v>
      </c>
      <c r="G69" s="86">
        <f>+B!G54/B!G$46</f>
        <v>0.21933070857968512</v>
      </c>
      <c r="H69" s="87">
        <f>+B!H54/B!H$46</f>
        <v>0.20465942986339059</v>
      </c>
      <c r="I69" s="86">
        <f>+B!I54/B!I$46</f>
        <v>9.3668086513616439E-2</v>
      </c>
      <c r="J69" s="87">
        <f>+B!J54/B!J$46</f>
        <v>9.7543082004803161E-2</v>
      </c>
      <c r="K69" s="86">
        <f>+B!K54/B!K$46</f>
        <v>6.840478150748211E-2</v>
      </c>
      <c r="L69" s="87">
        <f>+B!L54/B!L$46</f>
        <v>0.13369783112331643</v>
      </c>
      <c r="M69" s="86">
        <f>+B!M54/B!M$46</f>
        <v>0.2721947121005967</v>
      </c>
      <c r="N69" s="87">
        <f>+B!N54/B!N$46</f>
        <v>0.16803170989930624</v>
      </c>
      <c r="O69" s="86">
        <f>+B!O54/B!O$46</f>
        <v>0.28363907956282858</v>
      </c>
      <c r="P69" s="87">
        <f>+B!P54/B!P$46</f>
        <v>0.33507741318306272</v>
      </c>
      <c r="Q69" s="86">
        <f>+B!Q54/B!Q$46</f>
        <v>0.32790045850670563</v>
      </c>
      <c r="R69" s="87">
        <f>+B!R54/B!R$46</f>
        <v>0.34428272168534219</v>
      </c>
      <c r="S69" s="86">
        <f>+B!S54/B!S$46</f>
        <v>0.27917701184839755</v>
      </c>
      <c r="T69" s="87">
        <f>+B!T54/B!T$46</f>
        <v>0.32417454421939323</v>
      </c>
      <c r="U69" s="86">
        <f>+B!U54/B!U$46</f>
        <v>0.2987070364761889</v>
      </c>
      <c r="V69" s="87">
        <f>+B!V54/B!V$46</f>
        <v>0.26784941154449099</v>
      </c>
      <c r="W69" s="86">
        <f>+B!W54/B!W$46</f>
        <v>0.13552431543718244</v>
      </c>
      <c r="X69" s="87">
        <f>+B!X54/B!X$46</f>
        <v>0.17270627028563371</v>
      </c>
      <c r="Y69" s="86">
        <f>+B!Y54/B!Y$46</f>
        <v>0.13857500126423411</v>
      </c>
      <c r="Z69" s="88">
        <f>+B!Z54/B!Z$46</f>
        <v>4.8771093379656294E-2</v>
      </c>
      <c r="AA69" s="88">
        <f>+B!AA54/B!AA$46</f>
        <v>0.12400184421241328</v>
      </c>
    </row>
    <row r="70" spans="3:27" x14ac:dyDescent="0.25">
      <c r="C70" s="188" t="s">
        <v>25</v>
      </c>
      <c r="D70" s="208"/>
      <c r="E70" s="61">
        <f>+B!E55/B!E$46</f>
        <v>2.8762934666221981E-2</v>
      </c>
      <c r="F70" s="84">
        <f>+B!F55/B!F$46</f>
        <v>2.1609695201968961E-2</v>
      </c>
      <c r="G70" s="61">
        <f>+B!G55/B!G$46</f>
        <v>2.1655016857104897E-2</v>
      </c>
      <c r="H70" s="84">
        <f>+B!H55/B!H$46</f>
        <v>3.5530576758563304E-2</v>
      </c>
      <c r="I70" s="61">
        <f>+B!I55/B!I$46</f>
        <v>4.9765978420647068E-2</v>
      </c>
      <c r="J70" s="84">
        <f>+B!J55/B!J$46</f>
        <v>5.8294611719012401E-2</v>
      </c>
      <c r="K70" s="61">
        <f>+B!K55/B!K$46</f>
        <v>5.8167088798526827E-2</v>
      </c>
      <c r="L70" s="84">
        <f>+B!L55/B!L$46</f>
        <v>7.3957194362843287E-2</v>
      </c>
      <c r="M70" s="61">
        <f>+B!M55/B!M$46</f>
        <v>5.6060233252633714E-2</v>
      </c>
      <c r="N70" s="84">
        <f>+B!N55/B!N$46</f>
        <v>4.4251548082104131E-2</v>
      </c>
      <c r="O70" s="61">
        <f>+B!O55/B!O$46</f>
        <v>6.4282851746159927E-2</v>
      </c>
      <c r="P70" s="84">
        <f>+B!P55/B!P$46</f>
        <v>5.7330925053925855E-2</v>
      </c>
      <c r="Q70" s="61">
        <f>+B!Q55/B!Q$46</f>
        <v>6.3757186726545415E-2</v>
      </c>
      <c r="R70" s="84">
        <f>+B!R55/B!R$46</f>
        <v>6.0173366139009109E-2</v>
      </c>
      <c r="S70" s="61">
        <f>+B!S55/B!S$46</f>
        <v>6.6051673957785176E-2</v>
      </c>
      <c r="T70" s="84">
        <f>+B!T55/B!T$46</f>
        <v>6.0196084560763183E-2</v>
      </c>
      <c r="U70" s="61">
        <f>+B!U55/B!U$46</f>
        <v>5.7034956269479832E-2</v>
      </c>
      <c r="V70" s="84">
        <f>+B!V55/B!V$46</f>
        <v>5.5243828821451138E-2</v>
      </c>
      <c r="W70" s="61">
        <f>+B!W55/B!W$46</f>
        <v>7.6320276088969463E-2</v>
      </c>
      <c r="X70" s="84">
        <f>+B!X55/B!X$46</f>
        <v>8.0744415035966258E-2</v>
      </c>
      <c r="Y70" s="61">
        <f>+B!Y55/B!Y$46</f>
        <v>7.10420788197621E-2</v>
      </c>
      <c r="Z70" s="85">
        <f>+B!Z55/B!Z$46</f>
        <v>5.4693772059476786E-2</v>
      </c>
      <c r="AA70" s="85">
        <f>+B!AA55/B!AA$46</f>
        <v>6.3720763026765256E-2</v>
      </c>
    </row>
    <row r="71" spans="3:27" ht="15.75" thickBot="1" x14ac:dyDescent="0.3">
      <c r="C71" s="199" t="s">
        <v>26</v>
      </c>
      <c r="D71" s="228"/>
      <c r="E71" s="89">
        <f>+B!E56/B!E$46</f>
        <v>1.8284798165083935E-8</v>
      </c>
      <c r="F71" s="90">
        <f>+B!F56/B!F$46</f>
        <v>9.2654104623161849E-9</v>
      </c>
      <c r="G71" s="89">
        <f>+B!G56/B!G$46</f>
        <v>1.0379990699528333E-8</v>
      </c>
      <c r="H71" s="90">
        <f>+B!H56/B!H$46</f>
        <v>1.5308647259996329E-4</v>
      </c>
      <c r="I71" s="89">
        <f>+B!I56/B!I$46</f>
        <v>0</v>
      </c>
      <c r="J71" s="90">
        <f>+B!J56/B!J$46</f>
        <v>0</v>
      </c>
      <c r="K71" s="89">
        <f>+B!K56/B!K$46</f>
        <v>4.7906205024102362E-5</v>
      </c>
      <c r="L71" s="90">
        <f>+B!L56/B!L$46</f>
        <v>1.2580361672802755E-4</v>
      </c>
      <c r="M71" s="89">
        <f>+B!M56/B!M$46</f>
        <v>2.985128911892916E-4</v>
      </c>
      <c r="N71" s="90">
        <f>+B!N56/B!N$46</f>
        <v>3.6147611891291164E-4</v>
      </c>
      <c r="O71" s="89">
        <f>+B!O56/B!O$46</f>
        <v>6.5230336135597522E-4</v>
      </c>
      <c r="P71" s="90">
        <f>+B!P56/B!P$46</f>
        <v>1.6656500639735091E-4</v>
      </c>
      <c r="Q71" s="89">
        <f>+B!Q56/B!Q$46</f>
        <v>2.3484293426278321E-4</v>
      </c>
      <c r="R71" s="90">
        <f>+B!R56/B!R$46</f>
        <v>2.7960045256022608E-4</v>
      </c>
      <c r="S71" s="89">
        <f>+B!S56/B!S$46</f>
        <v>3.1694589358974263E-4</v>
      </c>
      <c r="T71" s="90">
        <f>+B!T56/B!T$46</f>
        <v>1.6474801592505868E-4</v>
      </c>
      <c r="U71" s="89">
        <f>+B!U56/B!U$46</f>
        <v>2.2407177021821164E-4</v>
      </c>
      <c r="V71" s="90">
        <f>+B!V56/B!V$46</f>
        <v>1.2422564870492991E-4</v>
      </c>
      <c r="W71" s="89">
        <f>+B!W56/B!W$46</f>
        <v>1.4639325438466357E-4</v>
      </c>
      <c r="X71" s="90">
        <f>+B!X56/B!X$46</f>
        <v>1.199771532242213E-4</v>
      </c>
      <c r="Y71" s="89">
        <f>+B!Y56/B!Y$46</f>
        <v>1.9321200772127797E-4</v>
      </c>
      <c r="Z71" s="91">
        <f>+B!Z56/B!Z$46</f>
        <v>1.9259441502663137E-4</v>
      </c>
      <c r="AA71" s="91">
        <f>+B!AA56/B!AA$46</f>
        <v>0</v>
      </c>
    </row>
    <row r="72" spans="3:27" x14ac:dyDescent="0.25">
      <c r="C72" s="1" t="s">
        <v>53</v>
      </c>
    </row>
  </sheetData>
  <mergeCells count="28">
    <mergeCell ref="B7:E16"/>
    <mergeCell ref="G9:J16"/>
    <mergeCell ref="M8:P16"/>
    <mergeCell ref="C17:E17"/>
    <mergeCell ref="H17:J17"/>
    <mergeCell ref="N17:P17"/>
    <mergeCell ref="C47:D47"/>
    <mergeCell ref="C48:D48"/>
    <mergeCell ref="C49:D49"/>
    <mergeCell ref="C50:D50"/>
    <mergeCell ref="C51:D51"/>
    <mergeCell ref="C52:D52"/>
    <mergeCell ref="C53:D53"/>
    <mergeCell ref="C54:D54"/>
    <mergeCell ref="C55:D55"/>
    <mergeCell ref="C56:D56"/>
    <mergeCell ref="C57:D57"/>
    <mergeCell ref="C61:D61"/>
    <mergeCell ref="C62:D62"/>
    <mergeCell ref="C63:D63"/>
    <mergeCell ref="C64:D64"/>
    <mergeCell ref="C70:D70"/>
    <mergeCell ref="C71:D71"/>
    <mergeCell ref="C65:D65"/>
    <mergeCell ref="C66:D66"/>
    <mergeCell ref="C67:D67"/>
    <mergeCell ref="C68:D68"/>
    <mergeCell ref="C69:D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JENNY PAOLA DANNA BUITRAGO</cp:lastModifiedBy>
  <dcterms:created xsi:type="dcterms:W3CDTF">2017-09-28T16:39:19Z</dcterms:created>
  <dcterms:modified xsi:type="dcterms:W3CDTF">2018-07-30T14:56:52Z</dcterms:modified>
</cp:coreProperties>
</file>