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ESCRITORIO\OBSERVATORIO\BASES DE DATOS\Vietnam\"/>
    </mc:Choice>
  </mc:AlternateContent>
  <bookViews>
    <workbookView xWindow="0" yWindow="0" windowWidth="20490" windowHeight="8295" tabRatio="664" activeTab="6"/>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62913"/>
</workbook>
</file>

<file path=xl/calcChain.xml><?xml version="1.0" encoding="utf-8"?>
<calcChain xmlns="http://schemas.openxmlformats.org/spreadsheetml/2006/main">
  <c r="AF61" i="8" l="1"/>
  <c r="AF60" i="8" l="1"/>
  <c r="AD55" i="13" l="1"/>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57" i="10"/>
  <c r="AC56" i="10"/>
  <c r="AC55" i="10"/>
  <c r="AC54" i="10"/>
  <c r="AC53" i="10"/>
  <c r="AC52" i="10"/>
  <c r="AC51" i="10"/>
  <c r="AC50"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56" i="9"/>
  <c r="AD55" i="9"/>
  <c r="AD54" i="9"/>
  <c r="AD53" i="9"/>
  <c r="AD52" i="9"/>
  <c r="AD51" i="9"/>
  <c r="AD50" i="9"/>
  <c r="AD49" i="9"/>
  <c r="AD48" i="9"/>
  <c r="AD47" i="9"/>
  <c r="AD46" i="9"/>
  <c r="AF122" i="8"/>
  <c r="AF121" i="8"/>
  <c r="AF120" i="8"/>
  <c r="AF119" i="8"/>
  <c r="AF118" i="8"/>
  <c r="AF117" i="8"/>
  <c r="AF116" i="8"/>
  <c r="AF115" i="8"/>
  <c r="AF114" i="8"/>
  <c r="AF113" i="8"/>
  <c r="AF112" i="8"/>
  <c r="AF108" i="8"/>
  <c r="AF107" i="8"/>
  <c r="AF106" i="8"/>
  <c r="AF105" i="8"/>
  <c r="AF104" i="8"/>
  <c r="AF103" i="8"/>
  <c r="AF102" i="8"/>
  <c r="AF101" i="8"/>
  <c r="AF100" i="8"/>
  <c r="AF99" i="8"/>
  <c r="AF98" i="8"/>
  <c r="AF76" i="8"/>
  <c r="AF75" i="8"/>
  <c r="AF74" i="8"/>
  <c r="AF73" i="8"/>
  <c r="AF72" i="8"/>
  <c r="AF71" i="8"/>
  <c r="AF70" i="8"/>
  <c r="AF69" i="8"/>
  <c r="AF68" i="8"/>
  <c r="AF67" i="8"/>
  <c r="AF66" i="8"/>
  <c r="AF56" i="8"/>
  <c r="AF55" i="8"/>
  <c r="AF54" i="8"/>
  <c r="AF53" i="8"/>
  <c r="AF52" i="8"/>
  <c r="AF51" i="8"/>
  <c r="AF50" i="8"/>
  <c r="AF49" i="8"/>
  <c r="AF48" i="8"/>
  <c r="AF47" i="8"/>
  <c r="AF46" i="8"/>
  <c r="AE56" i="8"/>
  <c r="AE55" i="8"/>
  <c r="AE54" i="8"/>
  <c r="AE53" i="8"/>
  <c r="AE52" i="8"/>
  <c r="AE51" i="8"/>
  <c r="AE50" i="8"/>
  <c r="AE49" i="8"/>
  <c r="AE48" i="8"/>
  <c r="AE47" i="8"/>
  <c r="AE46" i="8"/>
  <c r="AB56" i="7"/>
  <c r="AF136" i="8" s="1"/>
  <c r="AB55" i="7"/>
  <c r="AF149" i="8" s="1"/>
  <c r="AB54" i="7"/>
  <c r="AF134" i="8" s="1"/>
  <c r="AB53" i="7"/>
  <c r="AF147" i="8" s="1"/>
  <c r="AB52" i="7"/>
  <c r="AF146" i="8" s="1"/>
  <c r="AB51" i="7"/>
  <c r="AF145" i="8" s="1"/>
  <c r="AB50" i="7"/>
  <c r="AF130" i="8" s="1"/>
  <c r="AB49" i="7"/>
  <c r="AF129" i="8" s="1"/>
  <c r="AB48" i="7"/>
  <c r="AF128" i="8" s="1"/>
  <c r="AB47" i="7"/>
  <c r="AF141" i="8" s="1"/>
  <c r="AB46" i="7"/>
  <c r="AF126" i="8" s="1"/>
  <c r="AF127" i="8" l="1"/>
  <c r="AF131" i="8"/>
  <c r="AF135" i="8"/>
  <c r="AF82" i="8"/>
  <c r="AF142" i="8"/>
  <c r="AF83" i="8"/>
  <c r="AF132" i="8"/>
  <c r="AF143" i="8"/>
  <c r="AF80" i="8"/>
  <c r="AF84" i="8"/>
  <c r="AF88" i="8"/>
  <c r="AF133" i="8"/>
  <c r="AF140" i="8"/>
  <c r="AF144" i="8"/>
  <c r="AF148" i="8"/>
  <c r="AF86" i="8"/>
  <c r="AF90" i="8"/>
  <c r="AF150" i="8"/>
  <c r="AF87" i="8"/>
  <c r="AF81" i="8"/>
  <c r="AF85" i="8"/>
  <c r="AF89"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H100" i="8"/>
  <c r="H101" i="8"/>
  <c r="H102" i="8"/>
  <c r="H103" i="8"/>
  <c r="H104" i="8"/>
  <c r="H105" i="8"/>
  <c r="H106" i="8"/>
  <c r="H107" i="8"/>
  <c r="H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comments1.xml><?xml version="1.0" encoding="utf-8"?>
<comments xmlns="http://schemas.openxmlformats.org/spreadsheetml/2006/main">
  <authors>
    <author>Usuario de Windows</author>
  </authors>
  <commentList>
    <comment ref="AF60" authorId="0" shapeId="0">
      <text>
        <r>
          <rPr>
            <b/>
            <sz val="9"/>
            <color indexed="81"/>
            <rFont val="Tahoma"/>
            <family val="2"/>
          </rPr>
          <t>Usuario de Windows:</t>
        </r>
        <r>
          <rPr>
            <sz val="9"/>
            <color indexed="81"/>
            <rFont val="Tahoma"/>
            <family val="2"/>
          </rPr>
          <t xml:space="preserve">
Dato aproximado
</t>
        </r>
      </text>
    </comment>
  </commentList>
</comments>
</file>

<file path=xl/sharedStrings.xml><?xml version="1.0" encoding="utf-8"?>
<sst xmlns="http://schemas.openxmlformats.org/spreadsheetml/2006/main" count="372" uniqueCount="64">
  <si>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</si>
  <si>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</si>
  <si>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</si>
  <si>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</si>
  <si>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</si>
  <si>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</si>
  <si>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</si>
  <si>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</si>
  <si>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</si>
  <si>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</si>
  <si>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</si>
  <si>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</si>
  <si>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</si>
  <si>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</si>
  <si>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</si>
  <si>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</si>
  <si>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</si>
  <si>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</si>
  <si>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</si>
  <si>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</si>
  <si>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</si>
  <si>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</si>
  <si>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</si>
  <si>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</si>
  <si>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</si>
  <si>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</si>
  <si>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</si>
  <si>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</si>
  <si>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</si>
  <si>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</si>
  <si>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</si>
  <si>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</si>
  <si>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</si>
  <si>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</si>
  <si>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</si>
  <si>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</si>
  <si>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</si>
  <si>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</si>
  <si>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</si>
  <si>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</si>
  <si>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</si>
  <si>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</si>
  <si>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</si>
  <si>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</si>
  <si>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</si>
  <si>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</si>
  <si>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</si>
  <si>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</si>
  <si>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</si>
  <si>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</si>
  <si>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</si>
  <si>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</si>
  <si>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</si>
  <si>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</si>
  <si>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Fuente: https://www.datosmacro.com/demografia/poblacion/colombia</t>
  </si>
  <si>
    <t>Merchandise trade matrix – product groups, exports in thousands of dollars, annual, 1995-2017</t>
  </si>
  <si>
    <t>Merchandise trade matrix – product groups, imports in thousands of dollars, annual, 1995-2019</t>
  </si>
  <si>
    <t>Merchandise trade matrix – product groups, exports in thousands of dollars, annual, 1995-2019</t>
  </si>
  <si>
    <t>ooo</t>
  </si>
  <si>
    <t>Fuente: elaboración propia con datos de Datos macro - Banco Mundial</t>
  </si>
  <si>
    <t>Merchandise trade matrix – product groups, exports/ imports per capita in dollars, annual, 1995-2019</t>
  </si>
  <si>
    <t>Estadísticas de población Colombia- Vietnam (1995-2019)</t>
  </si>
  <si>
    <t>Vietnam</t>
  </si>
  <si>
    <t>Producto interno bruto (PIB) (1995- 2019 a precios actuales)  millones de dólares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</si>
</sst>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s>
  <fonts count="28"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9"/>
      <color indexed="81"/>
      <name val="Tahoma"/>
      <family val="2"/>
    </font>
    <font>
      <b/>
      <sz val="9"/>
      <color indexed="81"/>
      <name val="Tahoma"/>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0">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cellStyleXfs>
  <cellXfs count="243">
    <xf numFmtId="0" fontId="0" fillId="0" borderId="0" xfId="0"/>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16" fillId="3" borderId="11" xfId="0" applyFont="1" applyFill="1" applyBorder="1" applyAlignment="1">
      <alignment horizontal="center"/>
    </xf>
    <xf numFmtId="0" fontId="1" fillId="2" borderId="2" xfId="0" applyFont="1" applyFill="1" applyBorder="1" applyAlignment="1">
      <alignment horizontal="center"/>
    </xf>
    <xf numFmtId="0" fontId="1" fillId="2" borderId="12" xfId="0" applyFont="1" applyFill="1" applyBorder="1" applyAlignment="1">
      <alignment horizontal="center"/>
    </xf>
    <xf numFmtId="0" fontId="1" fillId="2" borderId="11" xfId="0" applyFont="1" applyFill="1" applyBorder="1" applyAlignment="1">
      <alignment horizontal="center"/>
    </xf>
    <xf numFmtId="0" fontId="0" fillId="4" borderId="0" xfId="0" applyFill="1" applyBorder="1" applyAlignment="1">
      <alignment horizontal="center"/>
    </xf>
    <xf numFmtId="0" fontId="0" fillId="4" borderId="14" xfId="0" applyFill="1" applyBorder="1" applyAlignment="1">
      <alignment horizontal="center"/>
    </xf>
    <xf numFmtId="0" fontId="0" fillId="4" borderId="8" xfId="0" applyFill="1" applyBorder="1" applyAlignment="1">
      <alignment horizontal="center"/>
    </xf>
    <xf numFmtId="0" fontId="0" fillId="0" borderId="0" xfId="0" applyFill="1" applyBorder="1" applyAlignment="1">
      <alignment horizontal="center"/>
    </xf>
    <xf numFmtId="0" fontId="0" fillId="0" borderId="14" xfId="0" applyFill="1" applyBorder="1" applyAlignment="1">
      <alignment horizontal="center"/>
    </xf>
    <xf numFmtId="0" fontId="0" fillId="0" borderId="8" xfId="0" applyFill="1" applyBorder="1" applyAlignment="1">
      <alignment horizontal="center"/>
    </xf>
    <xf numFmtId="0" fontId="0" fillId="0" borderId="3" xfId="0" applyFill="1" applyBorder="1" applyAlignment="1">
      <alignment horizontal="center"/>
    </xf>
    <xf numFmtId="0" fontId="0" fillId="0" borderId="15" xfId="0" applyFill="1" applyBorder="1" applyAlignment="1">
      <alignment horizontal="center"/>
    </xf>
    <xf numFmtId="0" fontId="0" fillId="0" borderId="10" xfId="0" applyFill="1" applyBorder="1" applyAlignment="1">
      <alignment horizontal="center"/>
    </xf>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cellXfs>
  <cellStyles count="10">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Vietnam</a:t>
          </a:r>
          <a:endParaRPr lang="es-CO" sz="2000" b="0"/>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Vietnam:  International trade in goods and services- trade structure by partner, product or service- </a:t>
          </a:r>
          <a:r>
            <a:rPr lang="es-CO"/>
            <a:t>Merchandise trade matrix – product groups, exports in thousands of dollars, annual, 1995-2019.</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Vietnam International trade in goods and services- trade structure by partner, product or service- </a:t>
          </a:r>
          <a:r>
            <a:rPr lang="es-CO" b="0"/>
            <a:t>Merchandise trade matrix – product groups, imports in thousands of dollars, annual, 1995-2019.</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1995-2019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1995-2019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1995-2019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Vietnam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Vietnam.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Vietnam</a:t>
          </a:r>
          <a:endParaRPr lang="es-CO" sz="2000" b="0" kern="1200"/>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Vietnam:  International trade in goods and services- trade structure by partner, product or service- </a:t>
          </a:r>
          <a:r>
            <a:rPr lang="es-CO" sz="1400" kern="1200"/>
            <a:t>Merchandise trade matrix – product groups, exports in thousands of dollars, annual, 1995-2019.</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Vietnam International trade in goods and services- trade structure by partner, product or service- </a:t>
          </a:r>
          <a:r>
            <a:rPr lang="es-CO" sz="1400" b="0" kern="1200"/>
            <a:t>Merchandise trade matrix – product groups, imports in thousands of dollars, annual, 1995-2019.</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1995-2019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1995-2019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1995-2019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Vietnam.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Vietnam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5.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6.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7.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8.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2.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3.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4.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251809</xdr:colOff>
      <xdr:row>20</xdr:row>
      <xdr:rowOff>109483</xdr:rowOff>
    </xdr:from>
    <xdr:to>
      <xdr:col>2</xdr:col>
      <xdr:colOff>164221</xdr:colOff>
      <xdr:row>24</xdr:row>
      <xdr:rowOff>87586</xdr:rowOff>
    </xdr:to>
    <xdr:pic>
      <xdr:nvPicPr>
        <xdr:cNvPr id="8" name="Imagen 7"/>
        <xdr:cNvPicPr>
          <a:picLocks noChangeAspect="1"/>
        </xdr:cNvPicPr>
      </xdr:nvPicPr>
      <xdr:blipFill>
        <a:blip xmlns:r="http://schemas.openxmlformats.org/officeDocument/2006/relationships" r:embed="rId4"/>
        <a:stretch>
          <a:fillRect/>
        </a:stretch>
      </xdr:blipFill>
      <xdr:spPr>
        <a:xfrm>
          <a:off x="251809" y="3831897"/>
          <a:ext cx="1445171" cy="722586"/>
        </a:xfrm>
        <a:prstGeom prst="rect">
          <a:avLst/>
        </a:prstGeom>
      </xdr:spPr>
    </xdr:pic>
    <xdr:clientData/>
  </xdr:twoCellAnchor>
  <xdr:twoCellAnchor editAs="oneCell">
    <xdr:from>
      <xdr:col>0</xdr:col>
      <xdr:colOff>240862</xdr:colOff>
      <xdr:row>20</xdr:row>
      <xdr:rowOff>98534</xdr:rowOff>
    </xdr:from>
    <xdr:to>
      <xdr:col>2</xdr:col>
      <xdr:colOff>186120</xdr:colOff>
      <xdr:row>25</xdr:row>
      <xdr:rowOff>153276</xdr:rowOff>
    </xdr:to>
    <xdr:pic>
      <xdr:nvPicPr>
        <xdr:cNvPr id="7" name="Imagen 6"/>
        <xdr:cNvPicPr>
          <a:picLocks noChangeAspect="1"/>
        </xdr:cNvPicPr>
      </xdr:nvPicPr>
      <xdr:blipFill>
        <a:blip xmlns:r="http://schemas.openxmlformats.org/officeDocument/2006/relationships" r:embed="rId5"/>
        <a:stretch>
          <a:fillRect/>
        </a:stretch>
      </xdr:blipFill>
      <xdr:spPr>
        <a:xfrm>
          <a:off x="240862" y="3820948"/>
          <a:ext cx="1478017" cy="98534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 zoomScale="87" zoomScaleNormal="87" workbookViewId="0">
      <selection activeCell="R15" sqref="R15"/>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68"/>
  <sheetViews>
    <sheetView showGridLines="0" topLeftCell="R39" workbookViewId="0">
      <selection activeCell="D59" sqref="D59:E59"/>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32"/>
      <c r="G3" s="232"/>
      <c r="H3" s="232"/>
      <c r="I3" s="232"/>
      <c r="J3" s="232"/>
    </row>
    <row r="4" spans="2:15" s="1" customFormat="1" x14ac:dyDescent="0.25"/>
    <row r="5" spans="2:15" s="1" customFormat="1" x14ac:dyDescent="0.25"/>
    <row r="6" spans="2:15" s="1" customFormat="1" x14ac:dyDescent="0.25">
      <c r="L6" s="214" t="s">
        <v>12</v>
      </c>
      <c r="M6" s="215"/>
      <c r="N6" s="215"/>
      <c r="O6" s="215"/>
    </row>
    <row r="7" spans="2:15" s="1" customFormat="1" x14ac:dyDescent="0.25">
      <c r="B7" s="193" t="s">
        <v>45</v>
      </c>
      <c r="C7" s="206"/>
      <c r="D7" s="206"/>
      <c r="E7" s="206"/>
      <c r="L7" s="215"/>
      <c r="M7" s="215"/>
      <c r="N7" s="215"/>
      <c r="O7" s="215"/>
    </row>
    <row r="8" spans="2:15" s="1" customFormat="1" x14ac:dyDescent="0.25">
      <c r="B8" s="206"/>
      <c r="C8" s="206"/>
      <c r="D8" s="206"/>
      <c r="E8" s="206"/>
      <c r="L8" s="215"/>
      <c r="M8" s="215"/>
      <c r="N8" s="215"/>
      <c r="O8" s="215"/>
    </row>
    <row r="9" spans="2:15" s="1" customFormat="1" x14ac:dyDescent="0.25">
      <c r="B9" s="206"/>
      <c r="C9" s="206"/>
      <c r="D9" s="206"/>
      <c r="E9" s="206"/>
      <c r="L9" s="215"/>
      <c r="M9" s="215"/>
      <c r="N9" s="215"/>
      <c r="O9" s="215"/>
    </row>
    <row r="10" spans="2:15" s="1" customFormat="1" x14ac:dyDescent="0.25">
      <c r="B10" s="206"/>
      <c r="C10" s="206"/>
      <c r="D10" s="206"/>
      <c r="E10" s="206"/>
      <c r="L10" s="215"/>
      <c r="M10" s="215"/>
      <c r="N10" s="215"/>
      <c r="O10" s="215"/>
    </row>
    <row r="11" spans="2:15" s="1" customFormat="1" x14ac:dyDescent="0.25">
      <c r="B11" s="206"/>
      <c r="C11" s="206"/>
      <c r="D11" s="206"/>
      <c r="E11" s="206"/>
      <c r="L11" s="215"/>
      <c r="M11" s="215"/>
      <c r="N11" s="215"/>
      <c r="O11" s="215"/>
    </row>
    <row r="12" spans="2:15" s="1" customFormat="1" x14ac:dyDescent="0.25">
      <c r="B12" s="206"/>
      <c r="C12" s="206"/>
      <c r="D12" s="206"/>
      <c r="E12" s="206"/>
      <c r="F12"/>
      <c r="G12"/>
      <c r="H12"/>
      <c r="I12"/>
      <c r="L12" s="215"/>
      <c r="M12" s="215"/>
      <c r="N12" s="215"/>
      <c r="O12" s="215"/>
    </row>
    <row r="13" spans="2:15" s="1" customFormat="1" x14ac:dyDescent="0.25">
      <c r="B13" s="206"/>
      <c r="C13" s="206"/>
      <c r="D13" s="206"/>
      <c r="E13" s="206"/>
      <c r="F13"/>
      <c r="G13"/>
      <c r="H13"/>
      <c r="I13"/>
      <c r="L13" s="215"/>
      <c r="M13" s="215"/>
      <c r="N13" s="215"/>
      <c r="O13" s="215"/>
    </row>
    <row r="14" spans="2:15" s="1" customFormat="1" x14ac:dyDescent="0.25">
      <c r="B14" s="206"/>
      <c r="C14" s="206"/>
      <c r="D14" s="206"/>
      <c r="E14" s="206"/>
      <c r="F14"/>
      <c r="G14"/>
      <c r="H14"/>
      <c r="I14"/>
      <c r="L14" s="215"/>
      <c r="M14" s="215"/>
      <c r="N14" s="215"/>
      <c r="O14" s="215"/>
    </row>
    <row r="15" spans="2:15" ht="18.75" customHeight="1" x14ac:dyDescent="0.25">
      <c r="B15" s="206"/>
      <c r="C15" s="206"/>
      <c r="D15" s="206"/>
      <c r="E15" s="206"/>
      <c r="L15" s="215"/>
      <c r="M15" s="215"/>
      <c r="N15" s="215"/>
      <c r="O15" s="215"/>
    </row>
    <row r="16" spans="2:15" x14ac:dyDescent="0.25">
      <c r="C16" s="194" t="s">
        <v>3</v>
      </c>
      <c r="D16" s="194"/>
      <c r="E16" s="194"/>
      <c r="G16" s="194" t="s">
        <v>3</v>
      </c>
      <c r="H16" s="194"/>
      <c r="I16" s="194"/>
      <c r="L16" s="194" t="s">
        <v>3</v>
      </c>
      <c r="M16" s="194"/>
      <c r="N16" s="194"/>
    </row>
    <row r="42" spans="4:30" ht="15.75" thickBot="1" x14ac:dyDescent="0.3"/>
    <row r="43" spans="4:30" ht="15.75" thickBot="1" x14ac:dyDescent="0.3">
      <c r="D43" s="6" t="s">
        <v>15</v>
      </c>
      <c r="E43" s="7"/>
      <c r="F43" s="100">
        <v>1995</v>
      </c>
      <c r="G43" s="12">
        <v>1996</v>
      </c>
      <c r="H43" s="8">
        <v>1997</v>
      </c>
      <c r="I43" s="12">
        <v>1998</v>
      </c>
      <c r="J43" s="8">
        <v>1999</v>
      </c>
      <c r="K43" s="12">
        <v>2000</v>
      </c>
      <c r="L43" s="8">
        <v>2001</v>
      </c>
      <c r="M43" s="12">
        <v>2002</v>
      </c>
      <c r="N43" s="8">
        <v>2003</v>
      </c>
      <c r="O43" s="12">
        <v>2004</v>
      </c>
      <c r="P43" s="8">
        <v>2005</v>
      </c>
      <c r="Q43" s="12">
        <v>2006</v>
      </c>
      <c r="R43" s="8">
        <v>2007</v>
      </c>
      <c r="S43" s="12">
        <v>2008</v>
      </c>
      <c r="T43" s="8">
        <v>2009</v>
      </c>
      <c r="U43" s="12">
        <v>2010</v>
      </c>
      <c r="V43" s="8">
        <v>2011</v>
      </c>
      <c r="W43" s="12">
        <v>2012</v>
      </c>
      <c r="X43" s="8">
        <v>2013</v>
      </c>
      <c r="Y43" s="12">
        <v>2014</v>
      </c>
      <c r="Z43" s="8">
        <v>2015</v>
      </c>
      <c r="AA43" s="12">
        <v>2016</v>
      </c>
      <c r="AB43" s="12">
        <v>2017</v>
      </c>
      <c r="AC43" s="12">
        <v>2018</v>
      </c>
      <c r="AD43" s="12">
        <v>2019</v>
      </c>
    </row>
    <row r="44" spans="4:30" x14ac:dyDescent="0.25">
      <c r="D44" s="198" t="s">
        <v>17</v>
      </c>
      <c r="E44" s="213"/>
      <c r="F44" s="153">
        <f>+(A!D47-B!E47)/(I!F76+H!F58)</f>
        <v>-1.5123775383787731E-3</v>
      </c>
      <c r="G44" s="154">
        <f>+(A!E47-B!F47)/(I!G76+H!G58)</f>
        <v>0</v>
      </c>
      <c r="H44" s="155">
        <f>+(A!F47-B!G47)/(I!H76+H!H58)</f>
        <v>-1.1696696144797793E-6</v>
      </c>
      <c r="I44" s="154">
        <f>+(A!G47-B!H47)/(I!I76+H!I58)</f>
        <v>0</v>
      </c>
      <c r="J44" s="155">
        <f>+(A!H47-B!I47)/(I!J76+H!J58)</f>
        <v>-3.3849877521366499E-5</v>
      </c>
      <c r="K44" s="154">
        <f>+(A!I47-B!J47)/(I!K76+H!K58)</f>
        <v>-1.5623832646701728E-8</v>
      </c>
      <c r="L44" s="155">
        <f>+(A!J47-B!K47)/(I!L76+H!L58)</f>
        <v>-4.6983128204022553E-5</v>
      </c>
      <c r="M44" s="154">
        <f>+(A!K47-B!L47)/(I!M76+H!M58)</f>
        <v>-3.3592260216110739E-6</v>
      </c>
      <c r="N44" s="155">
        <f>+(A!L47-B!M47)/(I!N76+H!N58)</f>
        <v>-5.0732529985436352E-6</v>
      </c>
      <c r="O44" s="154">
        <f>+(A!M47-B!N47)/(I!O76+H!O58)</f>
        <v>2.1384298798354251E-5</v>
      </c>
      <c r="P44" s="155">
        <f>+(A!N47-B!O47)/(I!P76+H!P58)</f>
        <v>-1.0546205925274491E-4</v>
      </c>
      <c r="Q44" s="154">
        <f>+(A!O47-B!P47)/(I!Q76+H!Q58)</f>
        <v>-1.7432677638347559E-4</v>
      </c>
      <c r="R44" s="155">
        <f>+(A!P47-B!Q47)/(I!R76+H!R58)</f>
        <v>-4.9792810999274844E-4</v>
      </c>
      <c r="S44" s="154">
        <f>+(A!Q47-B!R47)/(I!S76+H!S58)</f>
        <v>-8.1218988682184746E-4</v>
      </c>
      <c r="T44" s="155">
        <f>+(A!R47-B!S47)/(I!T76+H!T58)</f>
        <v>-1.3360336728380456E-3</v>
      </c>
      <c r="U44" s="154">
        <f>+(A!S47-B!T47)/(I!U76+H!U58)</f>
        <v>-2.9439508780344206E-3</v>
      </c>
      <c r="V44" s="155">
        <f>+(A!T47-B!U47)/(I!V76+H!V58)</f>
        <v>-4.1231047998981363E-3</v>
      </c>
      <c r="W44" s="154">
        <f>+(A!U47-B!V47)/(I!W76+H!W58)</f>
        <v>-4.8650813220280347E-3</v>
      </c>
      <c r="X44" s="155">
        <f>+(A!V47-B!W47)/(I!X76+H!X58)</f>
        <v>-5.2740767241143899E-3</v>
      </c>
      <c r="Y44" s="154">
        <f>+(A!W47-B!X47)/(I!Y76+H!Y58)</f>
        <v>-6.0311133893678976E-3</v>
      </c>
      <c r="Z44" s="155">
        <f>+(A!X47-B!Y47)/(I!Z76+H!Z58)</f>
        <v>-5.8759498001317717E-3</v>
      </c>
      <c r="AA44" s="154">
        <f>+(A!Y47-B!Z47)/(I!AA76+H!AA58)</f>
        <v>-5.5346374910608355E-3</v>
      </c>
      <c r="AB44" s="154">
        <f>+(A!Z47-B!AA47)/(I!AB76+H!AB58)</f>
        <v>-4.0497192007959495E-3</v>
      </c>
      <c r="AC44" s="154">
        <f>+(A!AA47-B!AB47)/(I!AC76+H!AC58)</f>
        <v>-3.8822410924964712E-3</v>
      </c>
      <c r="AD44" s="154">
        <f>+(A!AB47-B!AC47)/(I!AD76+H!AD58)</f>
        <v>-2.5563313321416651E-3</v>
      </c>
    </row>
    <row r="45" spans="4:30" x14ac:dyDescent="0.25">
      <c r="D45" s="200" t="s">
        <v>18</v>
      </c>
      <c r="E45" s="210"/>
      <c r="F45" s="156">
        <f>+(A!D48-B!E48)/(I!F77+H!F59)</f>
        <v>0</v>
      </c>
      <c r="G45" s="157">
        <f>+(A!E48-B!F48)/(I!G77+H!G59)</f>
        <v>0</v>
      </c>
      <c r="H45" s="158">
        <f>+(A!F48-B!G48)/(I!H77+H!H59)</f>
        <v>0</v>
      </c>
      <c r="I45" s="157">
        <f>+(A!G48-B!H48)/(I!I77+H!I59)</f>
        <v>0</v>
      </c>
      <c r="J45" s="158">
        <f>+(A!H48-B!I48)/(I!J77+H!J59)</f>
        <v>0</v>
      </c>
      <c r="K45" s="157">
        <f>+(A!I48-B!J48)/(I!K77+H!K59)</f>
        <v>0</v>
      </c>
      <c r="L45" s="158">
        <f>+(A!J48-B!K48)/(I!L77+H!L59)</f>
        <v>0</v>
      </c>
      <c r="M45" s="157">
        <f>+(A!K48-B!L48)/(I!M77+H!M59)</f>
        <v>0</v>
      </c>
      <c r="N45" s="158">
        <f>+(A!L48-B!M48)/(I!N77+H!N59)</f>
        <v>0</v>
      </c>
      <c r="O45" s="157">
        <f>+(A!M48-B!N48)/(I!O77+H!O59)</f>
        <v>0</v>
      </c>
      <c r="P45" s="158">
        <f>+(A!N48-B!O48)/(I!P77+H!P59)</f>
        <v>0</v>
      </c>
      <c r="Q45" s="157">
        <f>+(A!O48-B!P48)/(I!Q77+H!Q59)</f>
        <v>0</v>
      </c>
      <c r="R45" s="158">
        <f>+(A!P48-B!Q48)/(I!R77+H!R59)</f>
        <v>0</v>
      </c>
      <c r="S45" s="157">
        <f>+(A!Q48-B!R48)/(I!S77+H!S59)</f>
        <v>0</v>
      </c>
      <c r="T45" s="158">
        <f>+(A!R48-B!S48)/(I!T77+H!T59)</f>
        <v>0</v>
      </c>
      <c r="U45" s="157">
        <f>+(A!S48-B!T48)/(I!U77+H!U59)</f>
        <v>0</v>
      </c>
      <c r="V45" s="158">
        <f>+(A!T48-B!U48)/(I!V77+H!V59)</f>
        <v>0</v>
      </c>
      <c r="W45" s="157">
        <f>+(A!U48-B!V48)/(I!W77+H!W59)</f>
        <v>-4.7934149266457162E-4</v>
      </c>
      <c r="X45" s="158">
        <f>+(A!V48-B!W48)/(I!X77+H!X59)</f>
        <v>1.6963155417050646E-3</v>
      </c>
      <c r="Y45" s="157">
        <f>+(A!W48-B!X48)/(I!Y77+H!Y59)</f>
        <v>-6.8839728630134829E-4</v>
      </c>
      <c r="Z45" s="158">
        <f>+(A!X48-B!Y48)/(I!Z77+H!Z59)</f>
        <v>2.0819410695738414E-3</v>
      </c>
      <c r="AA45" s="157">
        <f>+(A!Y48-B!Z48)/(I!AA77+H!AA59)</f>
        <v>1.0550011160276108E-3</v>
      </c>
      <c r="AB45" s="157">
        <f>+(A!Z48-B!AA48)/(I!AB77+H!AB59)</f>
        <v>-4.7318378213003019E-4</v>
      </c>
      <c r="AC45" s="157">
        <f>+(A!AA48-B!AB48)/(I!AC77+H!AC59)</f>
        <v>2.208535835805859E-4</v>
      </c>
      <c r="AD45" s="157">
        <f>+(A!AB48-B!AC48)/(I!AD77+H!AD59)</f>
        <v>-2.3822964073439058E-4</v>
      </c>
    </row>
    <row r="46" spans="4:30" x14ac:dyDescent="0.25">
      <c r="D46" s="191" t="s">
        <v>19</v>
      </c>
      <c r="E46" s="211"/>
      <c r="F46" s="156">
        <f>+(A!D49-B!E49)/(I!F78+H!F60)</f>
        <v>-5.7731274887540842E-6</v>
      </c>
      <c r="G46" s="157">
        <f>+(A!E49-B!F49)/(I!G78+H!G60)</f>
        <v>0</v>
      </c>
      <c r="H46" s="158">
        <f>+(A!F49-B!G49)/(I!H78+H!H60)</f>
        <v>3.3584718967524929E-6</v>
      </c>
      <c r="I46" s="157">
        <f>+(A!G49-B!H49)/(I!I78+H!I60)</f>
        <v>2.9341973321107947E-6</v>
      </c>
      <c r="J46" s="158">
        <f>+(A!H49-B!I49)/(I!J78+H!J60)</f>
        <v>0</v>
      </c>
      <c r="K46" s="157">
        <f>+(A!I49-B!J49)/(I!K78+H!K60)</f>
        <v>-1.9118957761240531E-4</v>
      </c>
      <c r="L46" s="158">
        <f>+(A!J49-B!K49)/(I!L78+H!L60)</f>
        <v>4.7836159585167383E-6</v>
      </c>
      <c r="M46" s="157">
        <f>+(A!K49-B!L49)/(I!M78+H!M60)</f>
        <v>-1.0828936804246922E-5</v>
      </c>
      <c r="N46" s="158">
        <f>+(A!L49-B!M49)/(I!N78+H!N60)</f>
        <v>-1.0639506803078925E-5</v>
      </c>
      <c r="O46" s="157">
        <f>+(A!M49-B!N49)/(I!O78+H!O60)</f>
        <v>-8.2992499327503804E-5</v>
      </c>
      <c r="P46" s="158">
        <f>+(A!N49-B!O49)/(I!P78+H!P60)</f>
        <v>-5.4889997197115148E-5</v>
      </c>
      <c r="Q46" s="157">
        <f>+(A!O49-B!P49)/(I!Q78+H!Q60)</f>
        <v>-3.1442982978988927E-4</v>
      </c>
      <c r="R46" s="158">
        <f>+(A!P49-B!Q49)/(I!R78+H!R60)</f>
        <v>-2.2772573978275578E-5</v>
      </c>
      <c r="S46" s="157">
        <f>+(A!Q49-B!R49)/(I!S78+H!S60)</f>
        <v>2.2419541210189688E-4</v>
      </c>
      <c r="T46" s="158">
        <f>+(A!R49-B!S49)/(I!T78+H!T60)</f>
        <v>2.9711635130969579E-4</v>
      </c>
      <c r="U46" s="157">
        <f>+(A!S49-B!T49)/(I!U78+H!U60)</f>
        <v>5.1112050958148248E-4</v>
      </c>
      <c r="V46" s="158">
        <f>+(A!T49-B!U49)/(I!V78+H!V60)</f>
        <v>4.0212835666761967E-4</v>
      </c>
      <c r="W46" s="157">
        <f>+(A!U49-B!V49)/(I!W78+H!W60)</f>
        <v>6.2644893475326941E-4</v>
      </c>
      <c r="X46" s="158">
        <f>+(A!V49-B!W49)/(I!X78+H!X60)</f>
        <v>2.1589184195614122E-3</v>
      </c>
      <c r="Y46" s="157">
        <f>+(A!W49-B!X49)/(I!Y78+H!Y60)</f>
        <v>7.8371757332595883E-4</v>
      </c>
      <c r="Z46" s="158">
        <f>+(A!X49-B!Y49)/(I!Z78+H!Z60)</f>
        <v>4.9951889482295435E-4</v>
      </c>
      <c r="AA46" s="157">
        <f>+(A!Y49-B!Z49)/(I!AA78+H!AA60)</f>
        <v>4.1472278217929661E-4</v>
      </c>
      <c r="AB46" s="157">
        <f>+(A!Z49-B!AA49)/(I!AB78+H!AB60)</f>
        <v>2.0878340819724403E-3</v>
      </c>
      <c r="AC46" s="157">
        <f>+(A!AA49-B!AB49)/(I!AC78+H!AC60)</f>
        <v>4.3074560278684648E-3</v>
      </c>
      <c r="AD46" s="157">
        <f>+(A!AB49-B!AC49)/(I!AD78+H!AD60)</f>
        <v>2.6534968272570766E-3</v>
      </c>
    </row>
    <row r="47" spans="4:30" x14ac:dyDescent="0.25">
      <c r="D47" s="200" t="s">
        <v>20</v>
      </c>
      <c r="E47" s="210"/>
      <c r="F47" s="156">
        <f>+(A!D50-B!E50)/(I!F79+H!F61)</f>
        <v>0</v>
      </c>
      <c r="G47" s="157">
        <f>+(A!E50-B!F50)/(I!G79+H!G61)</f>
        <v>0</v>
      </c>
      <c r="H47" s="158">
        <f>+(A!F50-B!G50)/(I!H79+H!H61)</f>
        <v>0</v>
      </c>
      <c r="I47" s="157">
        <f>+(A!G50-B!H50)/(I!I79+H!I61)</f>
        <v>0</v>
      </c>
      <c r="J47" s="158">
        <f>+(A!H50-B!I50)/(I!J79+H!J61)</f>
        <v>0</v>
      </c>
      <c r="K47" s="157">
        <f>+(A!I50-B!J50)/(I!K79+H!K61)</f>
        <v>0</v>
      </c>
      <c r="L47" s="158">
        <f>+(A!J50-B!K50)/(I!L79+H!L61)</f>
        <v>0</v>
      </c>
      <c r="M47" s="157">
        <f>+(A!K50-B!L50)/(I!M79+H!M61)</f>
        <v>0</v>
      </c>
      <c r="N47" s="158">
        <f>+(A!L50-B!M50)/(I!N79+H!N61)</f>
        <v>0</v>
      </c>
      <c r="O47" s="157">
        <f>+(A!M50-B!N50)/(I!O79+H!O61)</f>
        <v>0</v>
      </c>
      <c r="P47" s="158">
        <f>+(A!N50-B!O50)/(I!P79+H!P61)</f>
        <v>0</v>
      </c>
      <c r="Q47" s="157">
        <f>+(A!O50-B!P50)/(I!Q79+H!Q61)</f>
        <v>0</v>
      </c>
      <c r="R47" s="158">
        <f>+(A!P50-B!Q50)/(I!R79+H!R61)</f>
        <v>-8.2165822929029252E-6</v>
      </c>
      <c r="S47" s="157">
        <f>+(A!Q50-B!R50)/(I!S79+H!S61)</f>
        <v>0</v>
      </c>
      <c r="T47" s="158">
        <f>+(A!R50-B!S50)/(I!T79+H!T61)</f>
        <v>0</v>
      </c>
      <c r="U47" s="157">
        <f>+(A!S50-B!T50)/(I!U79+H!U61)</f>
        <v>0</v>
      </c>
      <c r="V47" s="158">
        <f>+(A!T50-B!U50)/(I!V79+H!V61)</f>
        <v>1.036099732094364E-4</v>
      </c>
      <c r="W47" s="157">
        <f>+(A!U50-B!V50)/(I!W79+H!W61)</f>
        <v>0</v>
      </c>
      <c r="X47" s="158">
        <f>+(A!V50-B!W50)/(I!X79+H!X61)</f>
        <v>-5.9148691295013817E-7</v>
      </c>
      <c r="Y47" s="157">
        <f>+(A!W50-B!X50)/(I!Y79+H!Y61)</f>
        <v>0</v>
      </c>
      <c r="Z47" s="158">
        <f>+(A!X50-B!Y50)/(I!Z79+H!Z61)</f>
        <v>-2.1408252288907426E-5</v>
      </c>
      <c r="AA47" s="157">
        <f>+(A!Y50-B!Z50)/(I!AA79+H!AA61)</f>
        <v>-2.9042955178963984E-5</v>
      </c>
      <c r="AB47" s="157">
        <f>+(A!Z50-B!AA50)/(I!AB79+H!AB61)</f>
        <v>-2.6519269999106855E-5</v>
      </c>
      <c r="AC47" s="157">
        <f>+(A!AA50-B!AB50)/(I!AC79+H!AC61)</f>
        <v>-2.0872391786739379E-5</v>
      </c>
      <c r="AD47" s="157">
        <f>+(A!AB50-B!AC50)/(I!AD79+H!AD61)</f>
        <v>-7.3878965015676072E-9</v>
      </c>
    </row>
    <row r="48" spans="4:30" x14ac:dyDescent="0.25">
      <c r="D48" s="191" t="s">
        <v>21</v>
      </c>
      <c r="E48" s="211"/>
      <c r="F48" s="156">
        <f>+(A!D51-B!E51)/(I!F80+H!F62)</f>
        <v>0</v>
      </c>
      <c r="G48" s="157">
        <f>+(A!E51-B!F51)/(I!G80+H!G62)</f>
        <v>0</v>
      </c>
      <c r="H48" s="158">
        <f>+(A!F51-B!G51)/(I!H80+H!H62)</f>
        <v>0</v>
      </c>
      <c r="I48" s="157">
        <f>+(A!G51-B!H51)/(I!I80+H!I62)</f>
        <v>0</v>
      </c>
      <c r="J48" s="158">
        <f>+(A!H51-B!I51)/(I!J80+H!J62)</f>
        <v>0</v>
      </c>
      <c r="K48" s="157">
        <f>+(A!I51-B!J51)/(I!K80+H!K62)</f>
        <v>0</v>
      </c>
      <c r="L48" s="158">
        <f>+(A!J51-B!K51)/(I!L80+H!L62)</f>
        <v>0</v>
      </c>
      <c r="M48" s="157">
        <f>+(A!K51-B!L51)/(I!M80+H!M62)</f>
        <v>0</v>
      </c>
      <c r="N48" s="158">
        <f>+(A!L51-B!M51)/(I!N80+H!N62)</f>
        <v>0</v>
      </c>
      <c r="O48" s="157">
        <f>+(A!M51-B!N51)/(I!O80+H!O62)</f>
        <v>0</v>
      </c>
      <c r="P48" s="158">
        <f>+(A!N51-B!O51)/(I!P80+H!P62)</f>
        <v>0</v>
      </c>
      <c r="Q48" s="157">
        <f>+(A!O51-B!P51)/(I!Q80+H!Q62)</f>
        <v>0</v>
      </c>
      <c r="R48" s="158">
        <f>+(A!P51-B!Q51)/(I!R80+H!R62)</f>
        <v>0</v>
      </c>
      <c r="S48" s="157">
        <f>+(A!Q51-B!R51)/(I!S80+H!S62)</f>
        <v>0</v>
      </c>
      <c r="T48" s="158">
        <f>+(A!R51-B!S51)/(I!T80+H!T62)</f>
        <v>0</v>
      </c>
      <c r="U48" s="157">
        <f>+(A!S51-B!T51)/(I!U80+H!U62)</f>
        <v>0</v>
      </c>
      <c r="V48" s="158">
        <f>+(A!T51-B!U51)/(I!V80+H!V62)</f>
        <v>0</v>
      </c>
      <c r="W48" s="157">
        <f>+(A!U51-B!V51)/(I!W80+H!W62)</f>
        <v>0</v>
      </c>
      <c r="X48" s="158">
        <f>+(A!V51-B!W51)/(I!X80+H!X62)</f>
        <v>0</v>
      </c>
      <c r="Y48" s="157">
        <f>+(A!W51-B!X51)/(I!Y80+H!Y62)</f>
        <v>0</v>
      </c>
      <c r="Z48" s="158">
        <f>+(A!X51-B!Y51)/(I!Z80+H!Z62)</f>
        <v>-3.9228310833887781E-6</v>
      </c>
      <c r="AA48" s="157">
        <f>+(A!Y51-B!Z51)/(I!AA80+H!AA62)</f>
        <v>-2.121521481853727E-5</v>
      </c>
      <c r="AB48" s="157">
        <f>+(A!Z51-B!AA51)/(I!AB80+H!AB62)</f>
        <v>-2.8714706587975416E-5</v>
      </c>
      <c r="AC48" s="157">
        <f>+(A!AA51-B!AB51)/(I!AC80+H!AC62)</f>
        <v>-4.271197341887638E-5</v>
      </c>
      <c r="AD48" s="157">
        <f>+(A!AB51-B!AC51)/(I!AD80+H!AD62)</f>
        <v>-4.9069107996455536E-5</v>
      </c>
    </row>
    <row r="49" spans="4:30" x14ac:dyDescent="0.25">
      <c r="D49" s="200" t="s">
        <v>22</v>
      </c>
      <c r="E49" s="210"/>
      <c r="F49" s="156">
        <f>+(A!D52-B!E52)/(I!F81+H!F63)</f>
        <v>0</v>
      </c>
      <c r="G49" s="157">
        <f>+(A!E52-B!F52)/(I!G81+H!G63)</f>
        <v>0</v>
      </c>
      <c r="H49" s="158">
        <f>+(A!F52-B!G52)/(I!H81+H!H63)</f>
        <v>-3.9884718433590137E-6</v>
      </c>
      <c r="I49" s="157">
        <f>+(A!G52-B!H52)/(I!I81+H!I63)</f>
        <v>-1.4442734918859891E-5</v>
      </c>
      <c r="J49" s="158">
        <f>+(A!H52-B!I52)/(I!J81+H!J63)</f>
        <v>0</v>
      </c>
      <c r="K49" s="157">
        <f>+(A!I52-B!J52)/(I!K81+H!K63)</f>
        <v>-6.1580863138247197E-6</v>
      </c>
      <c r="L49" s="158">
        <f>+(A!J52-B!K52)/(I!L81+H!L63)</f>
        <v>1.3971786830676758E-6</v>
      </c>
      <c r="M49" s="157">
        <f>+(A!K52-B!L52)/(I!M81+H!M63)</f>
        <v>-5.9044644489524119E-8</v>
      </c>
      <c r="N49" s="158">
        <f>+(A!L52-B!M52)/(I!N81+H!N63)</f>
        <v>-1.3494776485203948E-5</v>
      </c>
      <c r="O49" s="157">
        <f>+(A!M52-B!N52)/(I!O81+H!O63)</f>
        <v>-3.2414994936894812E-5</v>
      </c>
      <c r="P49" s="158">
        <f>+(A!N52-B!O52)/(I!P81+H!P63)</f>
        <v>-5.891039515486276E-5</v>
      </c>
      <c r="Q49" s="157">
        <f>+(A!O52-B!P52)/(I!Q81+H!Q63)</f>
        <v>-2.0879061092482054E-5</v>
      </c>
      <c r="R49" s="158">
        <f>+(A!P52-B!Q52)/(I!R81+H!R63)</f>
        <v>-3.285431137701853E-5</v>
      </c>
      <c r="S49" s="157">
        <f>+(A!Q52-B!R52)/(I!S81+H!S63)</f>
        <v>1.2143709323445535E-4</v>
      </c>
      <c r="T49" s="158">
        <f>+(A!R52-B!S52)/(I!T81+H!T63)</f>
        <v>7.1419395315071353E-4</v>
      </c>
      <c r="U49" s="157">
        <f>+(A!S52-B!T52)/(I!U81+H!U63)</f>
        <v>5.3228034781668419E-4</v>
      </c>
      <c r="V49" s="158">
        <f>+(A!T52-B!U52)/(I!V81+H!V63)</f>
        <v>1.3212572477069276E-4</v>
      </c>
      <c r="W49" s="157">
        <f>+(A!U52-B!V52)/(I!W81+H!W63)</f>
        <v>2.0791328250067354E-4</v>
      </c>
      <c r="X49" s="158">
        <f>+(A!V52-B!W52)/(I!X81+H!X63)</f>
        <v>5.3674424410787684E-4</v>
      </c>
      <c r="Y49" s="157">
        <f>+(A!W52-B!X52)/(I!Y81+H!Y63)</f>
        <v>3.1127914630252692E-4</v>
      </c>
      <c r="Z49" s="158">
        <f>+(A!X52-B!Y52)/(I!Z81+H!Z63)</f>
        <v>-1.4647372925436744E-4</v>
      </c>
      <c r="AA49" s="157">
        <f>+(A!Y52-B!Z52)/(I!AA81+H!AA63)</f>
        <v>-2.3765316001855041E-4</v>
      </c>
      <c r="AB49" s="157">
        <f>+(A!Z52-B!AA52)/(I!AB81+H!AB63)</f>
        <v>-8.3400427898761584E-5</v>
      </c>
      <c r="AC49" s="157">
        <f>+(A!AA52-B!AB52)/(I!AC81+H!AC63)</f>
        <v>-8.2987697770476611E-4</v>
      </c>
      <c r="AD49" s="157">
        <f>+(A!AB52-B!AC52)/(I!AD81+H!AD63)</f>
        <v>-6.9358039506922848E-4</v>
      </c>
    </row>
    <row r="50" spans="4:30" x14ac:dyDescent="0.25">
      <c r="D50" s="191" t="s">
        <v>23</v>
      </c>
      <c r="E50" s="211"/>
      <c r="F50" s="156">
        <f>+(A!D53-B!E53)/(I!F82+H!F64)</f>
        <v>-6.7092605587538911E-5</v>
      </c>
      <c r="G50" s="157">
        <f>+(A!E53-B!F53)/(I!G82+H!G64)</f>
        <v>-1.0093317141848435E-4</v>
      </c>
      <c r="H50" s="158">
        <f>+(A!F53-B!G53)/(I!H82+H!H64)</f>
        <v>-1.1650360157548407E-4</v>
      </c>
      <c r="I50" s="157">
        <f>+(A!G53-B!H53)/(I!I82+H!I64)</f>
        <v>-3.4747073281827417E-4</v>
      </c>
      <c r="J50" s="158">
        <f>+(A!H53-B!I53)/(I!J82+H!J64)</f>
        <v>-4.0054089571094954E-4</v>
      </c>
      <c r="K50" s="157">
        <f>+(A!I53-B!J53)/(I!K82+H!K64)</f>
        <v>-3.3070529002588334E-4</v>
      </c>
      <c r="L50" s="158">
        <f>+(A!J53-B!K53)/(I!L82+H!L64)</f>
        <v>-2.8555500082518264E-4</v>
      </c>
      <c r="M50" s="157">
        <f>+(A!K53-B!L53)/(I!M82+H!M64)</f>
        <v>-3.4321403006729137E-4</v>
      </c>
      <c r="N50" s="158">
        <f>+(A!L53-B!M53)/(I!N82+H!N64)</f>
        <v>-2.4428042263754501E-4</v>
      </c>
      <c r="O50" s="157">
        <f>+(A!M53-B!N53)/(I!O82+H!O64)</f>
        <v>-7.3602044971780921E-4</v>
      </c>
      <c r="P50" s="158">
        <f>+(A!N53-B!O53)/(I!P82+H!P64)</f>
        <v>-5.9007656227253423E-4</v>
      </c>
      <c r="Q50" s="157">
        <f>+(A!O53-B!P53)/(I!Q82+H!Q64)</f>
        <v>-1.2650853332686017E-3</v>
      </c>
      <c r="R50" s="158">
        <f>+(A!P53-B!Q53)/(I!R82+H!R64)</f>
        <v>-1.6849550783259899E-3</v>
      </c>
      <c r="S50" s="157">
        <f>+(A!Q53-B!R53)/(I!S82+H!S64)</f>
        <v>-2.1707846530395342E-3</v>
      </c>
      <c r="T50" s="158">
        <f>+(A!R53-B!S53)/(I!T82+H!T64)</f>
        <v>-2.3615633161746473E-3</v>
      </c>
      <c r="U50" s="157">
        <f>+(A!S53-B!T53)/(I!U82+H!U64)</f>
        <v>-2.557447540824868E-3</v>
      </c>
      <c r="V50" s="158">
        <f>+(A!T53-B!U53)/(I!V82+H!V64)</f>
        <v>-2.3127775003510616E-3</v>
      </c>
      <c r="W50" s="157">
        <f>+(A!U53-B!V53)/(I!W82+H!W64)</f>
        <v>-1.8193872858139649E-3</v>
      </c>
      <c r="X50" s="158">
        <f>+(A!V53-B!W53)/(I!X82+H!X64)</f>
        <v>-3.0765280282402919E-3</v>
      </c>
      <c r="Y50" s="157">
        <f>+(A!W53-B!X53)/(I!Y82+H!Y64)</f>
        <v>-3.4650152987477506E-3</v>
      </c>
      <c r="Z50" s="158">
        <f>+(A!X53-B!Y53)/(I!Z82+H!Z64)</f>
        <v>-3.3247384764250889E-3</v>
      </c>
      <c r="AA50" s="157">
        <f>+(A!Y53-B!Z53)/(I!AA82+H!AA64)</f>
        <v>-4.0862540891874908E-3</v>
      </c>
      <c r="AB50" s="157">
        <f>+(A!Z53-B!AA53)/(I!AB82+H!AB64)</f>
        <v>-4.3129625386269582E-3</v>
      </c>
      <c r="AC50" s="157">
        <f>+(A!AA53-B!AB53)/(I!AC82+H!AC64)</f>
        <v>-5.0653104713230743E-3</v>
      </c>
      <c r="AD50" s="157">
        <f>+(A!AB53-B!AC53)/(I!AD82+H!AD64)</f>
        <v>-5.6924075458180895E-3</v>
      </c>
    </row>
    <row r="51" spans="4:30" x14ac:dyDescent="0.25">
      <c r="D51" s="200" t="s">
        <v>24</v>
      </c>
      <c r="E51" s="210"/>
      <c r="F51" s="156">
        <f>+(A!D54-B!E54)/(I!F83+H!F65)</f>
        <v>0</v>
      </c>
      <c r="G51" s="157">
        <f>+(A!E54-B!F54)/(I!G83+H!G65)</f>
        <v>0</v>
      </c>
      <c r="H51" s="158">
        <f>+(A!F54-B!G54)/(I!H83+H!H65)</f>
        <v>-6.2809247082189223E-5</v>
      </c>
      <c r="I51" s="157">
        <f>+(A!G54-B!H54)/(I!I83+H!I65)</f>
        <v>-2.7331697546770136E-4</v>
      </c>
      <c r="J51" s="158">
        <f>+(A!H54-B!I54)/(I!J83+H!J65)</f>
        <v>-2.5453770918866347E-5</v>
      </c>
      <c r="K51" s="157">
        <f>+(A!I54-B!J54)/(I!K83+H!K65)</f>
        <v>-4.6145871801081461E-6</v>
      </c>
      <c r="L51" s="158">
        <f>+(A!J54-B!K54)/(I!L83+H!L65)</f>
        <v>-1.2972250297466566E-4</v>
      </c>
      <c r="M51" s="157">
        <f>+(A!K54-B!L54)/(I!M83+H!M65)</f>
        <v>-1.714208882452344E-4</v>
      </c>
      <c r="N51" s="158">
        <f>+(A!L54-B!M54)/(I!N83+H!N65)</f>
        <v>-1.5519270403799954E-4</v>
      </c>
      <c r="O51" s="157">
        <f>+(A!M54-B!N54)/(I!O83+H!O65)</f>
        <v>-7.8843229404261555E-5</v>
      </c>
      <c r="P51" s="158">
        <f>+(A!N54-B!O54)/(I!P83+H!P65)</f>
        <v>-1.9290450145509379E-4</v>
      </c>
      <c r="Q51" s="157">
        <f>+(A!O54-B!P54)/(I!Q83+H!Q65)</f>
        <v>-3.221598167532575E-4</v>
      </c>
      <c r="R51" s="158">
        <f>+(A!P54-B!Q54)/(I!R83+H!R65)</f>
        <v>-2.9772196027951967E-4</v>
      </c>
      <c r="S51" s="157">
        <f>+(A!Q54-B!R54)/(I!S83+H!S65)</f>
        <v>-3.180205428115369E-4</v>
      </c>
      <c r="T51" s="158">
        <f>+(A!R54-B!S54)/(I!T83+H!T65)</f>
        <v>-4.1421977687298945E-4</v>
      </c>
      <c r="U51" s="157">
        <f>+(A!S54-B!T54)/(I!U83+H!U65)</f>
        <v>-7.1308471666933087E-4</v>
      </c>
      <c r="V51" s="158">
        <f>+(A!T54-B!U54)/(I!V83+H!V65)</f>
        <v>-6.1425475575731464E-4</v>
      </c>
      <c r="W51" s="157">
        <f>+(A!U54-B!V54)/(I!W83+H!W65)</f>
        <v>-1.3317858078836454E-3</v>
      </c>
      <c r="X51" s="158">
        <f>+(A!V54-B!W54)/(I!X83+H!X65)</f>
        <v>-3.6478032273125323E-3</v>
      </c>
      <c r="Y51" s="157">
        <f>+(A!W54-B!X54)/(I!Y83+H!Y65)</f>
        <v>-6.9845965438923331E-3</v>
      </c>
      <c r="Z51" s="158">
        <f>+(A!X54-B!Y54)/(I!Z83+H!Z65)</f>
        <v>-1.2041578272624483E-2</v>
      </c>
      <c r="AA51" s="157">
        <f>+(A!Y54-B!Z54)/(I!AA83+H!AA65)</f>
        <v>-1.5943257777363554E-2</v>
      </c>
      <c r="AB51" s="157">
        <f>+(A!Z54-B!AA54)/(I!AB83+H!AB65)</f>
        <v>-1.9512337766950237E-2</v>
      </c>
      <c r="AC51" s="157">
        <f>+(A!AA54-B!AB54)/(I!AC83+H!AC65)</f>
        <v>-1.2333500508921865E-2</v>
      </c>
      <c r="AD51" s="157">
        <f>+(A!AB54-B!AC54)/(I!AD83+H!AD65)</f>
        <v>-1.9529559249822578E-2</v>
      </c>
    </row>
    <row r="52" spans="4:30" x14ac:dyDescent="0.25">
      <c r="D52" s="191" t="s">
        <v>25</v>
      </c>
      <c r="E52" s="211"/>
      <c r="F52" s="156">
        <f>+(A!D55-B!E55)/(I!F84+H!F66)</f>
        <v>-2.9594358977145277E-4</v>
      </c>
      <c r="G52" s="157">
        <f>+(A!E55-B!F55)/(I!G84+H!G66)</f>
        <v>-4.8390256142340064E-4</v>
      </c>
      <c r="H52" s="158">
        <f>+(A!F55-B!G55)/(I!H84+H!H66)</f>
        <v>-1.522872280179873E-3</v>
      </c>
      <c r="I52" s="157">
        <f>+(A!G55-B!H55)/(I!I84+H!I66)</f>
        <v>-1.0985141349265284E-3</v>
      </c>
      <c r="J52" s="158">
        <f>+(A!H55-B!I55)/(I!J84+H!J66)</f>
        <v>-1.2440380573642174E-3</v>
      </c>
      <c r="K52" s="157">
        <f>+(A!I55-B!J55)/(I!K84+H!K66)</f>
        <v>-2.6435098144671904E-3</v>
      </c>
      <c r="L52" s="158">
        <f>+(A!J55-B!K55)/(I!L84+H!L66)</f>
        <v>-1.5583981183456708E-3</v>
      </c>
      <c r="M52" s="157">
        <f>+(A!K55-B!L55)/(I!M84+H!M66)</f>
        <v>-1.2987780565853159E-3</v>
      </c>
      <c r="N52" s="158">
        <f>+(A!L55-B!M55)/(I!N84+H!N66)</f>
        <v>-1.2599703486923014E-3</v>
      </c>
      <c r="O52" s="157">
        <f>+(A!M55-B!N55)/(I!O84+H!O66)</f>
        <v>-7.5481853410820719E-4</v>
      </c>
      <c r="P52" s="158">
        <f>+(A!N55-B!O55)/(I!P84+H!P66)</f>
        <v>-1.6059586726334711E-3</v>
      </c>
      <c r="Q52" s="157">
        <f>+(A!O55-B!P55)/(I!Q84+H!Q66)</f>
        <v>-2.6061162192680533E-3</v>
      </c>
      <c r="R52" s="158">
        <f>+(A!P55-B!Q55)/(I!R84+H!R66)</f>
        <v>-3.0832574582769375E-3</v>
      </c>
      <c r="S52" s="157">
        <f>+(A!Q55-B!R55)/(I!S84+H!S66)</f>
        <v>-4.9120795492868328E-3</v>
      </c>
      <c r="T52" s="158">
        <f>+(A!R55-B!S55)/(I!T84+H!T66)</f>
        <v>-5.5108599793875978E-3</v>
      </c>
      <c r="U52" s="157">
        <f>+(A!S55-B!T55)/(I!U84+H!U66)</f>
        <v>-6.5550659135370721E-3</v>
      </c>
      <c r="V52" s="158">
        <f>+(A!T55-B!U55)/(I!V84+H!V66)</f>
        <v>-1.3984064667307977E-2</v>
      </c>
      <c r="W52" s="157">
        <f>+(A!U55-B!V55)/(I!W84+H!W66)</f>
        <v>-1.7513049794957478E-2</v>
      </c>
      <c r="X52" s="158">
        <f>+(A!V55-B!W55)/(I!X84+H!X66)</f>
        <v>-2.1016332226324402E-2</v>
      </c>
      <c r="Y52" s="157">
        <f>+(A!W55-B!X55)/(I!Y84+H!Y66)</f>
        <v>-2.1221267756189561E-2</v>
      </c>
      <c r="Z52" s="158">
        <f>+(A!X55-B!Y55)/(I!Z84+H!Z66)</f>
        <v>-2.325709301295369E-2</v>
      </c>
      <c r="AA52" s="157">
        <f>+(A!Y55-B!Z55)/(I!AA84+H!AA66)</f>
        <v>-2.2708770810670343E-2</v>
      </c>
      <c r="AB52" s="157">
        <f>+(A!Z55-B!AA55)/(I!AB84+H!AB66)</f>
        <v>-2.4538448564699635E-2</v>
      </c>
      <c r="AC52" s="157">
        <f>+(A!AA55-B!AB55)/(I!AC84+H!AC66)</f>
        <v>-2.529202754545478E-2</v>
      </c>
      <c r="AD52" s="157">
        <f>+(A!AB55-B!AC55)/(I!AD84+H!AD66)</f>
        <v>-2.5599981887457587E-2</v>
      </c>
    </row>
    <row r="53" spans="4:30" ht="15.75" thickBot="1" x14ac:dyDescent="0.3">
      <c r="D53" s="202" t="s">
        <v>26</v>
      </c>
      <c r="E53" s="231"/>
      <c r="F53" s="159">
        <f>+(A!D56-B!E56)/(I!F85+H!F67)</f>
        <v>0</v>
      </c>
      <c r="G53" s="160">
        <f>+(A!E56-B!F56)/(I!G85+H!G67)</f>
        <v>0</v>
      </c>
      <c r="H53" s="161">
        <f>+(A!F56-B!G56)/(I!H85+H!H67)</f>
        <v>0</v>
      </c>
      <c r="I53" s="160">
        <f>+(A!G56-B!H56)/(I!I85+H!I67)</f>
        <v>0</v>
      </c>
      <c r="J53" s="161">
        <f>+(A!H56-B!I56)/(I!J85+H!J67)</f>
        <v>0</v>
      </c>
      <c r="K53" s="160">
        <f>+(A!I56-B!J56)/(I!K85+H!K67)</f>
        <v>0</v>
      </c>
      <c r="L53" s="161">
        <f>+(A!J56-B!K56)/(I!L85+H!L67)</f>
        <v>0</v>
      </c>
      <c r="M53" s="160">
        <f>+(A!K56-B!L56)/(I!M85+H!M67)</f>
        <v>0</v>
      </c>
      <c r="N53" s="161">
        <f>+(A!L56-B!M56)/(I!N85+H!N67)</f>
        <v>0</v>
      </c>
      <c r="O53" s="160">
        <f>+(A!M56-B!N56)/(I!O85+H!O67)</f>
        <v>-6.18247497536422E-6</v>
      </c>
      <c r="P53" s="161">
        <f>+(A!N56-B!O56)/(I!P85+H!P67)</f>
        <v>1.2686708255523215E-9</v>
      </c>
      <c r="Q53" s="160">
        <f>+(A!O56-B!P56)/(I!Q85+H!Q67)</f>
        <v>0</v>
      </c>
      <c r="R53" s="161">
        <f>+(A!P56-B!Q56)/(I!R85+H!R67)</f>
        <v>-5.2093180088471205E-6</v>
      </c>
      <c r="S53" s="160">
        <f>+(A!Q56-B!R56)/(I!S85+H!S67)</f>
        <v>0</v>
      </c>
      <c r="T53" s="161">
        <f>+(A!R56-B!S56)/(I!T85+H!T67)</f>
        <v>-3.6252641742447405E-6</v>
      </c>
      <c r="U53" s="160">
        <f>+(A!S56-B!T56)/(I!U85+H!U67)</f>
        <v>2.4308582690542216E-6</v>
      </c>
      <c r="V53" s="161">
        <f>+(A!T56-B!U56)/(I!V85+H!V67)</f>
        <v>-6.9079059164434768E-7</v>
      </c>
      <c r="W53" s="160">
        <f>+(A!U56-B!V56)/(I!W85+H!W67)</f>
        <v>7.5524941089349744E-7</v>
      </c>
      <c r="X53" s="161">
        <f>+(A!V56-B!W56)/(I!X85+H!X67)</f>
        <v>0</v>
      </c>
      <c r="Y53" s="160">
        <f>+(A!W56-B!X56)/(I!Y85+H!Y67)</f>
        <v>6.5120274557348039E-7</v>
      </c>
      <c r="Z53" s="161">
        <f>+(A!X56-B!Y56)/(I!Z85+H!Z67)</f>
        <v>-1.5699522490491607E-5</v>
      </c>
      <c r="AA53" s="160">
        <f>+(A!Y56-B!Z56)/(I!AA85+H!AA67)</f>
        <v>-2.8586917022741014E-5</v>
      </c>
      <c r="AB53" s="160">
        <f>+(A!Z56-B!AA56)/(I!AB85+H!AB67)</f>
        <v>-9.655285857039672E-6</v>
      </c>
      <c r="AC53" s="160">
        <f>+(A!AA56-B!AB56)/(I!AC85+H!AC67)</f>
        <v>-1.4245658253450533E-5</v>
      </c>
      <c r="AD53" s="160">
        <f>+(A!AB56-B!AC56)/(I!AD85+H!AD67)</f>
        <v>-6.069493521984138E-5</v>
      </c>
    </row>
    <row r="54" spans="4:30" x14ac:dyDescent="0.25">
      <c r="D54" s="1" t="s">
        <v>53</v>
      </c>
    </row>
    <row r="55" spans="4:30" ht="15.75" thickBot="1" x14ac:dyDescent="0.3"/>
    <row r="56" spans="4:30" ht="15.75" thickBot="1" x14ac:dyDescent="0.3">
      <c r="D56" s="6" t="s">
        <v>15</v>
      </c>
      <c r="E56" s="7"/>
      <c r="F56" s="12">
        <v>1995</v>
      </c>
      <c r="G56" s="8">
        <v>1996</v>
      </c>
      <c r="H56" s="12">
        <v>1997</v>
      </c>
      <c r="I56" s="8">
        <v>1998</v>
      </c>
      <c r="J56" s="12">
        <v>1999</v>
      </c>
      <c r="K56" s="8">
        <v>2000</v>
      </c>
      <c r="L56" s="12">
        <v>2001</v>
      </c>
      <c r="M56" s="8">
        <v>2002</v>
      </c>
      <c r="N56" s="12">
        <v>2003</v>
      </c>
      <c r="O56" s="8">
        <v>2004</v>
      </c>
      <c r="P56" s="12">
        <v>2005</v>
      </c>
      <c r="Q56" s="8">
        <v>2006</v>
      </c>
      <c r="R56" s="12">
        <v>2007</v>
      </c>
      <c r="S56" s="8">
        <v>2008</v>
      </c>
      <c r="T56" s="12">
        <v>2009</v>
      </c>
      <c r="U56" s="8">
        <v>2010</v>
      </c>
      <c r="V56" s="12">
        <v>2011</v>
      </c>
      <c r="W56" s="8">
        <v>2012</v>
      </c>
      <c r="X56" s="12">
        <v>2013</v>
      </c>
      <c r="Y56" s="8">
        <v>2014</v>
      </c>
      <c r="Z56" s="12">
        <v>2015</v>
      </c>
      <c r="AA56" s="9">
        <v>2016</v>
      </c>
      <c r="AB56" s="9">
        <v>2017</v>
      </c>
      <c r="AC56" s="9">
        <v>2018</v>
      </c>
      <c r="AD56" s="9">
        <v>2019</v>
      </c>
    </row>
    <row r="57" spans="4:30" ht="15.75" thickBot="1" x14ac:dyDescent="0.3">
      <c r="D57" s="196" t="s">
        <v>16</v>
      </c>
      <c r="E57" s="212"/>
      <c r="F57" s="75">
        <v>13883488</v>
      </c>
      <c r="G57" s="76">
        <v>13680470</v>
      </c>
      <c r="H57" s="75">
        <v>15378804</v>
      </c>
      <c r="I57" s="76">
        <v>14677125</v>
      </c>
      <c r="J57" s="75">
        <v>10659187</v>
      </c>
      <c r="K57" s="76">
        <v>11757001</v>
      </c>
      <c r="L57" s="75">
        <v>12820352</v>
      </c>
      <c r="M57" s="76">
        <v>12689965</v>
      </c>
      <c r="N57" s="75">
        <v>13880613</v>
      </c>
      <c r="O57" s="76">
        <v>17099537</v>
      </c>
      <c r="P57" s="75">
        <v>21204162</v>
      </c>
      <c r="Q57" s="76">
        <v>26162440</v>
      </c>
      <c r="R57" s="75">
        <v>32897045</v>
      </c>
      <c r="S57" s="76">
        <v>39668840</v>
      </c>
      <c r="T57" s="75">
        <v>32897671</v>
      </c>
      <c r="U57" s="76">
        <v>40682508</v>
      </c>
      <c r="V57" s="75">
        <v>54674822</v>
      </c>
      <c r="W57" s="76">
        <v>58087854</v>
      </c>
      <c r="X57" s="75">
        <v>59381197</v>
      </c>
      <c r="Y57" s="76">
        <v>64027610</v>
      </c>
      <c r="Z57" s="75">
        <v>54035534</v>
      </c>
      <c r="AA57" s="77">
        <v>44831143</v>
      </c>
      <c r="AB57" s="77">
        <v>46050189</v>
      </c>
      <c r="AC57" s="77">
        <v>51230566.648000002</v>
      </c>
      <c r="AD57" s="77">
        <v>51230566.648000002</v>
      </c>
    </row>
    <row r="58" spans="4:30" x14ac:dyDescent="0.25">
      <c r="D58" s="191" t="s">
        <v>17</v>
      </c>
      <c r="E58" s="211"/>
      <c r="F58" s="78">
        <v>1059003</v>
      </c>
      <c r="G58" s="79">
        <v>1388221</v>
      </c>
      <c r="H58" s="78">
        <v>1385155</v>
      </c>
      <c r="I58" s="79">
        <v>1402806</v>
      </c>
      <c r="J58" s="78">
        <v>1075103</v>
      </c>
      <c r="K58" s="79">
        <v>1115048</v>
      </c>
      <c r="L58" s="78">
        <v>1201349</v>
      </c>
      <c r="M58" s="79">
        <v>1206033</v>
      </c>
      <c r="N58" s="78">
        <v>1197609</v>
      </c>
      <c r="O58" s="79">
        <v>1374286</v>
      </c>
      <c r="P58" s="78">
        <v>1485159</v>
      </c>
      <c r="Q58" s="79">
        <v>1890250</v>
      </c>
      <c r="R58" s="78">
        <v>2513325</v>
      </c>
      <c r="S58" s="79">
        <v>3344757</v>
      </c>
      <c r="T58" s="78">
        <v>2808656</v>
      </c>
      <c r="U58" s="79">
        <v>3183462</v>
      </c>
      <c r="V58" s="78">
        <v>4121231</v>
      </c>
      <c r="W58" s="79">
        <v>4825275</v>
      </c>
      <c r="X58" s="78">
        <v>4847604</v>
      </c>
      <c r="Y58" s="79">
        <v>4888452</v>
      </c>
      <c r="Z58" s="78">
        <v>4460744</v>
      </c>
      <c r="AA58" s="80">
        <v>4538960</v>
      </c>
      <c r="AB58" s="80">
        <v>4493170</v>
      </c>
      <c r="AC58" s="80">
        <v>4986376.4749999996</v>
      </c>
      <c r="AD58" s="80">
        <v>5385321.6160000004</v>
      </c>
    </row>
    <row r="59" spans="4:30" x14ac:dyDescent="0.25">
      <c r="D59" s="200" t="s">
        <v>18</v>
      </c>
      <c r="E59" s="210"/>
      <c r="F59" s="81">
        <v>64571.41</v>
      </c>
      <c r="G59" s="82">
        <v>85870.33</v>
      </c>
      <c r="H59" s="81">
        <v>100703.8</v>
      </c>
      <c r="I59" s="82">
        <v>90012.24</v>
      </c>
      <c r="J59" s="81">
        <v>102118.3</v>
      </c>
      <c r="K59" s="82">
        <v>76908.66</v>
      </c>
      <c r="L59" s="81">
        <v>98757.85</v>
      </c>
      <c r="M59" s="82">
        <v>83622.98</v>
      </c>
      <c r="N59" s="81">
        <v>91223.02</v>
      </c>
      <c r="O59" s="82">
        <v>118649.3</v>
      </c>
      <c r="P59" s="81">
        <v>93744.35</v>
      </c>
      <c r="Q59" s="82">
        <v>104619.5</v>
      </c>
      <c r="R59" s="81">
        <v>129444.4</v>
      </c>
      <c r="S59" s="82">
        <v>130126.9</v>
      </c>
      <c r="T59" s="81">
        <v>114201.5</v>
      </c>
      <c r="U59" s="82">
        <v>126803.3</v>
      </c>
      <c r="V59" s="81">
        <v>159474.70000000001</v>
      </c>
      <c r="W59" s="82">
        <v>243603.20000000001</v>
      </c>
      <c r="X59" s="81">
        <v>264352.5</v>
      </c>
      <c r="Y59" s="82">
        <v>277838.40000000002</v>
      </c>
      <c r="Z59" s="81">
        <v>362455</v>
      </c>
      <c r="AA59" s="83">
        <v>480807</v>
      </c>
      <c r="AB59" s="83">
        <v>498498.6</v>
      </c>
      <c r="AC59" s="83">
        <v>516926.76799999998</v>
      </c>
      <c r="AD59" s="83">
        <v>378303.29399999999</v>
      </c>
    </row>
    <row r="60" spans="4:30" x14ac:dyDescent="0.25">
      <c r="D60" s="191" t="s">
        <v>19</v>
      </c>
      <c r="E60" s="211"/>
      <c r="F60" s="78">
        <v>493431.4</v>
      </c>
      <c r="G60" s="79">
        <v>482098.5</v>
      </c>
      <c r="H60" s="78">
        <v>529412.30000000005</v>
      </c>
      <c r="I60" s="79">
        <v>442458.9</v>
      </c>
      <c r="J60" s="78">
        <v>359748.2</v>
      </c>
      <c r="K60" s="79">
        <v>487214.4</v>
      </c>
      <c r="L60" s="78">
        <v>439788.5</v>
      </c>
      <c r="M60" s="79">
        <v>479874.9</v>
      </c>
      <c r="N60" s="78">
        <v>524661.69999999995</v>
      </c>
      <c r="O60" s="79">
        <v>557112.80000000005</v>
      </c>
      <c r="P60" s="78">
        <v>564595.9</v>
      </c>
      <c r="Q60" s="79">
        <v>681088.9</v>
      </c>
      <c r="R60" s="78">
        <v>778156.4</v>
      </c>
      <c r="S60" s="79">
        <v>920157.4</v>
      </c>
      <c r="T60" s="78">
        <v>669918.5</v>
      </c>
      <c r="U60" s="79">
        <v>861231.9</v>
      </c>
      <c r="V60" s="78">
        <v>1009259</v>
      </c>
      <c r="W60" s="79">
        <v>936071.6</v>
      </c>
      <c r="X60" s="78">
        <v>913587.9</v>
      </c>
      <c r="Y60" s="79">
        <v>942299.8</v>
      </c>
      <c r="Z60" s="78">
        <v>866797</v>
      </c>
      <c r="AA60" s="80">
        <v>784473.1</v>
      </c>
      <c r="AB60" s="80">
        <v>813467.6</v>
      </c>
      <c r="AC60" s="80">
        <v>914370.43599999999</v>
      </c>
      <c r="AD60" s="80">
        <v>868557.67500000005</v>
      </c>
    </row>
    <row r="61" spans="4:30" x14ac:dyDescent="0.25">
      <c r="D61" s="200" t="s">
        <v>20</v>
      </c>
      <c r="E61" s="210"/>
      <c r="F61" s="81">
        <v>387031.9</v>
      </c>
      <c r="G61" s="82">
        <v>360688.9</v>
      </c>
      <c r="H61" s="81">
        <v>451595.7</v>
      </c>
      <c r="I61" s="82">
        <v>313823.3</v>
      </c>
      <c r="J61" s="81">
        <v>262833.7</v>
      </c>
      <c r="K61" s="82">
        <v>241248.8</v>
      </c>
      <c r="L61" s="81">
        <v>196857</v>
      </c>
      <c r="M61" s="82">
        <v>195922.2</v>
      </c>
      <c r="N61" s="81">
        <v>244247.3</v>
      </c>
      <c r="O61" s="82">
        <v>267989.90000000002</v>
      </c>
      <c r="P61" s="81">
        <v>551262.30000000005</v>
      </c>
      <c r="Q61" s="82">
        <v>687232.4</v>
      </c>
      <c r="R61" s="81">
        <v>913700.5</v>
      </c>
      <c r="S61" s="82">
        <v>1814456</v>
      </c>
      <c r="T61" s="81">
        <v>1238419</v>
      </c>
      <c r="U61" s="82">
        <v>2080267</v>
      </c>
      <c r="V61" s="81">
        <v>3853231</v>
      </c>
      <c r="W61" s="82">
        <v>5659974</v>
      </c>
      <c r="X61" s="81">
        <v>6386700</v>
      </c>
      <c r="Y61" s="82">
        <v>7554373</v>
      </c>
      <c r="Z61" s="81">
        <v>5132630</v>
      </c>
      <c r="AA61" s="83">
        <v>3832058</v>
      </c>
      <c r="AB61" s="83">
        <v>3715684</v>
      </c>
      <c r="AC61" s="83">
        <v>3534498.54</v>
      </c>
      <c r="AD61" s="83">
        <v>4525149.7920000004</v>
      </c>
    </row>
    <row r="62" spans="4:30" x14ac:dyDescent="0.25">
      <c r="D62" s="191" t="s">
        <v>21</v>
      </c>
      <c r="E62" s="211"/>
      <c r="F62" s="78">
        <v>122775.7</v>
      </c>
      <c r="G62" s="79">
        <v>140226.4</v>
      </c>
      <c r="H62" s="78">
        <v>119647.5</v>
      </c>
      <c r="I62" s="79">
        <v>166770.4</v>
      </c>
      <c r="J62" s="78">
        <v>128109.4</v>
      </c>
      <c r="K62" s="79">
        <v>117547.1</v>
      </c>
      <c r="L62" s="78">
        <v>105652.5</v>
      </c>
      <c r="M62" s="79">
        <v>115282.7</v>
      </c>
      <c r="N62" s="78">
        <v>149218.4</v>
      </c>
      <c r="O62" s="79">
        <v>173374.8</v>
      </c>
      <c r="P62" s="78">
        <v>163269.6</v>
      </c>
      <c r="Q62" s="79">
        <v>171002.4</v>
      </c>
      <c r="R62" s="78">
        <v>236318</v>
      </c>
      <c r="S62" s="79">
        <v>407619.8</v>
      </c>
      <c r="T62" s="78">
        <v>289370.7</v>
      </c>
      <c r="U62" s="79">
        <v>454537.2</v>
      </c>
      <c r="V62" s="78">
        <v>611455.1</v>
      </c>
      <c r="W62" s="79">
        <v>602641.6</v>
      </c>
      <c r="X62" s="78">
        <v>500826.3</v>
      </c>
      <c r="Y62" s="79">
        <v>555650.1</v>
      </c>
      <c r="Z62" s="78">
        <v>482593.2</v>
      </c>
      <c r="AA62" s="80">
        <v>588183.80000000005</v>
      </c>
      <c r="AB62" s="80">
        <v>585841</v>
      </c>
      <c r="AC62" s="80">
        <v>642580.56299999997</v>
      </c>
      <c r="AD62" s="80">
        <v>539524.33200000005</v>
      </c>
    </row>
    <row r="63" spans="4:30" x14ac:dyDescent="0.25">
      <c r="D63" s="200" t="s">
        <v>22</v>
      </c>
      <c r="E63" s="210"/>
      <c r="F63" s="81">
        <v>2514865</v>
      </c>
      <c r="G63" s="82">
        <v>2488250</v>
      </c>
      <c r="H63" s="81">
        <v>2735845</v>
      </c>
      <c r="I63" s="82">
        <v>2733054</v>
      </c>
      <c r="J63" s="81">
        <v>2357074</v>
      </c>
      <c r="K63" s="82">
        <v>2732466</v>
      </c>
      <c r="L63" s="81">
        <v>2783668</v>
      </c>
      <c r="M63" s="82">
        <v>2836600</v>
      </c>
      <c r="N63" s="81">
        <v>3055469</v>
      </c>
      <c r="O63" s="82">
        <v>3693447</v>
      </c>
      <c r="P63" s="81">
        <v>4401428</v>
      </c>
      <c r="Q63" s="82">
        <v>5230207</v>
      </c>
      <c r="R63" s="81">
        <v>6088977</v>
      </c>
      <c r="S63" s="82">
        <v>7407699</v>
      </c>
      <c r="T63" s="81">
        <v>6123263</v>
      </c>
      <c r="U63" s="82">
        <v>7456062</v>
      </c>
      <c r="V63" s="81">
        <v>9202692</v>
      </c>
      <c r="W63" s="82">
        <v>9833209</v>
      </c>
      <c r="X63" s="81">
        <v>10318549</v>
      </c>
      <c r="Y63" s="82">
        <v>10785268</v>
      </c>
      <c r="Z63" s="81">
        <v>10043319</v>
      </c>
      <c r="AA63" s="83">
        <v>8954309</v>
      </c>
      <c r="AB63" s="83">
        <v>9325518</v>
      </c>
      <c r="AC63" s="83">
        <v>10400618.523</v>
      </c>
      <c r="AD63" s="83">
        <v>10372424.319</v>
      </c>
    </row>
    <row r="64" spans="4:30" x14ac:dyDescent="0.25">
      <c r="D64" s="191" t="s">
        <v>23</v>
      </c>
      <c r="E64" s="211"/>
      <c r="F64" s="78">
        <v>2405515</v>
      </c>
      <c r="G64" s="79">
        <v>2256822</v>
      </c>
      <c r="H64" s="78">
        <v>2487905</v>
      </c>
      <c r="I64" s="79">
        <v>2341007</v>
      </c>
      <c r="J64" s="78">
        <v>1652494</v>
      </c>
      <c r="K64" s="79">
        <v>2106017</v>
      </c>
      <c r="L64" s="78">
        <v>2093493</v>
      </c>
      <c r="M64" s="79">
        <v>2041621</v>
      </c>
      <c r="N64" s="78">
        <v>2186468</v>
      </c>
      <c r="O64" s="79">
        <v>2944837</v>
      </c>
      <c r="P64" s="78">
        <v>3659480</v>
      </c>
      <c r="Q64" s="79">
        <v>4609382</v>
      </c>
      <c r="R64" s="78">
        <v>5793731</v>
      </c>
      <c r="S64" s="79">
        <v>6713759</v>
      </c>
      <c r="T64" s="78">
        <v>4930121</v>
      </c>
      <c r="U64" s="79">
        <v>6389495</v>
      </c>
      <c r="V64" s="78">
        <v>8551983</v>
      </c>
      <c r="W64" s="79">
        <v>8651595</v>
      </c>
      <c r="X64" s="78">
        <v>8321243</v>
      </c>
      <c r="Y64" s="79">
        <v>9041364</v>
      </c>
      <c r="Z64" s="78">
        <v>7581940</v>
      </c>
      <c r="AA64" s="80">
        <v>6493446</v>
      </c>
      <c r="AB64" s="80">
        <v>6843142</v>
      </c>
      <c r="AC64" s="80">
        <v>7975492.574</v>
      </c>
      <c r="AD64" s="80">
        <v>7532558.0779999997</v>
      </c>
    </row>
    <row r="65" spans="4:30" x14ac:dyDescent="0.25">
      <c r="D65" s="200" t="s">
        <v>24</v>
      </c>
      <c r="E65" s="210"/>
      <c r="F65" s="81">
        <v>5184310</v>
      </c>
      <c r="G65" s="82">
        <v>5124889</v>
      </c>
      <c r="H65" s="81">
        <v>6015036</v>
      </c>
      <c r="I65" s="82">
        <v>5669701</v>
      </c>
      <c r="J65" s="81">
        <v>3675118</v>
      </c>
      <c r="K65" s="82">
        <v>3867023</v>
      </c>
      <c r="L65" s="81">
        <v>4745504</v>
      </c>
      <c r="M65" s="82">
        <v>4667370</v>
      </c>
      <c r="N65" s="81">
        <v>5263917</v>
      </c>
      <c r="O65" s="82">
        <v>6656392</v>
      </c>
      <c r="P65" s="81">
        <v>8563776</v>
      </c>
      <c r="Q65" s="82">
        <v>10508883</v>
      </c>
      <c r="R65" s="81">
        <v>13598247</v>
      </c>
      <c r="S65" s="82">
        <v>15562938</v>
      </c>
      <c r="T65" s="81">
        <v>13737790</v>
      </c>
      <c r="U65" s="82">
        <v>16272903</v>
      </c>
      <c r="V65" s="81">
        <v>22262263</v>
      </c>
      <c r="W65" s="82">
        <v>21860260</v>
      </c>
      <c r="X65" s="81">
        <v>22097770</v>
      </c>
      <c r="Y65" s="82">
        <v>23715197</v>
      </c>
      <c r="Z65" s="81">
        <v>19890561</v>
      </c>
      <c r="AA65" s="83">
        <v>14740059</v>
      </c>
      <c r="AB65" s="83">
        <v>15342044</v>
      </c>
      <c r="AC65" s="83">
        <v>17364015.932</v>
      </c>
      <c r="AD65" s="83">
        <v>18086132.991</v>
      </c>
    </row>
    <row r="66" spans="4:30" x14ac:dyDescent="0.25">
      <c r="D66" s="191" t="s">
        <v>25</v>
      </c>
      <c r="E66" s="211"/>
      <c r="F66" s="78">
        <v>992083.6</v>
      </c>
      <c r="G66" s="79">
        <v>1046624</v>
      </c>
      <c r="H66" s="78">
        <v>1251799</v>
      </c>
      <c r="I66" s="79">
        <v>1257483</v>
      </c>
      <c r="J66" s="78">
        <v>928736.1</v>
      </c>
      <c r="K66" s="79">
        <v>991960.3</v>
      </c>
      <c r="L66" s="78">
        <v>1033912</v>
      </c>
      <c r="M66" s="79">
        <v>1052854</v>
      </c>
      <c r="N66" s="78">
        <v>1093196</v>
      </c>
      <c r="O66" s="79">
        <v>1199895</v>
      </c>
      <c r="P66" s="78">
        <v>1566451</v>
      </c>
      <c r="Q66" s="79">
        <v>2024033</v>
      </c>
      <c r="R66" s="78">
        <v>2545160</v>
      </c>
      <c r="S66" s="79">
        <v>3044257</v>
      </c>
      <c r="T66" s="78">
        <v>2717236</v>
      </c>
      <c r="U66" s="79">
        <v>3520190</v>
      </c>
      <c r="V66" s="78">
        <v>4399797</v>
      </c>
      <c r="W66" s="79">
        <v>4917367</v>
      </c>
      <c r="X66" s="78">
        <v>5078035</v>
      </c>
      <c r="Y66" s="79">
        <v>5604403</v>
      </c>
      <c r="Z66" s="78">
        <v>4597375</v>
      </c>
      <c r="AA66" s="80">
        <v>3903629</v>
      </c>
      <c r="AB66" s="80">
        <v>4017558</v>
      </c>
      <c r="AC66" s="80">
        <v>4465154.1619999995</v>
      </c>
      <c r="AD66" s="80">
        <v>4547018.9689999996</v>
      </c>
    </row>
    <row r="67" spans="4:30" ht="15.75" thickBot="1" x14ac:dyDescent="0.3">
      <c r="D67" s="202" t="s">
        <v>26</v>
      </c>
      <c r="E67" s="231"/>
      <c r="F67" s="84">
        <v>659901.1</v>
      </c>
      <c r="G67" s="85">
        <v>306779.8</v>
      </c>
      <c r="H67" s="84">
        <v>301704.7</v>
      </c>
      <c r="I67" s="85">
        <v>260009.8</v>
      </c>
      <c r="J67" s="84">
        <v>117851.6</v>
      </c>
      <c r="K67" s="85">
        <v>21567.97</v>
      </c>
      <c r="L67" s="84">
        <v>121369.5</v>
      </c>
      <c r="M67" s="85">
        <v>10784.55</v>
      </c>
      <c r="N67" s="84">
        <v>74602.61</v>
      </c>
      <c r="O67" s="85">
        <v>113553.3</v>
      </c>
      <c r="P67" s="84">
        <v>154996.6</v>
      </c>
      <c r="Q67" s="85">
        <v>255741.8</v>
      </c>
      <c r="R67" s="84">
        <v>299986.40000000002</v>
      </c>
      <c r="S67" s="85">
        <v>323071</v>
      </c>
      <c r="T67" s="84">
        <v>268695.90000000002</v>
      </c>
      <c r="U67" s="85">
        <v>337555.5</v>
      </c>
      <c r="V67" s="84">
        <v>503436.6</v>
      </c>
      <c r="W67" s="85">
        <v>557859.4</v>
      </c>
      <c r="X67" s="84">
        <v>652529.1</v>
      </c>
      <c r="Y67" s="85">
        <v>662764.69999999995</v>
      </c>
      <c r="Z67" s="84">
        <v>617120.1</v>
      </c>
      <c r="AA67" s="86">
        <v>515219.1</v>
      </c>
      <c r="AB67" s="86">
        <v>415266.1</v>
      </c>
      <c r="AC67" s="86">
        <v>430532.67499999999</v>
      </c>
      <c r="AD67" s="86">
        <v>460890.63900000002</v>
      </c>
    </row>
    <row r="68" spans="4:30" x14ac:dyDescent="0.25">
      <c r="D68" s="1" t="s">
        <v>52</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86"/>
  <sheetViews>
    <sheetView showGridLines="0" topLeftCell="A41" workbookViewId="0">
      <selection activeCell="G59" sqref="G59"/>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s>
  <sheetData>
    <row r="7" spans="2:5" x14ac:dyDescent="0.25">
      <c r="B7" s="193" t="s">
        <v>44</v>
      </c>
      <c r="C7" s="206"/>
      <c r="D7" s="206"/>
      <c r="E7" s="206"/>
    </row>
    <row r="8" spans="2:5" x14ac:dyDescent="0.25">
      <c r="B8" s="206"/>
      <c r="C8" s="206"/>
      <c r="D8" s="206"/>
      <c r="E8" s="206"/>
    </row>
    <row r="9" spans="2:5" x14ac:dyDescent="0.25">
      <c r="B9" s="206"/>
      <c r="C9" s="206"/>
      <c r="D9" s="206"/>
      <c r="E9" s="206"/>
    </row>
    <row r="10" spans="2:5" x14ac:dyDescent="0.25">
      <c r="B10" s="206"/>
      <c r="C10" s="206"/>
      <c r="D10" s="206"/>
      <c r="E10" s="206"/>
    </row>
    <row r="11" spans="2:5" x14ac:dyDescent="0.25">
      <c r="B11" s="206"/>
      <c r="C11" s="206"/>
      <c r="D11" s="206"/>
      <c r="E11" s="206"/>
    </row>
    <row r="12" spans="2:5" x14ac:dyDescent="0.25">
      <c r="B12" s="206"/>
      <c r="C12" s="206"/>
      <c r="D12" s="206"/>
      <c r="E12" s="206"/>
    </row>
    <row r="13" spans="2:5" x14ac:dyDescent="0.25">
      <c r="B13" s="206"/>
      <c r="C13" s="206"/>
      <c r="D13" s="206"/>
      <c r="E13" s="206"/>
    </row>
    <row r="14" spans="2:5" x14ac:dyDescent="0.25">
      <c r="B14" s="206"/>
      <c r="C14" s="206"/>
      <c r="D14" s="206"/>
      <c r="E14" s="206"/>
    </row>
    <row r="15" spans="2:5" x14ac:dyDescent="0.25">
      <c r="B15" s="206"/>
      <c r="C15" s="206"/>
      <c r="D15" s="206"/>
      <c r="E15" s="206"/>
    </row>
    <row r="16" spans="2:5" x14ac:dyDescent="0.25">
      <c r="B16" s="206"/>
      <c r="C16" s="206"/>
      <c r="D16" s="206"/>
      <c r="E16" s="206"/>
    </row>
    <row r="17" spans="2:15" x14ac:dyDescent="0.25">
      <c r="B17" s="194" t="s">
        <v>3</v>
      </c>
      <c r="C17" s="194"/>
      <c r="D17" s="194"/>
      <c r="G17" s="194" t="s">
        <v>3</v>
      </c>
      <c r="H17" s="194"/>
      <c r="I17" s="194"/>
      <c r="M17" s="194" t="s">
        <v>3</v>
      </c>
      <c r="N17" s="194"/>
      <c r="O17" s="194"/>
    </row>
    <row r="44" spans="4:30" ht="15.75" thickBot="1" x14ac:dyDescent="0.3"/>
    <row r="45" spans="4:30" ht="15.75" thickBot="1" x14ac:dyDescent="0.3">
      <c r="D45" s="6" t="s">
        <v>15</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row>
    <row r="46" spans="4:30" ht="15.75" thickBot="1" x14ac:dyDescent="0.3">
      <c r="D46" s="239" t="s">
        <v>27</v>
      </c>
      <c r="E46" s="240"/>
      <c r="F46" s="49"/>
      <c r="G46" s="64"/>
      <c r="H46" s="49"/>
      <c r="I46" s="64"/>
      <c r="J46" s="49"/>
      <c r="K46" s="64"/>
      <c r="L46" s="49"/>
      <c r="M46" s="64"/>
      <c r="N46" s="49"/>
      <c r="O46" s="64"/>
      <c r="P46" s="49"/>
      <c r="Q46" s="64"/>
      <c r="R46" s="49"/>
      <c r="S46" s="64"/>
      <c r="T46" s="49"/>
      <c r="U46" s="64"/>
      <c r="V46" s="49"/>
      <c r="W46" s="64"/>
      <c r="X46" s="49"/>
      <c r="Y46" s="64"/>
      <c r="Z46" s="49"/>
      <c r="AA46" s="65"/>
      <c r="AB46" s="65"/>
      <c r="AC46" s="65"/>
      <c r="AD46" s="65"/>
    </row>
    <row r="47" spans="4:30" x14ac:dyDescent="0.25">
      <c r="D47" s="235" t="s">
        <v>17</v>
      </c>
      <c r="E47" s="236"/>
      <c r="F47" s="89" t="e">
        <f>+(A!D47/A!$D$46)/(I!F76/I!$F$75)</f>
        <v>#DIV/0!</v>
      </c>
      <c r="G47" s="89" t="e">
        <f>+(A!E47/A!$D$46)/(I!G76/I!$F$75)</f>
        <v>#DIV/0!</v>
      </c>
      <c r="H47" s="89" t="e">
        <f>+(A!F47/A!$D$46)/(I!H76/I!$F$75)</f>
        <v>#DIV/0!</v>
      </c>
      <c r="I47" s="89" t="e">
        <f>+(A!G47/A!$D$46)/(I!I76/I!$F$75)</f>
        <v>#DIV/0!</v>
      </c>
      <c r="J47" s="89" t="e">
        <f>+(A!H47/A!$D$46)/(I!J76/I!$F$75)</f>
        <v>#DIV/0!</v>
      </c>
      <c r="K47" s="89" t="e">
        <f>+(A!I47/A!$D$46)/(I!K76/I!$F$75)</f>
        <v>#DIV/0!</v>
      </c>
      <c r="L47" s="89" t="e">
        <f>+(A!J47/A!$D$46)/(I!L76/I!$F$75)</f>
        <v>#DIV/0!</v>
      </c>
      <c r="M47" s="89" t="e">
        <f>+(A!K47/A!$D$46)/(I!M76/I!$F$75)</f>
        <v>#DIV/0!</v>
      </c>
      <c r="N47" s="89" t="e">
        <f>+(A!L47/A!$D$46)/(I!N76/I!$F$75)</f>
        <v>#DIV/0!</v>
      </c>
      <c r="O47" s="89" t="e">
        <f>+(A!M47/A!$D$46)/(I!O76/I!$F$75)</f>
        <v>#DIV/0!</v>
      </c>
      <c r="P47" s="89" t="e">
        <f>+(A!N47/A!$D$46)/(I!P76/I!$F$75)</f>
        <v>#DIV/0!</v>
      </c>
      <c r="Q47" s="89" t="e">
        <f>+(A!O47/A!$D$46)/(I!Q76/I!$F$75)</f>
        <v>#DIV/0!</v>
      </c>
      <c r="R47" s="89" t="e">
        <f>+(A!P47/A!$D$46)/(I!R76/I!$F$75)</f>
        <v>#DIV/0!</v>
      </c>
      <c r="S47" s="89" t="e">
        <f>+(A!Q47/A!$D$46)/(I!S76/I!$F$75)</f>
        <v>#DIV/0!</v>
      </c>
      <c r="T47" s="89" t="e">
        <f>+(A!R47/A!$D$46)/(I!T76/I!$F$75)</f>
        <v>#DIV/0!</v>
      </c>
      <c r="U47" s="89" t="e">
        <f>+(A!S47/A!$D$46)/(I!U76/I!$F$75)</f>
        <v>#DIV/0!</v>
      </c>
      <c r="V47" s="89" t="e">
        <f>+(A!T47/A!$D$46)/(I!V76/I!$F$75)</f>
        <v>#DIV/0!</v>
      </c>
      <c r="W47" s="89" t="e">
        <f>+(A!U47/A!$D$46)/(I!W76/I!$F$75)</f>
        <v>#DIV/0!</v>
      </c>
      <c r="X47" s="89" t="e">
        <f>+(A!V47/A!$D$46)/(I!X76/I!$F$75)</f>
        <v>#DIV/0!</v>
      </c>
      <c r="Y47" s="89" t="e">
        <f>+(A!W47/A!$D$46)/(I!Y76/I!$F$75)</f>
        <v>#DIV/0!</v>
      </c>
      <c r="Z47" s="89" t="e">
        <f>+(A!X47/A!$D$46)/(I!Z76/I!$F$75)</f>
        <v>#DIV/0!</v>
      </c>
      <c r="AA47" s="89" t="e">
        <f>+(A!Y47/A!$D$46)/(I!AA76/I!$F$75)</f>
        <v>#DIV/0!</v>
      </c>
      <c r="AB47" s="89" t="e">
        <f>+(A!Z47/A!$D$46)/(I!AB76/I!$F$75)</f>
        <v>#DIV/0!</v>
      </c>
      <c r="AC47" s="89" t="e">
        <f>+(A!AA47/A!$D$46)/(I!AC76/I!$F$75)</f>
        <v>#DIV/0!</v>
      </c>
      <c r="AD47" s="89" t="e">
        <f>+(A!AB47/A!$D$46)/(I!AD76/I!$F$75)</f>
        <v>#DIV/0!</v>
      </c>
    </row>
    <row r="48" spans="4:30" x14ac:dyDescent="0.25">
      <c r="D48" s="237" t="s">
        <v>18</v>
      </c>
      <c r="E48" s="238"/>
      <c r="F48" s="74" t="e">
        <f>+(A!D48/A!$D$46)/(I!F77/I!$F$75)</f>
        <v>#DIV/0!</v>
      </c>
      <c r="G48" s="74" t="e">
        <f>+(A!E48/A!$D$46)/(I!G77/I!$F$75)</f>
        <v>#DIV/0!</v>
      </c>
      <c r="H48" s="74" t="e">
        <f>+(A!F48/A!$D$46)/(I!H77/I!$F$75)</f>
        <v>#DIV/0!</v>
      </c>
      <c r="I48" s="74" t="e">
        <f>+(A!G48/A!$D$46)/(I!I77/I!$F$75)</f>
        <v>#DIV/0!</v>
      </c>
      <c r="J48" s="74" t="e">
        <f>+(A!H48/A!$D$46)/(I!J77/I!$F$75)</f>
        <v>#DIV/0!</v>
      </c>
      <c r="K48" s="74" t="e">
        <f>+(A!I48/A!$D$46)/(I!K77/I!$F$75)</f>
        <v>#DIV/0!</v>
      </c>
      <c r="L48" s="74" t="e">
        <f>+(A!J48/A!$D$46)/(I!L77/I!$F$75)</f>
        <v>#DIV/0!</v>
      </c>
      <c r="M48" s="74" t="e">
        <f>+(A!K48/A!$D$46)/(I!M77/I!$F$75)</f>
        <v>#DIV/0!</v>
      </c>
      <c r="N48" s="74" t="e">
        <f>+(A!L48/A!$D$46)/(I!N77/I!$F$75)</f>
        <v>#DIV/0!</v>
      </c>
      <c r="O48" s="74" t="e">
        <f>+(A!M48/A!$D$46)/(I!O77/I!$F$75)</f>
        <v>#DIV/0!</v>
      </c>
      <c r="P48" s="74" t="e">
        <f>+(A!N48/A!$D$46)/(I!P77/I!$F$75)</f>
        <v>#DIV/0!</v>
      </c>
      <c r="Q48" s="74" t="e">
        <f>+(A!O48/A!$D$46)/(I!Q77/I!$F$75)</f>
        <v>#DIV/0!</v>
      </c>
      <c r="R48" s="74" t="e">
        <f>+(A!P48/A!$D$46)/(I!R77/I!$F$75)</f>
        <v>#DIV/0!</v>
      </c>
      <c r="S48" s="74" t="e">
        <f>+(A!Q48/A!$D$46)/(I!S77/I!$F$75)</f>
        <v>#DIV/0!</v>
      </c>
      <c r="T48" s="74" t="e">
        <f>+(A!R48/A!$D$46)/(I!T77/I!$F$75)</f>
        <v>#DIV/0!</v>
      </c>
      <c r="U48" s="74" t="e">
        <f>+(A!S48/A!$D$46)/(I!U77/I!$F$75)</f>
        <v>#DIV/0!</v>
      </c>
      <c r="V48" s="74" t="e">
        <f>+(A!T48/A!$D$46)/(I!V77/I!$F$75)</f>
        <v>#DIV/0!</v>
      </c>
      <c r="W48" s="74" t="e">
        <f>+(A!U48/A!$D$46)/(I!W77/I!$F$75)</f>
        <v>#DIV/0!</v>
      </c>
      <c r="X48" s="74" t="e">
        <f>+(A!V48/A!$D$46)/(I!X77/I!$F$75)</f>
        <v>#DIV/0!</v>
      </c>
      <c r="Y48" s="74" t="e">
        <f>+(A!W48/A!$D$46)/(I!Y77/I!$F$75)</f>
        <v>#DIV/0!</v>
      </c>
      <c r="Z48" s="74" t="e">
        <f>+(A!X48/A!$D$46)/(I!Z77/I!$F$75)</f>
        <v>#DIV/0!</v>
      </c>
      <c r="AA48" s="74" t="e">
        <f>+(A!Y48/A!$D$46)/(I!AA77/I!$F$75)</f>
        <v>#DIV/0!</v>
      </c>
      <c r="AB48" s="74" t="e">
        <f>+(A!Z48/A!$D$46)/(I!AB77/I!$F$75)</f>
        <v>#DIV/0!</v>
      </c>
      <c r="AC48" s="74" t="e">
        <f>+(A!AA48/A!$D$46)/(I!AC77/I!$F$75)</f>
        <v>#DIV/0!</v>
      </c>
      <c r="AD48" s="74" t="e">
        <f>+(A!AB48/A!$D$46)/(I!AD77/I!$F$75)</f>
        <v>#DIV/0!</v>
      </c>
    </row>
    <row r="49" spans="4:30" x14ac:dyDescent="0.25">
      <c r="D49" s="235" t="s">
        <v>19</v>
      </c>
      <c r="E49" s="236"/>
      <c r="F49" s="74" t="e">
        <f>+(A!D49/A!$D$46)/(I!F78/I!$F$75)</f>
        <v>#DIV/0!</v>
      </c>
      <c r="G49" s="74" t="e">
        <f>+(A!E49/A!$D$46)/(I!G78/I!$F$75)</f>
        <v>#DIV/0!</v>
      </c>
      <c r="H49" s="74" t="e">
        <f>+(A!F49/A!$D$46)/(I!H78/I!$F$75)</f>
        <v>#DIV/0!</v>
      </c>
      <c r="I49" s="74" t="e">
        <f>+(A!G49/A!$D$46)/(I!I78/I!$F$75)</f>
        <v>#DIV/0!</v>
      </c>
      <c r="J49" s="74" t="e">
        <f>+(A!H49/A!$D$46)/(I!J78/I!$F$75)</f>
        <v>#DIV/0!</v>
      </c>
      <c r="K49" s="74" t="e">
        <f>+(A!I49/A!$D$46)/(I!K78/I!$F$75)</f>
        <v>#DIV/0!</v>
      </c>
      <c r="L49" s="74" t="e">
        <f>+(A!J49/A!$D$46)/(I!L78/I!$F$75)</f>
        <v>#DIV/0!</v>
      </c>
      <c r="M49" s="74" t="e">
        <f>+(A!K49/A!$D$46)/(I!M78/I!$F$75)</f>
        <v>#DIV/0!</v>
      </c>
      <c r="N49" s="74" t="e">
        <f>+(A!L49/A!$D$46)/(I!N78/I!$F$75)</f>
        <v>#DIV/0!</v>
      </c>
      <c r="O49" s="74" t="e">
        <f>+(A!M49/A!$D$46)/(I!O78/I!$F$75)</f>
        <v>#DIV/0!</v>
      </c>
      <c r="P49" s="74" t="e">
        <f>+(A!N49/A!$D$46)/(I!P78/I!$F$75)</f>
        <v>#DIV/0!</v>
      </c>
      <c r="Q49" s="74" t="e">
        <f>+(A!O49/A!$D$46)/(I!Q78/I!$F$75)</f>
        <v>#DIV/0!</v>
      </c>
      <c r="R49" s="74" t="e">
        <f>+(A!P49/A!$D$46)/(I!R78/I!$F$75)</f>
        <v>#DIV/0!</v>
      </c>
      <c r="S49" s="74" t="e">
        <f>+(A!Q49/A!$D$46)/(I!S78/I!$F$75)</f>
        <v>#DIV/0!</v>
      </c>
      <c r="T49" s="74" t="e">
        <f>+(A!R49/A!$D$46)/(I!T78/I!$F$75)</f>
        <v>#DIV/0!</v>
      </c>
      <c r="U49" s="74" t="e">
        <f>+(A!S49/A!$D$46)/(I!U78/I!$F$75)</f>
        <v>#DIV/0!</v>
      </c>
      <c r="V49" s="74" t="e">
        <f>+(A!T49/A!$D$46)/(I!V78/I!$F$75)</f>
        <v>#DIV/0!</v>
      </c>
      <c r="W49" s="74" t="e">
        <f>+(A!U49/A!$D$46)/(I!W78/I!$F$75)</f>
        <v>#DIV/0!</v>
      </c>
      <c r="X49" s="74" t="e">
        <f>+(A!V49/A!$D$46)/(I!X78/I!$F$75)</f>
        <v>#DIV/0!</v>
      </c>
      <c r="Y49" s="74" t="e">
        <f>+(A!W49/A!$D$46)/(I!Y78/I!$F$75)</f>
        <v>#DIV/0!</v>
      </c>
      <c r="Z49" s="74" t="e">
        <f>+(A!X49/A!$D$46)/(I!Z78/I!$F$75)</f>
        <v>#DIV/0!</v>
      </c>
      <c r="AA49" s="74" t="e">
        <f>+(A!Y49/A!$D$46)/(I!AA78/I!$F$75)</f>
        <v>#DIV/0!</v>
      </c>
      <c r="AB49" s="74" t="e">
        <f>+(A!Z49/A!$D$46)/(I!AB78/I!$F$75)</f>
        <v>#DIV/0!</v>
      </c>
      <c r="AC49" s="74" t="e">
        <f>+(A!AA49/A!$D$46)/(I!AC78/I!$F$75)</f>
        <v>#DIV/0!</v>
      </c>
      <c r="AD49" s="74" t="e">
        <f>+(A!AB49/A!$D$46)/(I!AD78/I!$F$75)</f>
        <v>#DIV/0!</v>
      </c>
    </row>
    <row r="50" spans="4:30" x14ac:dyDescent="0.25">
      <c r="D50" s="237" t="s">
        <v>20</v>
      </c>
      <c r="E50" s="238"/>
      <c r="F50" s="74" t="e">
        <f>+(A!D50/A!$D$46)/(I!F79/I!$F$75)</f>
        <v>#DIV/0!</v>
      </c>
      <c r="G50" s="74" t="e">
        <f>+(A!E50/A!$D$46)/(I!G79/I!$F$75)</f>
        <v>#DIV/0!</v>
      </c>
      <c r="H50" s="74" t="e">
        <f>+(A!F50/A!$D$46)/(I!H79/I!$F$75)</f>
        <v>#DIV/0!</v>
      </c>
      <c r="I50" s="74" t="e">
        <f>+(A!G50/A!$D$46)/(I!I79/I!$F$75)</f>
        <v>#DIV/0!</v>
      </c>
      <c r="J50" s="74" t="e">
        <f>+(A!H50/A!$D$46)/(I!J79/I!$F$75)</f>
        <v>#DIV/0!</v>
      </c>
      <c r="K50" s="74" t="e">
        <f>+(A!I50/A!$D$46)/(I!K79/I!$F$75)</f>
        <v>#DIV/0!</v>
      </c>
      <c r="L50" s="74" t="e">
        <f>+(A!J50/A!$D$46)/(I!L79/I!$F$75)</f>
        <v>#DIV/0!</v>
      </c>
      <c r="M50" s="74" t="e">
        <f>+(A!K50/A!$D$46)/(I!M79/I!$F$75)</f>
        <v>#DIV/0!</v>
      </c>
      <c r="N50" s="74" t="e">
        <f>+(A!L50/A!$D$46)/(I!N79/I!$F$75)</f>
        <v>#DIV/0!</v>
      </c>
      <c r="O50" s="74" t="e">
        <f>+(A!M50/A!$D$46)/(I!O79/I!$F$75)</f>
        <v>#DIV/0!</v>
      </c>
      <c r="P50" s="74" t="e">
        <f>+(A!N50/A!$D$46)/(I!P79/I!$F$75)</f>
        <v>#DIV/0!</v>
      </c>
      <c r="Q50" s="74" t="e">
        <f>+(A!O50/A!$D$46)/(I!Q79/I!$F$75)</f>
        <v>#DIV/0!</v>
      </c>
      <c r="R50" s="74" t="e">
        <f>+(A!P50/A!$D$46)/(I!R79/I!$F$75)</f>
        <v>#DIV/0!</v>
      </c>
      <c r="S50" s="74" t="e">
        <f>+(A!Q50/A!$D$46)/(I!S79/I!$F$75)</f>
        <v>#DIV/0!</v>
      </c>
      <c r="T50" s="74" t="e">
        <f>+(A!R50/A!$D$46)/(I!T79/I!$F$75)</f>
        <v>#DIV/0!</v>
      </c>
      <c r="U50" s="74" t="e">
        <f>+(A!S50/A!$D$46)/(I!U79/I!$F$75)</f>
        <v>#DIV/0!</v>
      </c>
      <c r="V50" s="74" t="e">
        <f>+(A!T50/A!$D$46)/(I!V79/I!$F$75)</f>
        <v>#DIV/0!</v>
      </c>
      <c r="W50" s="74" t="e">
        <f>+(A!U50/A!$D$46)/(I!W79/I!$F$75)</f>
        <v>#DIV/0!</v>
      </c>
      <c r="X50" s="74" t="e">
        <f>+(A!V50/A!$D$46)/(I!X79/I!$F$75)</f>
        <v>#DIV/0!</v>
      </c>
      <c r="Y50" s="74" t="e">
        <f>+(A!W50/A!$D$46)/(I!Y79/I!$F$75)</f>
        <v>#DIV/0!</v>
      </c>
      <c r="Z50" s="74" t="e">
        <f>+(A!X50/A!$D$46)/(I!Z79/I!$F$75)</f>
        <v>#DIV/0!</v>
      </c>
      <c r="AA50" s="74" t="e">
        <f>+(A!Y50/A!$D$46)/(I!AA79/I!$F$75)</f>
        <v>#DIV/0!</v>
      </c>
      <c r="AB50" s="74" t="e">
        <f>+(A!Z50/A!$D$46)/(I!AB79/I!$F$75)</f>
        <v>#DIV/0!</v>
      </c>
      <c r="AC50" s="74" t="e">
        <f>+(A!AA50/A!$D$46)/(I!AC79/I!$F$75)</f>
        <v>#DIV/0!</v>
      </c>
      <c r="AD50" s="74" t="e">
        <f>+(A!AB50/A!$D$46)/(I!AD79/I!$F$75)</f>
        <v>#DIV/0!</v>
      </c>
    </row>
    <row r="51" spans="4:30" x14ac:dyDescent="0.25">
      <c r="D51" s="235" t="s">
        <v>21</v>
      </c>
      <c r="E51" s="236"/>
      <c r="F51" s="74" t="e">
        <f>+(A!D51/A!$D$46)/(I!F80/I!$F$75)</f>
        <v>#DIV/0!</v>
      </c>
      <c r="G51" s="74" t="e">
        <f>+(A!E51/A!$D$46)/(I!G80/I!$F$75)</f>
        <v>#DIV/0!</v>
      </c>
      <c r="H51" s="74" t="e">
        <f>+(A!F51/A!$D$46)/(I!H80/I!$F$75)</f>
        <v>#DIV/0!</v>
      </c>
      <c r="I51" s="74" t="e">
        <f>+(A!G51/A!$D$46)/(I!I80/I!$F$75)</f>
        <v>#DIV/0!</v>
      </c>
      <c r="J51" s="74" t="e">
        <f>+(A!H51/A!$D$46)/(I!J80/I!$F$75)</f>
        <v>#DIV/0!</v>
      </c>
      <c r="K51" s="74" t="e">
        <f>+(A!I51/A!$D$46)/(I!K80/I!$F$75)</f>
        <v>#DIV/0!</v>
      </c>
      <c r="L51" s="74" t="e">
        <f>+(A!J51/A!$D$46)/(I!L80/I!$F$75)</f>
        <v>#DIV/0!</v>
      </c>
      <c r="M51" s="74" t="e">
        <f>+(A!K51/A!$D$46)/(I!M80/I!$F$75)</f>
        <v>#DIV/0!</v>
      </c>
      <c r="N51" s="74" t="e">
        <f>+(A!L51/A!$D$46)/(I!N80/I!$F$75)</f>
        <v>#DIV/0!</v>
      </c>
      <c r="O51" s="74" t="e">
        <f>+(A!M51/A!$D$46)/(I!O80/I!$F$75)</f>
        <v>#DIV/0!</v>
      </c>
      <c r="P51" s="74" t="e">
        <f>+(A!N51/A!$D$46)/(I!P80/I!$F$75)</f>
        <v>#DIV/0!</v>
      </c>
      <c r="Q51" s="74" t="e">
        <f>+(A!O51/A!$D$46)/(I!Q80/I!$F$75)</f>
        <v>#DIV/0!</v>
      </c>
      <c r="R51" s="74" t="e">
        <f>+(A!P51/A!$D$46)/(I!R80/I!$F$75)</f>
        <v>#DIV/0!</v>
      </c>
      <c r="S51" s="74" t="e">
        <f>+(A!Q51/A!$D$46)/(I!S80/I!$F$75)</f>
        <v>#DIV/0!</v>
      </c>
      <c r="T51" s="74" t="e">
        <f>+(A!R51/A!$D$46)/(I!T80/I!$F$75)</f>
        <v>#DIV/0!</v>
      </c>
      <c r="U51" s="74" t="e">
        <f>+(A!S51/A!$D$46)/(I!U80/I!$F$75)</f>
        <v>#DIV/0!</v>
      </c>
      <c r="V51" s="74" t="e">
        <f>+(A!T51/A!$D$46)/(I!V80/I!$F$75)</f>
        <v>#DIV/0!</v>
      </c>
      <c r="W51" s="74" t="e">
        <f>+(A!U51/A!$D$46)/(I!W80/I!$F$75)</f>
        <v>#DIV/0!</v>
      </c>
      <c r="X51" s="74" t="e">
        <f>+(A!V51/A!$D$46)/(I!X80/I!$F$75)</f>
        <v>#DIV/0!</v>
      </c>
      <c r="Y51" s="74" t="e">
        <f>+(A!W51/A!$D$46)/(I!Y80/I!$F$75)</f>
        <v>#DIV/0!</v>
      </c>
      <c r="Z51" s="74" t="e">
        <f>+(A!X51/A!$D$46)/(I!Z80/I!$F$75)</f>
        <v>#DIV/0!</v>
      </c>
      <c r="AA51" s="74" t="e">
        <f>+(A!Y51/A!$D$46)/(I!AA80/I!$F$75)</f>
        <v>#DIV/0!</v>
      </c>
      <c r="AB51" s="74" t="e">
        <f>+(A!Z51/A!$D$46)/(I!AB80/I!$F$75)</f>
        <v>#DIV/0!</v>
      </c>
      <c r="AC51" s="74" t="e">
        <f>+(A!AA51/A!$D$46)/(I!AC80/I!$F$75)</f>
        <v>#DIV/0!</v>
      </c>
      <c r="AD51" s="74" t="e">
        <f>+(A!AB51/A!$D$46)/(I!AD80/I!$F$75)</f>
        <v>#DIV/0!</v>
      </c>
    </row>
    <row r="52" spans="4:30" x14ac:dyDescent="0.25">
      <c r="D52" s="237" t="s">
        <v>22</v>
      </c>
      <c r="E52" s="238"/>
      <c r="F52" s="74" t="e">
        <f>+(A!D52/A!$D$46)/(I!F81/I!$F$75)</f>
        <v>#DIV/0!</v>
      </c>
      <c r="G52" s="74" t="e">
        <f>+(A!E52/A!$D$46)/(I!G81/I!$F$75)</f>
        <v>#DIV/0!</v>
      </c>
      <c r="H52" s="74" t="e">
        <f>+(A!F52/A!$D$46)/(I!H81/I!$F$75)</f>
        <v>#DIV/0!</v>
      </c>
      <c r="I52" s="74" t="e">
        <f>+(A!G52/A!$D$46)/(I!I81/I!$F$75)</f>
        <v>#DIV/0!</v>
      </c>
      <c r="J52" s="74" t="e">
        <f>+(A!H52/A!$D$46)/(I!J81/I!$F$75)</f>
        <v>#DIV/0!</v>
      </c>
      <c r="K52" s="74" t="e">
        <f>+(A!I52/A!$D$46)/(I!K81/I!$F$75)</f>
        <v>#DIV/0!</v>
      </c>
      <c r="L52" s="74" t="e">
        <f>+(A!J52/A!$D$46)/(I!L81/I!$F$75)</f>
        <v>#DIV/0!</v>
      </c>
      <c r="M52" s="74" t="e">
        <f>+(A!K52/A!$D$46)/(I!M81/I!$F$75)</f>
        <v>#DIV/0!</v>
      </c>
      <c r="N52" s="74" t="e">
        <f>+(A!L52/A!$D$46)/(I!N81/I!$F$75)</f>
        <v>#DIV/0!</v>
      </c>
      <c r="O52" s="74" t="e">
        <f>+(A!M52/A!$D$46)/(I!O81/I!$F$75)</f>
        <v>#DIV/0!</v>
      </c>
      <c r="P52" s="74" t="e">
        <f>+(A!N52/A!$D$46)/(I!P81/I!$F$75)</f>
        <v>#DIV/0!</v>
      </c>
      <c r="Q52" s="74" t="e">
        <f>+(A!O52/A!$D$46)/(I!Q81/I!$F$75)</f>
        <v>#DIV/0!</v>
      </c>
      <c r="R52" s="74" t="e">
        <f>+(A!P52/A!$D$46)/(I!R81/I!$F$75)</f>
        <v>#DIV/0!</v>
      </c>
      <c r="S52" s="74" t="e">
        <f>+(A!Q52/A!$D$46)/(I!S81/I!$F$75)</f>
        <v>#DIV/0!</v>
      </c>
      <c r="T52" s="74" t="e">
        <f>+(A!R52/A!$D$46)/(I!T81/I!$F$75)</f>
        <v>#DIV/0!</v>
      </c>
      <c r="U52" s="74" t="e">
        <f>+(A!S52/A!$D$46)/(I!U81/I!$F$75)</f>
        <v>#DIV/0!</v>
      </c>
      <c r="V52" s="74" t="e">
        <f>+(A!T52/A!$D$46)/(I!V81/I!$F$75)</f>
        <v>#DIV/0!</v>
      </c>
      <c r="W52" s="74" t="e">
        <f>+(A!U52/A!$D$46)/(I!W81/I!$F$75)</f>
        <v>#DIV/0!</v>
      </c>
      <c r="X52" s="74" t="e">
        <f>+(A!V52/A!$D$46)/(I!X81/I!$F$75)</f>
        <v>#DIV/0!</v>
      </c>
      <c r="Y52" s="74" t="e">
        <f>+(A!W52/A!$D$46)/(I!Y81/I!$F$75)</f>
        <v>#DIV/0!</v>
      </c>
      <c r="Z52" s="74" t="e">
        <f>+(A!X52/A!$D$46)/(I!Z81/I!$F$75)</f>
        <v>#DIV/0!</v>
      </c>
      <c r="AA52" s="74" t="e">
        <f>+(A!Y52/A!$D$46)/(I!AA81/I!$F$75)</f>
        <v>#DIV/0!</v>
      </c>
      <c r="AB52" s="74" t="e">
        <f>+(A!Z52/A!$D$46)/(I!AB81/I!$F$75)</f>
        <v>#DIV/0!</v>
      </c>
      <c r="AC52" s="74" t="e">
        <f>+(A!AA52/A!$D$46)/(I!AC81/I!$F$75)</f>
        <v>#DIV/0!</v>
      </c>
      <c r="AD52" s="74" t="e">
        <f>+(A!AB52/A!$D$46)/(I!AD81/I!$F$75)</f>
        <v>#DIV/0!</v>
      </c>
    </row>
    <row r="53" spans="4:30" x14ac:dyDescent="0.25">
      <c r="D53" s="235" t="s">
        <v>23</v>
      </c>
      <c r="E53" s="236"/>
      <c r="F53" s="74" t="e">
        <f>+(A!D53/A!$D$46)/(I!F82/I!$F$75)</f>
        <v>#DIV/0!</v>
      </c>
      <c r="G53" s="74" t="e">
        <f>+(A!E53/A!$D$46)/(I!G82/I!$F$75)</f>
        <v>#DIV/0!</v>
      </c>
      <c r="H53" s="74" t="e">
        <f>+(A!F53/A!$D$46)/(I!H82/I!$F$75)</f>
        <v>#DIV/0!</v>
      </c>
      <c r="I53" s="74" t="e">
        <f>+(A!G53/A!$D$46)/(I!I82/I!$F$75)</f>
        <v>#DIV/0!</v>
      </c>
      <c r="J53" s="74" t="e">
        <f>+(A!H53/A!$D$46)/(I!J82/I!$F$75)</f>
        <v>#DIV/0!</v>
      </c>
      <c r="K53" s="74" t="e">
        <f>+(A!I53/A!$D$46)/(I!K82/I!$F$75)</f>
        <v>#DIV/0!</v>
      </c>
      <c r="L53" s="74" t="e">
        <f>+(A!J53/A!$D$46)/(I!L82/I!$F$75)</f>
        <v>#DIV/0!</v>
      </c>
      <c r="M53" s="74" t="e">
        <f>+(A!K53/A!$D$46)/(I!M82/I!$F$75)</f>
        <v>#DIV/0!</v>
      </c>
      <c r="N53" s="74" t="e">
        <f>+(A!L53/A!$D$46)/(I!N82/I!$F$75)</f>
        <v>#DIV/0!</v>
      </c>
      <c r="O53" s="74" t="e">
        <f>+(A!M53/A!$D$46)/(I!O82/I!$F$75)</f>
        <v>#DIV/0!</v>
      </c>
      <c r="P53" s="74" t="e">
        <f>+(A!N53/A!$D$46)/(I!P82/I!$F$75)</f>
        <v>#DIV/0!</v>
      </c>
      <c r="Q53" s="74" t="e">
        <f>+(A!O53/A!$D$46)/(I!Q82/I!$F$75)</f>
        <v>#DIV/0!</v>
      </c>
      <c r="R53" s="74" t="e">
        <f>+(A!P53/A!$D$46)/(I!R82/I!$F$75)</f>
        <v>#DIV/0!</v>
      </c>
      <c r="S53" s="74" t="e">
        <f>+(A!Q53/A!$D$46)/(I!S82/I!$F$75)</f>
        <v>#DIV/0!</v>
      </c>
      <c r="T53" s="74" t="e">
        <f>+(A!R53/A!$D$46)/(I!T82/I!$F$75)</f>
        <v>#DIV/0!</v>
      </c>
      <c r="U53" s="74" t="e">
        <f>+(A!S53/A!$D$46)/(I!U82/I!$F$75)</f>
        <v>#DIV/0!</v>
      </c>
      <c r="V53" s="74" t="e">
        <f>+(A!T53/A!$D$46)/(I!V82/I!$F$75)</f>
        <v>#DIV/0!</v>
      </c>
      <c r="W53" s="74" t="e">
        <f>+(A!U53/A!$D$46)/(I!W82/I!$F$75)</f>
        <v>#DIV/0!</v>
      </c>
      <c r="X53" s="74" t="e">
        <f>+(A!V53/A!$D$46)/(I!X82/I!$F$75)</f>
        <v>#DIV/0!</v>
      </c>
      <c r="Y53" s="74" t="e">
        <f>+(A!W53/A!$D$46)/(I!Y82/I!$F$75)</f>
        <v>#DIV/0!</v>
      </c>
      <c r="Z53" s="74" t="e">
        <f>+(A!X53/A!$D$46)/(I!Z82/I!$F$75)</f>
        <v>#DIV/0!</v>
      </c>
      <c r="AA53" s="74" t="e">
        <f>+(A!Y53/A!$D$46)/(I!AA82/I!$F$75)</f>
        <v>#DIV/0!</v>
      </c>
      <c r="AB53" s="74" t="e">
        <f>+(A!Z53/A!$D$46)/(I!AB82/I!$F$75)</f>
        <v>#DIV/0!</v>
      </c>
      <c r="AC53" s="74" t="e">
        <f>+(A!AA53/A!$D$46)/(I!AC82/I!$F$75)</f>
        <v>#DIV/0!</v>
      </c>
      <c r="AD53" s="74" t="e">
        <f>+(A!AB53/A!$D$46)/(I!AD82/I!$F$75)</f>
        <v>#DIV/0!</v>
      </c>
    </row>
    <row r="54" spans="4:30" x14ac:dyDescent="0.25">
      <c r="D54" s="237" t="s">
        <v>24</v>
      </c>
      <c r="E54" s="238"/>
      <c r="F54" s="74" t="e">
        <f>+(A!D54/A!$D$46)/(I!F83/I!$F$75)</f>
        <v>#DIV/0!</v>
      </c>
      <c r="G54" s="74" t="e">
        <f>+(A!E54/A!$D$46)/(I!G83/I!$F$75)</f>
        <v>#DIV/0!</v>
      </c>
      <c r="H54" s="74" t="e">
        <f>+(A!F54/A!$D$46)/(I!H83/I!$F$75)</f>
        <v>#DIV/0!</v>
      </c>
      <c r="I54" s="74" t="e">
        <f>+(A!G54/A!$D$46)/(I!I83/I!$F$75)</f>
        <v>#DIV/0!</v>
      </c>
      <c r="J54" s="74" t="e">
        <f>+(A!H54/A!$D$46)/(I!J83/I!$F$75)</f>
        <v>#DIV/0!</v>
      </c>
      <c r="K54" s="74" t="e">
        <f>+(A!I54/A!$D$46)/(I!K83/I!$F$75)</f>
        <v>#DIV/0!</v>
      </c>
      <c r="L54" s="74" t="e">
        <f>+(A!J54/A!$D$46)/(I!L83/I!$F$75)</f>
        <v>#DIV/0!</v>
      </c>
      <c r="M54" s="74" t="e">
        <f>+(A!K54/A!$D$46)/(I!M83/I!$F$75)</f>
        <v>#DIV/0!</v>
      </c>
      <c r="N54" s="74" t="e">
        <f>+(A!L54/A!$D$46)/(I!N83/I!$F$75)</f>
        <v>#DIV/0!</v>
      </c>
      <c r="O54" s="74" t="e">
        <f>+(A!M54/A!$D$46)/(I!O83/I!$F$75)</f>
        <v>#DIV/0!</v>
      </c>
      <c r="P54" s="74" t="e">
        <f>+(A!N54/A!$D$46)/(I!P83/I!$F$75)</f>
        <v>#DIV/0!</v>
      </c>
      <c r="Q54" s="74" t="e">
        <f>+(A!O54/A!$D$46)/(I!Q83/I!$F$75)</f>
        <v>#DIV/0!</v>
      </c>
      <c r="R54" s="74" t="e">
        <f>+(A!P54/A!$D$46)/(I!R83/I!$F$75)</f>
        <v>#DIV/0!</v>
      </c>
      <c r="S54" s="74" t="e">
        <f>+(A!Q54/A!$D$46)/(I!S83/I!$F$75)</f>
        <v>#DIV/0!</v>
      </c>
      <c r="T54" s="74" t="e">
        <f>+(A!R54/A!$D$46)/(I!T83/I!$F$75)</f>
        <v>#DIV/0!</v>
      </c>
      <c r="U54" s="74" t="e">
        <f>+(A!S54/A!$D$46)/(I!U83/I!$F$75)</f>
        <v>#DIV/0!</v>
      </c>
      <c r="V54" s="74" t="e">
        <f>+(A!T54/A!$D$46)/(I!V83/I!$F$75)</f>
        <v>#DIV/0!</v>
      </c>
      <c r="W54" s="74" t="e">
        <f>+(A!U54/A!$D$46)/(I!W83/I!$F$75)</f>
        <v>#DIV/0!</v>
      </c>
      <c r="X54" s="74" t="e">
        <f>+(A!V54/A!$D$46)/(I!X83/I!$F$75)</f>
        <v>#DIV/0!</v>
      </c>
      <c r="Y54" s="74" t="e">
        <f>+(A!W54/A!$D$46)/(I!Y83/I!$F$75)</f>
        <v>#DIV/0!</v>
      </c>
      <c r="Z54" s="74" t="e">
        <f>+(A!X54/A!$D$46)/(I!Z83/I!$F$75)</f>
        <v>#DIV/0!</v>
      </c>
      <c r="AA54" s="74" t="e">
        <f>+(A!Y54/A!$D$46)/(I!AA83/I!$F$75)</f>
        <v>#DIV/0!</v>
      </c>
      <c r="AB54" s="74" t="e">
        <f>+(A!Z54/A!$D$46)/(I!AB83/I!$F$75)</f>
        <v>#DIV/0!</v>
      </c>
      <c r="AC54" s="74" t="e">
        <f>+(A!AA54/A!$D$46)/(I!AC83/I!$F$75)</f>
        <v>#DIV/0!</v>
      </c>
      <c r="AD54" s="74" t="e">
        <f>+(A!AB54/A!$D$46)/(I!AD83/I!$F$75)</f>
        <v>#DIV/0!</v>
      </c>
    </row>
    <row r="55" spans="4:30" x14ac:dyDescent="0.25">
      <c r="D55" s="235" t="s">
        <v>25</v>
      </c>
      <c r="E55" s="236"/>
      <c r="F55" s="74" t="e">
        <f>+(A!D55/A!$D$46)/(I!F84/I!$F$75)</f>
        <v>#DIV/0!</v>
      </c>
      <c r="G55" s="74" t="e">
        <f>+(A!E55/A!$D$46)/(I!G84/I!$F$75)</f>
        <v>#DIV/0!</v>
      </c>
      <c r="H55" s="74" t="e">
        <f>+(A!F55/A!$D$46)/(I!H84/I!$F$75)</f>
        <v>#DIV/0!</v>
      </c>
      <c r="I55" s="74" t="e">
        <f>+(A!G55/A!$D$46)/(I!I84/I!$F$75)</f>
        <v>#DIV/0!</v>
      </c>
      <c r="J55" s="74" t="e">
        <f>+(A!H55/A!$D$46)/(I!J84/I!$F$75)</f>
        <v>#DIV/0!</v>
      </c>
      <c r="K55" s="74" t="e">
        <f>+(A!I55/A!$D$46)/(I!K84/I!$F$75)</f>
        <v>#DIV/0!</v>
      </c>
      <c r="L55" s="74" t="e">
        <f>+(A!J55/A!$D$46)/(I!L84/I!$F$75)</f>
        <v>#DIV/0!</v>
      </c>
      <c r="M55" s="74" t="e">
        <f>+(A!K55/A!$D$46)/(I!M84/I!$F$75)</f>
        <v>#DIV/0!</v>
      </c>
      <c r="N55" s="74" t="e">
        <f>+(A!L55/A!$D$46)/(I!N84/I!$F$75)</f>
        <v>#DIV/0!</v>
      </c>
      <c r="O55" s="74" t="e">
        <f>+(A!M55/A!$D$46)/(I!O84/I!$F$75)</f>
        <v>#DIV/0!</v>
      </c>
      <c r="P55" s="74" t="e">
        <f>+(A!N55/A!$D$46)/(I!P84/I!$F$75)</f>
        <v>#DIV/0!</v>
      </c>
      <c r="Q55" s="74" t="e">
        <f>+(A!O55/A!$D$46)/(I!Q84/I!$F$75)</f>
        <v>#DIV/0!</v>
      </c>
      <c r="R55" s="74" t="e">
        <f>+(A!P55/A!$D$46)/(I!R84/I!$F$75)</f>
        <v>#DIV/0!</v>
      </c>
      <c r="S55" s="74" t="e">
        <f>+(A!Q55/A!$D$46)/(I!S84/I!$F$75)</f>
        <v>#DIV/0!</v>
      </c>
      <c r="T55" s="74" t="e">
        <f>+(A!R55/A!$D$46)/(I!T84/I!$F$75)</f>
        <v>#DIV/0!</v>
      </c>
      <c r="U55" s="74" t="e">
        <f>+(A!S55/A!$D$46)/(I!U84/I!$F$75)</f>
        <v>#DIV/0!</v>
      </c>
      <c r="V55" s="74" t="e">
        <f>+(A!T55/A!$D$46)/(I!V84/I!$F$75)</f>
        <v>#DIV/0!</v>
      </c>
      <c r="W55" s="74" t="e">
        <f>+(A!U55/A!$D$46)/(I!W84/I!$F$75)</f>
        <v>#DIV/0!</v>
      </c>
      <c r="X55" s="74" t="e">
        <f>+(A!V55/A!$D$46)/(I!X84/I!$F$75)</f>
        <v>#DIV/0!</v>
      </c>
      <c r="Y55" s="74" t="e">
        <f>+(A!W55/A!$D$46)/(I!Y84/I!$F$75)</f>
        <v>#DIV/0!</v>
      </c>
      <c r="Z55" s="74" t="e">
        <f>+(A!X55/A!$D$46)/(I!Z84/I!$F$75)</f>
        <v>#DIV/0!</v>
      </c>
      <c r="AA55" s="74" t="e">
        <f>+(A!Y55/A!$D$46)/(I!AA84/I!$F$75)</f>
        <v>#DIV/0!</v>
      </c>
      <c r="AB55" s="74" t="e">
        <f>+(A!Z55/A!$D$46)/(I!AB84/I!$F$75)</f>
        <v>#DIV/0!</v>
      </c>
      <c r="AC55" s="74" t="e">
        <f>+(A!AA55/A!$D$46)/(I!AC84/I!$F$75)</f>
        <v>#DIV/0!</v>
      </c>
      <c r="AD55" s="74" t="e">
        <f>+(A!AB55/A!$D$46)/(I!AD84/I!$F$75)</f>
        <v>#DIV/0!</v>
      </c>
    </row>
    <row r="56" spans="4:30" ht="15.75" thickBot="1" x14ac:dyDescent="0.3">
      <c r="D56" s="233" t="s">
        <v>26</v>
      </c>
      <c r="E56" s="234"/>
      <c r="F56" s="90" t="e">
        <f>+(A!D56/A!$D$46)/(I!F85/I!$F$75)</f>
        <v>#DIV/0!</v>
      </c>
      <c r="G56" s="90" t="e">
        <f>+(A!E56/A!$D$46)/(I!G85/I!$F$75)</f>
        <v>#DIV/0!</v>
      </c>
      <c r="H56" s="90" t="e">
        <f>+(A!F56/A!$D$46)/(I!H85/I!$F$75)</f>
        <v>#DIV/0!</v>
      </c>
      <c r="I56" s="90" t="e">
        <f>+(A!G56/A!$D$46)/(I!I85/I!$F$75)</f>
        <v>#DIV/0!</v>
      </c>
      <c r="J56" s="90" t="e">
        <f>+(A!H56/A!$D$46)/(I!J85/I!$F$75)</f>
        <v>#DIV/0!</v>
      </c>
      <c r="K56" s="90" t="e">
        <f>+(A!I56/A!$D$46)/(I!K85/I!$F$75)</f>
        <v>#DIV/0!</v>
      </c>
      <c r="L56" s="90" t="e">
        <f>+(A!J56/A!$D$46)/(I!L85/I!$F$75)</f>
        <v>#DIV/0!</v>
      </c>
      <c r="M56" s="90" t="e">
        <f>+(A!K56/A!$D$46)/(I!M85/I!$F$75)</f>
        <v>#DIV/0!</v>
      </c>
      <c r="N56" s="90" t="e">
        <f>+(A!L56/A!$D$46)/(I!N85/I!$F$75)</f>
        <v>#DIV/0!</v>
      </c>
      <c r="O56" s="90" t="e">
        <f>+(A!M56/A!$D$46)/(I!O85/I!$F$75)</f>
        <v>#DIV/0!</v>
      </c>
      <c r="P56" s="90" t="e">
        <f>+(A!N56/A!$D$46)/(I!P85/I!$F$75)</f>
        <v>#DIV/0!</v>
      </c>
      <c r="Q56" s="90" t="e">
        <f>+(A!O56/A!$D$46)/(I!Q85/I!$F$75)</f>
        <v>#DIV/0!</v>
      </c>
      <c r="R56" s="90" t="e">
        <f>+(A!P56/A!$D$46)/(I!R85/I!$F$75)</f>
        <v>#DIV/0!</v>
      </c>
      <c r="S56" s="90" t="e">
        <f>+(A!Q56/A!$D$46)/(I!S85/I!$F$75)</f>
        <v>#DIV/0!</v>
      </c>
      <c r="T56" s="90" t="e">
        <f>+(A!R56/A!$D$46)/(I!T85/I!$F$75)</f>
        <v>#DIV/0!</v>
      </c>
      <c r="U56" s="90" t="e">
        <f>+(A!S56/A!$D$46)/(I!U85/I!$F$75)</f>
        <v>#DIV/0!</v>
      </c>
      <c r="V56" s="90" t="e">
        <f>+(A!T56/A!$D$46)/(I!V85/I!$F$75)</f>
        <v>#DIV/0!</v>
      </c>
      <c r="W56" s="90" t="e">
        <f>+(A!U56/A!$D$46)/(I!W85/I!$F$75)</f>
        <v>#DIV/0!</v>
      </c>
      <c r="X56" s="90" t="e">
        <f>+(A!V56/A!$D$46)/(I!X85/I!$F$75)</f>
        <v>#DIV/0!</v>
      </c>
      <c r="Y56" s="90" t="e">
        <f>+(A!W56/A!$D$46)/(I!Y85/I!$F$75)</f>
        <v>#DIV/0!</v>
      </c>
      <c r="Z56" s="90" t="e">
        <f>+(A!X56/A!$D$46)/(I!Z85/I!$F$75)</f>
        <v>#DIV/0!</v>
      </c>
      <c r="AA56" s="90" t="e">
        <f>+(A!Y56/A!$D$46)/(I!AA85/I!$F$75)</f>
        <v>#DIV/0!</v>
      </c>
      <c r="AB56" s="90" t="e">
        <f>+(A!Z56/A!$D$46)/(I!AB85/I!$F$75)</f>
        <v>#DIV/0!</v>
      </c>
      <c r="AC56" s="90" t="e">
        <f>+(A!AA56/A!$D$46)/(I!AC85/I!$F$75)</f>
        <v>#DIV/0!</v>
      </c>
      <c r="AD56" s="90" t="e">
        <f>+(A!AB56/A!$D$46)/(I!AD85/I!$F$75)</f>
        <v>#DIV/0!</v>
      </c>
    </row>
    <row r="57" spans="4:30" s="1" customFormat="1" x14ac:dyDescent="0.25">
      <c r="D57" s="1" t="s">
        <v>53</v>
      </c>
      <c r="E57" s="115"/>
      <c r="F57" s="91"/>
      <c r="G57" s="91"/>
      <c r="H57" s="91"/>
      <c r="I57" s="91"/>
      <c r="J57" s="91"/>
      <c r="K57" s="91"/>
      <c r="L57" s="91"/>
      <c r="M57" s="91"/>
      <c r="N57" s="91"/>
      <c r="O57" s="91"/>
      <c r="P57" s="91"/>
      <c r="Q57" s="91"/>
      <c r="R57" s="91"/>
      <c r="S57" s="91"/>
      <c r="T57" s="91"/>
      <c r="U57" s="91"/>
      <c r="V57" s="91"/>
      <c r="W57" s="91"/>
      <c r="X57" s="91"/>
      <c r="Y57" s="91"/>
      <c r="Z57" s="91"/>
      <c r="AA57" s="91"/>
    </row>
    <row r="58" spans="4:30" ht="15.75" thickBot="1" x14ac:dyDescent="0.3"/>
    <row r="59" spans="4:30" ht="15.75" thickBot="1" x14ac:dyDescent="0.3">
      <c r="D59" s="6" t="s">
        <v>15</v>
      </c>
      <c r="E59" s="7"/>
      <c r="F59" s="12">
        <v>1995</v>
      </c>
      <c r="G59" s="8">
        <v>1996</v>
      </c>
      <c r="H59" s="12">
        <v>1997</v>
      </c>
      <c r="I59" s="8">
        <v>1998</v>
      </c>
      <c r="J59" s="12">
        <v>1999</v>
      </c>
      <c r="K59" s="8">
        <v>2000</v>
      </c>
      <c r="L59" s="12">
        <v>2001</v>
      </c>
      <c r="M59" s="8">
        <v>2002</v>
      </c>
      <c r="N59" s="12">
        <v>2003</v>
      </c>
      <c r="O59" s="8">
        <v>2004</v>
      </c>
      <c r="P59" s="12">
        <v>2005</v>
      </c>
      <c r="Q59" s="8">
        <v>2006</v>
      </c>
      <c r="R59" s="12">
        <v>2007</v>
      </c>
      <c r="S59" s="8">
        <v>2008</v>
      </c>
      <c r="T59" s="12">
        <v>2009</v>
      </c>
      <c r="U59" s="8">
        <v>2010</v>
      </c>
      <c r="V59" s="12">
        <v>2011</v>
      </c>
      <c r="W59" s="8">
        <v>2012</v>
      </c>
      <c r="X59" s="12">
        <v>2013</v>
      </c>
      <c r="Y59" s="8">
        <v>2014</v>
      </c>
      <c r="Z59" s="12">
        <v>2015</v>
      </c>
      <c r="AA59" s="9">
        <v>2016</v>
      </c>
      <c r="AB59" s="9">
        <v>2017</v>
      </c>
      <c r="AC59" s="9">
        <v>2018</v>
      </c>
      <c r="AD59" s="9">
        <v>2019</v>
      </c>
    </row>
    <row r="60" spans="4:30" ht="15.75" thickBot="1" x14ac:dyDescent="0.3">
      <c r="D60" s="239" t="s">
        <v>27</v>
      </c>
      <c r="E60" s="240"/>
      <c r="F60" s="99"/>
      <c r="G60" s="92"/>
      <c r="H60" s="93"/>
      <c r="I60" s="92"/>
      <c r="J60" s="92"/>
      <c r="K60" s="92"/>
      <c r="L60" s="92"/>
      <c r="M60" s="92"/>
      <c r="N60" s="92"/>
      <c r="O60" s="92"/>
      <c r="P60" s="92"/>
      <c r="Q60" s="92"/>
      <c r="R60" s="92"/>
      <c r="S60" s="92"/>
      <c r="T60" s="92"/>
      <c r="U60" s="92"/>
      <c r="V60" s="92"/>
      <c r="W60" s="92"/>
      <c r="X60" s="92"/>
      <c r="Y60" s="92"/>
      <c r="Z60" s="92"/>
      <c r="AA60" s="92"/>
      <c r="AB60" s="92"/>
      <c r="AC60" s="92"/>
      <c r="AD60" s="92"/>
    </row>
    <row r="61" spans="4:30" x14ac:dyDescent="0.25">
      <c r="D61" s="235" t="s">
        <v>17</v>
      </c>
      <c r="E61" s="236"/>
      <c r="F61" s="94" t="e">
        <f>+IF(F47&gt; 0.33,"VENTAJA","INTRAPRODUCTO")</f>
        <v>#DIV/0!</v>
      </c>
      <c r="G61" s="89" t="e">
        <f t="shared" ref="G61:AA61" si="0">+IF(G47&gt; 0.33,"VENTAJA","INTRAPRODUCTO")</f>
        <v>#DIV/0!</v>
      </c>
      <c r="H61" s="95" t="e">
        <f t="shared" si="0"/>
        <v>#DIV/0!</v>
      </c>
      <c r="I61" s="89" t="e">
        <f t="shared" si="0"/>
        <v>#DIV/0!</v>
      </c>
      <c r="J61" s="95" t="e">
        <f t="shared" si="0"/>
        <v>#DIV/0!</v>
      </c>
      <c r="K61" s="89" t="e">
        <f t="shared" si="0"/>
        <v>#DIV/0!</v>
      </c>
      <c r="L61" s="95" t="e">
        <f t="shared" si="0"/>
        <v>#DIV/0!</v>
      </c>
      <c r="M61" s="89" t="e">
        <f t="shared" si="0"/>
        <v>#DIV/0!</v>
      </c>
      <c r="N61" s="95" t="e">
        <f t="shared" si="0"/>
        <v>#DIV/0!</v>
      </c>
      <c r="O61" s="89" t="e">
        <f t="shared" si="0"/>
        <v>#DIV/0!</v>
      </c>
      <c r="P61" s="95" t="e">
        <f t="shared" si="0"/>
        <v>#DIV/0!</v>
      </c>
      <c r="Q61" s="89" t="e">
        <f t="shared" si="0"/>
        <v>#DIV/0!</v>
      </c>
      <c r="R61" s="95" t="e">
        <f t="shared" si="0"/>
        <v>#DIV/0!</v>
      </c>
      <c r="S61" s="89" t="e">
        <f t="shared" si="0"/>
        <v>#DIV/0!</v>
      </c>
      <c r="T61" s="95" t="e">
        <f t="shared" si="0"/>
        <v>#DIV/0!</v>
      </c>
      <c r="U61" s="89" t="e">
        <f t="shared" si="0"/>
        <v>#DIV/0!</v>
      </c>
      <c r="V61" s="95" t="e">
        <f t="shared" si="0"/>
        <v>#DIV/0!</v>
      </c>
      <c r="W61" s="89" t="e">
        <f t="shared" si="0"/>
        <v>#DIV/0!</v>
      </c>
      <c r="X61" s="95" t="e">
        <f t="shared" si="0"/>
        <v>#DIV/0!</v>
      </c>
      <c r="Y61" s="89" t="e">
        <f t="shared" si="0"/>
        <v>#DIV/0!</v>
      </c>
      <c r="Z61" s="95" t="e">
        <f t="shared" si="0"/>
        <v>#DIV/0!</v>
      </c>
      <c r="AA61" s="89" t="e">
        <f t="shared" si="0"/>
        <v>#DIV/0!</v>
      </c>
      <c r="AB61" s="89" t="e">
        <f t="shared" ref="AB61:AC61" si="1">+IF(AB47&gt; 0.33,"VENTAJA","INTRAPRODUCTO")</f>
        <v>#DIV/0!</v>
      </c>
      <c r="AC61" s="89" t="e">
        <f t="shared" si="1"/>
        <v>#DIV/0!</v>
      </c>
      <c r="AD61" s="89" t="e">
        <f t="shared" ref="AD61" si="2">+IF(AD47&gt; 0.33,"VENTAJA","INTRAPRODUCTO")</f>
        <v>#DIV/0!</v>
      </c>
    </row>
    <row r="62" spans="4:30" x14ac:dyDescent="0.25">
      <c r="D62" s="237" t="s">
        <v>18</v>
      </c>
      <c r="E62" s="238"/>
      <c r="F62" s="96" t="e">
        <f t="shared" ref="F62:AA62" si="3">+IF(F48&gt; 0.33,"VENTAJA","INTRAPRODUCTO")</f>
        <v>#DIV/0!</v>
      </c>
      <c r="G62" s="74" t="e">
        <f t="shared" si="3"/>
        <v>#DIV/0!</v>
      </c>
      <c r="H62" s="91" t="e">
        <f t="shared" si="3"/>
        <v>#DIV/0!</v>
      </c>
      <c r="I62" s="74" t="e">
        <f t="shared" si="3"/>
        <v>#DIV/0!</v>
      </c>
      <c r="J62" s="91" t="e">
        <f t="shared" si="3"/>
        <v>#DIV/0!</v>
      </c>
      <c r="K62" s="74" t="e">
        <f t="shared" si="3"/>
        <v>#DIV/0!</v>
      </c>
      <c r="L62" s="91" t="e">
        <f t="shared" si="3"/>
        <v>#DIV/0!</v>
      </c>
      <c r="M62" s="74" t="e">
        <f t="shared" si="3"/>
        <v>#DIV/0!</v>
      </c>
      <c r="N62" s="91" t="e">
        <f t="shared" si="3"/>
        <v>#DIV/0!</v>
      </c>
      <c r="O62" s="74" t="e">
        <f t="shared" si="3"/>
        <v>#DIV/0!</v>
      </c>
      <c r="P62" s="91" t="e">
        <f t="shared" si="3"/>
        <v>#DIV/0!</v>
      </c>
      <c r="Q62" s="74" t="e">
        <f t="shared" si="3"/>
        <v>#DIV/0!</v>
      </c>
      <c r="R62" s="91" t="e">
        <f t="shared" si="3"/>
        <v>#DIV/0!</v>
      </c>
      <c r="S62" s="74" t="e">
        <f t="shared" si="3"/>
        <v>#DIV/0!</v>
      </c>
      <c r="T62" s="91" t="e">
        <f t="shared" si="3"/>
        <v>#DIV/0!</v>
      </c>
      <c r="U62" s="74" t="e">
        <f t="shared" si="3"/>
        <v>#DIV/0!</v>
      </c>
      <c r="V62" s="91" t="e">
        <f t="shared" si="3"/>
        <v>#DIV/0!</v>
      </c>
      <c r="W62" s="74" t="e">
        <f t="shared" si="3"/>
        <v>#DIV/0!</v>
      </c>
      <c r="X62" s="91" t="e">
        <f t="shared" si="3"/>
        <v>#DIV/0!</v>
      </c>
      <c r="Y62" s="74" t="e">
        <f t="shared" si="3"/>
        <v>#DIV/0!</v>
      </c>
      <c r="Z62" s="91" t="e">
        <f t="shared" si="3"/>
        <v>#DIV/0!</v>
      </c>
      <c r="AA62" s="74" t="e">
        <f t="shared" si="3"/>
        <v>#DIV/0!</v>
      </c>
      <c r="AB62" s="74" t="e">
        <f t="shared" ref="AB62:AC62" si="4">+IF(AB48&gt; 0.33,"VENTAJA","INTRAPRODUCTO")</f>
        <v>#DIV/0!</v>
      </c>
      <c r="AC62" s="74" t="e">
        <f t="shared" si="4"/>
        <v>#DIV/0!</v>
      </c>
      <c r="AD62" s="74" t="e">
        <f t="shared" ref="AD62" si="5">+IF(AD48&gt; 0.33,"VENTAJA","INTRAPRODUCTO")</f>
        <v>#DIV/0!</v>
      </c>
    </row>
    <row r="63" spans="4:30" x14ac:dyDescent="0.25">
      <c r="D63" s="235" t="s">
        <v>19</v>
      </c>
      <c r="E63" s="236"/>
      <c r="F63" s="96" t="e">
        <f t="shared" ref="F63:AA63" si="6">+IF(F49&gt; 0.33,"VENTAJA","INTRAPRODUCTO")</f>
        <v>#DIV/0!</v>
      </c>
      <c r="G63" s="74" t="e">
        <f t="shared" si="6"/>
        <v>#DIV/0!</v>
      </c>
      <c r="H63" s="91" t="e">
        <f t="shared" si="6"/>
        <v>#DIV/0!</v>
      </c>
      <c r="I63" s="74" t="e">
        <f t="shared" si="6"/>
        <v>#DIV/0!</v>
      </c>
      <c r="J63" s="91" t="e">
        <f t="shared" si="6"/>
        <v>#DIV/0!</v>
      </c>
      <c r="K63" s="74" t="e">
        <f t="shared" si="6"/>
        <v>#DIV/0!</v>
      </c>
      <c r="L63" s="91" t="e">
        <f t="shared" si="6"/>
        <v>#DIV/0!</v>
      </c>
      <c r="M63" s="74" t="e">
        <f t="shared" si="6"/>
        <v>#DIV/0!</v>
      </c>
      <c r="N63" s="91" t="e">
        <f t="shared" si="6"/>
        <v>#DIV/0!</v>
      </c>
      <c r="O63" s="74" t="e">
        <f t="shared" si="6"/>
        <v>#DIV/0!</v>
      </c>
      <c r="P63" s="91" t="e">
        <f t="shared" si="6"/>
        <v>#DIV/0!</v>
      </c>
      <c r="Q63" s="74" t="e">
        <f t="shared" si="6"/>
        <v>#DIV/0!</v>
      </c>
      <c r="R63" s="91" t="e">
        <f t="shared" si="6"/>
        <v>#DIV/0!</v>
      </c>
      <c r="S63" s="74" t="e">
        <f t="shared" si="6"/>
        <v>#DIV/0!</v>
      </c>
      <c r="T63" s="91" t="e">
        <f t="shared" si="6"/>
        <v>#DIV/0!</v>
      </c>
      <c r="U63" s="74" t="e">
        <f t="shared" si="6"/>
        <v>#DIV/0!</v>
      </c>
      <c r="V63" s="91" t="e">
        <f t="shared" si="6"/>
        <v>#DIV/0!</v>
      </c>
      <c r="W63" s="74" t="e">
        <f t="shared" si="6"/>
        <v>#DIV/0!</v>
      </c>
      <c r="X63" s="91" t="e">
        <f t="shared" si="6"/>
        <v>#DIV/0!</v>
      </c>
      <c r="Y63" s="74" t="e">
        <f t="shared" si="6"/>
        <v>#DIV/0!</v>
      </c>
      <c r="Z63" s="91" t="e">
        <f t="shared" si="6"/>
        <v>#DIV/0!</v>
      </c>
      <c r="AA63" s="74" t="e">
        <f t="shared" si="6"/>
        <v>#DIV/0!</v>
      </c>
      <c r="AB63" s="74" t="e">
        <f t="shared" ref="AB63:AC63" si="7">+IF(AB49&gt; 0.33,"VENTAJA","INTRAPRODUCTO")</f>
        <v>#DIV/0!</v>
      </c>
      <c r="AC63" s="74" t="e">
        <f t="shared" si="7"/>
        <v>#DIV/0!</v>
      </c>
      <c r="AD63" s="74" t="e">
        <f t="shared" ref="AD63" si="8">+IF(AD49&gt; 0.33,"VENTAJA","INTRAPRODUCTO")</f>
        <v>#DIV/0!</v>
      </c>
    </row>
    <row r="64" spans="4:30" x14ac:dyDescent="0.25">
      <c r="D64" s="237" t="s">
        <v>20</v>
      </c>
      <c r="E64" s="238"/>
      <c r="F64" s="96" t="e">
        <f t="shared" ref="F64:AA64" si="9">+IF(F50&gt; 0.33,"VENTAJA","INTRAPRODUCTO")</f>
        <v>#DIV/0!</v>
      </c>
      <c r="G64" s="74" t="e">
        <f t="shared" si="9"/>
        <v>#DIV/0!</v>
      </c>
      <c r="H64" s="91" t="e">
        <f t="shared" si="9"/>
        <v>#DIV/0!</v>
      </c>
      <c r="I64" s="74" t="e">
        <f t="shared" si="9"/>
        <v>#DIV/0!</v>
      </c>
      <c r="J64" s="91" t="e">
        <f t="shared" si="9"/>
        <v>#DIV/0!</v>
      </c>
      <c r="K64" s="74" t="e">
        <f t="shared" si="9"/>
        <v>#DIV/0!</v>
      </c>
      <c r="L64" s="91" t="e">
        <f t="shared" si="9"/>
        <v>#DIV/0!</v>
      </c>
      <c r="M64" s="74" t="e">
        <f t="shared" si="9"/>
        <v>#DIV/0!</v>
      </c>
      <c r="N64" s="91" t="e">
        <f t="shared" si="9"/>
        <v>#DIV/0!</v>
      </c>
      <c r="O64" s="74" t="e">
        <f t="shared" si="9"/>
        <v>#DIV/0!</v>
      </c>
      <c r="P64" s="91" t="e">
        <f t="shared" si="9"/>
        <v>#DIV/0!</v>
      </c>
      <c r="Q64" s="74" t="e">
        <f t="shared" si="9"/>
        <v>#DIV/0!</v>
      </c>
      <c r="R64" s="91" t="e">
        <f t="shared" si="9"/>
        <v>#DIV/0!</v>
      </c>
      <c r="S64" s="74" t="e">
        <f t="shared" si="9"/>
        <v>#DIV/0!</v>
      </c>
      <c r="T64" s="91" t="e">
        <f t="shared" si="9"/>
        <v>#DIV/0!</v>
      </c>
      <c r="U64" s="74" t="e">
        <f t="shared" si="9"/>
        <v>#DIV/0!</v>
      </c>
      <c r="V64" s="91" t="e">
        <f t="shared" si="9"/>
        <v>#DIV/0!</v>
      </c>
      <c r="W64" s="74" t="e">
        <f t="shared" si="9"/>
        <v>#DIV/0!</v>
      </c>
      <c r="X64" s="91" t="e">
        <f t="shared" si="9"/>
        <v>#DIV/0!</v>
      </c>
      <c r="Y64" s="74" t="e">
        <f t="shared" si="9"/>
        <v>#DIV/0!</v>
      </c>
      <c r="Z64" s="91" t="e">
        <f t="shared" si="9"/>
        <v>#DIV/0!</v>
      </c>
      <c r="AA64" s="74" t="e">
        <f t="shared" si="9"/>
        <v>#DIV/0!</v>
      </c>
      <c r="AB64" s="74" t="e">
        <f t="shared" ref="AB64:AC64" si="10">+IF(AB50&gt; 0.33,"VENTAJA","INTRAPRODUCTO")</f>
        <v>#DIV/0!</v>
      </c>
      <c r="AC64" s="74" t="e">
        <f t="shared" si="10"/>
        <v>#DIV/0!</v>
      </c>
      <c r="AD64" s="74" t="e">
        <f t="shared" ref="AD64" si="11">+IF(AD50&gt; 0.33,"VENTAJA","INTRAPRODUCTO")</f>
        <v>#DIV/0!</v>
      </c>
    </row>
    <row r="65" spans="4:30" x14ac:dyDescent="0.25">
      <c r="D65" s="235" t="s">
        <v>21</v>
      </c>
      <c r="E65" s="236"/>
      <c r="F65" s="96" t="e">
        <f t="shared" ref="F65:AA65" si="12">+IF(F51&gt; 0.33,"VENTAJA","INTRAPRODUCTO")</f>
        <v>#DIV/0!</v>
      </c>
      <c r="G65" s="74" t="e">
        <f t="shared" si="12"/>
        <v>#DIV/0!</v>
      </c>
      <c r="H65" s="91" t="e">
        <f t="shared" si="12"/>
        <v>#DIV/0!</v>
      </c>
      <c r="I65" s="74" t="e">
        <f t="shared" si="12"/>
        <v>#DIV/0!</v>
      </c>
      <c r="J65" s="91" t="e">
        <f t="shared" si="12"/>
        <v>#DIV/0!</v>
      </c>
      <c r="K65" s="74" t="e">
        <f t="shared" si="12"/>
        <v>#DIV/0!</v>
      </c>
      <c r="L65" s="91" t="e">
        <f t="shared" si="12"/>
        <v>#DIV/0!</v>
      </c>
      <c r="M65" s="74" t="e">
        <f t="shared" si="12"/>
        <v>#DIV/0!</v>
      </c>
      <c r="N65" s="91" t="e">
        <f t="shared" si="12"/>
        <v>#DIV/0!</v>
      </c>
      <c r="O65" s="74" t="e">
        <f t="shared" si="12"/>
        <v>#DIV/0!</v>
      </c>
      <c r="P65" s="91" t="e">
        <f t="shared" si="12"/>
        <v>#DIV/0!</v>
      </c>
      <c r="Q65" s="74" t="e">
        <f t="shared" si="12"/>
        <v>#DIV/0!</v>
      </c>
      <c r="R65" s="91" t="e">
        <f t="shared" si="12"/>
        <v>#DIV/0!</v>
      </c>
      <c r="S65" s="74" t="e">
        <f t="shared" si="12"/>
        <v>#DIV/0!</v>
      </c>
      <c r="T65" s="91" t="e">
        <f t="shared" si="12"/>
        <v>#DIV/0!</v>
      </c>
      <c r="U65" s="74" t="e">
        <f t="shared" si="12"/>
        <v>#DIV/0!</v>
      </c>
      <c r="V65" s="91" t="e">
        <f t="shared" si="12"/>
        <v>#DIV/0!</v>
      </c>
      <c r="W65" s="74" t="e">
        <f t="shared" si="12"/>
        <v>#DIV/0!</v>
      </c>
      <c r="X65" s="91" t="e">
        <f t="shared" si="12"/>
        <v>#DIV/0!</v>
      </c>
      <c r="Y65" s="74" t="e">
        <f t="shared" si="12"/>
        <v>#DIV/0!</v>
      </c>
      <c r="Z65" s="91" t="e">
        <f t="shared" si="12"/>
        <v>#DIV/0!</v>
      </c>
      <c r="AA65" s="74" t="e">
        <f t="shared" si="12"/>
        <v>#DIV/0!</v>
      </c>
      <c r="AB65" s="74" t="e">
        <f t="shared" ref="AB65:AC65" si="13">+IF(AB51&gt; 0.33,"VENTAJA","INTRAPRODUCTO")</f>
        <v>#DIV/0!</v>
      </c>
      <c r="AC65" s="74" t="e">
        <f t="shared" si="13"/>
        <v>#DIV/0!</v>
      </c>
      <c r="AD65" s="74" t="e">
        <f t="shared" ref="AD65" si="14">+IF(AD51&gt; 0.33,"VENTAJA","INTRAPRODUCTO")</f>
        <v>#DIV/0!</v>
      </c>
    </row>
    <row r="66" spans="4:30" x14ac:dyDescent="0.25">
      <c r="D66" s="237" t="s">
        <v>22</v>
      </c>
      <c r="E66" s="238"/>
      <c r="F66" s="96" t="e">
        <f t="shared" ref="F66:AA66" si="15">+IF(F52&gt; 0.33,"VENTAJA","INTRAPRODUCTO")</f>
        <v>#DIV/0!</v>
      </c>
      <c r="G66" s="74" t="e">
        <f t="shared" si="15"/>
        <v>#DIV/0!</v>
      </c>
      <c r="H66" s="91" t="e">
        <f t="shared" si="15"/>
        <v>#DIV/0!</v>
      </c>
      <c r="I66" s="74" t="e">
        <f t="shared" si="15"/>
        <v>#DIV/0!</v>
      </c>
      <c r="J66" s="91" t="e">
        <f t="shared" si="15"/>
        <v>#DIV/0!</v>
      </c>
      <c r="K66" s="74" t="e">
        <f t="shared" si="15"/>
        <v>#DIV/0!</v>
      </c>
      <c r="L66" s="91" t="e">
        <f t="shared" si="15"/>
        <v>#DIV/0!</v>
      </c>
      <c r="M66" s="74" t="e">
        <f t="shared" si="15"/>
        <v>#DIV/0!</v>
      </c>
      <c r="N66" s="91" t="e">
        <f t="shared" si="15"/>
        <v>#DIV/0!</v>
      </c>
      <c r="O66" s="74" t="e">
        <f t="shared" si="15"/>
        <v>#DIV/0!</v>
      </c>
      <c r="P66" s="91" t="e">
        <f t="shared" si="15"/>
        <v>#DIV/0!</v>
      </c>
      <c r="Q66" s="74" t="e">
        <f t="shared" si="15"/>
        <v>#DIV/0!</v>
      </c>
      <c r="R66" s="91" t="e">
        <f t="shared" si="15"/>
        <v>#DIV/0!</v>
      </c>
      <c r="S66" s="74" t="e">
        <f t="shared" si="15"/>
        <v>#DIV/0!</v>
      </c>
      <c r="T66" s="91" t="e">
        <f t="shared" si="15"/>
        <v>#DIV/0!</v>
      </c>
      <c r="U66" s="74" t="e">
        <f t="shared" si="15"/>
        <v>#DIV/0!</v>
      </c>
      <c r="V66" s="91" t="e">
        <f t="shared" si="15"/>
        <v>#DIV/0!</v>
      </c>
      <c r="W66" s="74" t="e">
        <f t="shared" si="15"/>
        <v>#DIV/0!</v>
      </c>
      <c r="X66" s="91" t="e">
        <f t="shared" si="15"/>
        <v>#DIV/0!</v>
      </c>
      <c r="Y66" s="74" t="e">
        <f t="shared" si="15"/>
        <v>#DIV/0!</v>
      </c>
      <c r="Z66" s="91" t="e">
        <f t="shared" si="15"/>
        <v>#DIV/0!</v>
      </c>
      <c r="AA66" s="74" t="e">
        <f t="shared" si="15"/>
        <v>#DIV/0!</v>
      </c>
      <c r="AB66" s="74" t="e">
        <f t="shared" ref="AB66:AC66" si="16">+IF(AB52&gt; 0.33,"VENTAJA","INTRAPRODUCTO")</f>
        <v>#DIV/0!</v>
      </c>
      <c r="AC66" s="74" t="e">
        <f t="shared" si="16"/>
        <v>#DIV/0!</v>
      </c>
      <c r="AD66" s="74" t="e">
        <f t="shared" ref="AD66" si="17">+IF(AD52&gt; 0.33,"VENTAJA","INTRAPRODUCTO")</f>
        <v>#DIV/0!</v>
      </c>
    </row>
    <row r="67" spans="4:30" x14ac:dyDescent="0.25">
      <c r="D67" s="235" t="s">
        <v>23</v>
      </c>
      <c r="E67" s="236"/>
      <c r="F67" s="96" t="e">
        <f t="shared" ref="F67:AA67" si="18">+IF(F53&gt; 0.33,"VENTAJA","INTRAPRODUCTO")</f>
        <v>#DIV/0!</v>
      </c>
      <c r="G67" s="74" t="e">
        <f t="shared" si="18"/>
        <v>#DIV/0!</v>
      </c>
      <c r="H67" s="91" t="e">
        <f t="shared" si="18"/>
        <v>#DIV/0!</v>
      </c>
      <c r="I67" s="74" t="e">
        <f t="shared" si="18"/>
        <v>#DIV/0!</v>
      </c>
      <c r="J67" s="91" t="e">
        <f t="shared" si="18"/>
        <v>#DIV/0!</v>
      </c>
      <c r="K67" s="74" t="e">
        <f t="shared" si="18"/>
        <v>#DIV/0!</v>
      </c>
      <c r="L67" s="91" t="e">
        <f t="shared" si="18"/>
        <v>#DIV/0!</v>
      </c>
      <c r="M67" s="74" t="e">
        <f t="shared" si="18"/>
        <v>#DIV/0!</v>
      </c>
      <c r="N67" s="91" t="e">
        <f t="shared" si="18"/>
        <v>#DIV/0!</v>
      </c>
      <c r="O67" s="74" t="e">
        <f t="shared" si="18"/>
        <v>#DIV/0!</v>
      </c>
      <c r="P67" s="91" t="e">
        <f t="shared" si="18"/>
        <v>#DIV/0!</v>
      </c>
      <c r="Q67" s="74" t="e">
        <f t="shared" si="18"/>
        <v>#DIV/0!</v>
      </c>
      <c r="R67" s="91" t="e">
        <f t="shared" si="18"/>
        <v>#DIV/0!</v>
      </c>
      <c r="S67" s="74" t="e">
        <f t="shared" si="18"/>
        <v>#DIV/0!</v>
      </c>
      <c r="T67" s="91" t="e">
        <f t="shared" si="18"/>
        <v>#DIV/0!</v>
      </c>
      <c r="U67" s="74" t="e">
        <f t="shared" si="18"/>
        <v>#DIV/0!</v>
      </c>
      <c r="V67" s="91" t="e">
        <f t="shared" si="18"/>
        <v>#DIV/0!</v>
      </c>
      <c r="W67" s="74" t="e">
        <f t="shared" si="18"/>
        <v>#DIV/0!</v>
      </c>
      <c r="X67" s="91" t="e">
        <f t="shared" si="18"/>
        <v>#DIV/0!</v>
      </c>
      <c r="Y67" s="74" t="e">
        <f t="shared" si="18"/>
        <v>#DIV/0!</v>
      </c>
      <c r="Z67" s="91" t="e">
        <f t="shared" si="18"/>
        <v>#DIV/0!</v>
      </c>
      <c r="AA67" s="74" t="e">
        <f t="shared" si="18"/>
        <v>#DIV/0!</v>
      </c>
      <c r="AB67" s="74" t="e">
        <f t="shared" ref="AB67:AC67" si="19">+IF(AB53&gt; 0.33,"VENTAJA","INTRAPRODUCTO")</f>
        <v>#DIV/0!</v>
      </c>
      <c r="AC67" s="74" t="e">
        <f t="shared" si="19"/>
        <v>#DIV/0!</v>
      </c>
      <c r="AD67" s="74" t="e">
        <f t="shared" ref="AD67" si="20">+IF(AD53&gt; 0.33,"VENTAJA","INTRAPRODUCTO")</f>
        <v>#DIV/0!</v>
      </c>
    </row>
    <row r="68" spans="4:30" x14ac:dyDescent="0.25">
      <c r="D68" s="237" t="s">
        <v>24</v>
      </c>
      <c r="E68" s="238"/>
      <c r="F68" s="96" t="e">
        <f t="shared" ref="F68:AA68" si="21">+IF(F54&gt; 0.33,"VENTAJA","INTRAPRODUCTO")</f>
        <v>#DIV/0!</v>
      </c>
      <c r="G68" s="74" t="e">
        <f t="shared" si="21"/>
        <v>#DIV/0!</v>
      </c>
      <c r="H68" s="91" t="e">
        <f t="shared" si="21"/>
        <v>#DIV/0!</v>
      </c>
      <c r="I68" s="74" t="e">
        <f t="shared" si="21"/>
        <v>#DIV/0!</v>
      </c>
      <c r="J68" s="91" t="e">
        <f t="shared" si="21"/>
        <v>#DIV/0!</v>
      </c>
      <c r="K68" s="74" t="e">
        <f t="shared" si="21"/>
        <v>#DIV/0!</v>
      </c>
      <c r="L68" s="91" t="e">
        <f t="shared" si="21"/>
        <v>#DIV/0!</v>
      </c>
      <c r="M68" s="74" t="e">
        <f t="shared" si="21"/>
        <v>#DIV/0!</v>
      </c>
      <c r="N68" s="91" t="e">
        <f t="shared" si="21"/>
        <v>#DIV/0!</v>
      </c>
      <c r="O68" s="74" t="e">
        <f t="shared" si="21"/>
        <v>#DIV/0!</v>
      </c>
      <c r="P68" s="91" t="e">
        <f t="shared" si="21"/>
        <v>#DIV/0!</v>
      </c>
      <c r="Q68" s="74" t="e">
        <f t="shared" si="21"/>
        <v>#DIV/0!</v>
      </c>
      <c r="R68" s="91" t="e">
        <f t="shared" si="21"/>
        <v>#DIV/0!</v>
      </c>
      <c r="S68" s="74" t="e">
        <f t="shared" si="21"/>
        <v>#DIV/0!</v>
      </c>
      <c r="T68" s="91" t="e">
        <f t="shared" si="21"/>
        <v>#DIV/0!</v>
      </c>
      <c r="U68" s="74" t="e">
        <f t="shared" si="21"/>
        <v>#DIV/0!</v>
      </c>
      <c r="V68" s="91" t="e">
        <f t="shared" si="21"/>
        <v>#DIV/0!</v>
      </c>
      <c r="W68" s="74" t="e">
        <f t="shared" si="21"/>
        <v>#DIV/0!</v>
      </c>
      <c r="X68" s="91" t="e">
        <f t="shared" si="21"/>
        <v>#DIV/0!</v>
      </c>
      <c r="Y68" s="74" t="e">
        <f t="shared" si="21"/>
        <v>#DIV/0!</v>
      </c>
      <c r="Z68" s="91" t="e">
        <f t="shared" si="21"/>
        <v>#DIV/0!</v>
      </c>
      <c r="AA68" s="74" t="e">
        <f t="shared" si="21"/>
        <v>#DIV/0!</v>
      </c>
      <c r="AB68" s="74" t="e">
        <f t="shared" ref="AB68:AC68" si="22">+IF(AB54&gt; 0.33,"VENTAJA","INTRAPRODUCTO")</f>
        <v>#DIV/0!</v>
      </c>
      <c r="AC68" s="74" t="e">
        <f t="shared" si="22"/>
        <v>#DIV/0!</v>
      </c>
      <c r="AD68" s="74" t="e">
        <f t="shared" ref="AD68" si="23">+IF(AD54&gt; 0.33,"VENTAJA","INTRAPRODUCTO")</f>
        <v>#DIV/0!</v>
      </c>
    </row>
    <row r="69" spans="4:30" x14ac:dyDescent="0.25">
      <c r="D69" s="235" t="s">
        <v>25</v>
      </c>
      <c r="E69" s="236"/>
      <c r="F69" s="96" t="e">
        <f t="shared" ref="F69:AA69" si="24">+IF(F55&gt; 0.33,"VENTAJA","INTRAPRODUCTO")</f>
        <v>#DIV/0!</v>
      </c>
      <c r="G69" s="74" t="e">
        <f t="shared" si="24"/>
        <v>#DIV/0!</v>
      </c>
      <c r="H69" s="91" t="e">
        <f t="shared" si="24"/>
        <v>#DIV/0!</v>
      </c>
      <c r="I69" s="74" t="e">
        <f t="shared" si="24"/>
        <v>#DIV/0!</v>
      </c>
      <c r="J69" s="91" t="e">
        <f t="shared" si="24"/>
        <v>#DIV/0!</v>
      </c>
      <c r="K69" s="74" t="e">
        <f t="shared" si="24"/>
        <v>#DIV/0!</v>
      </c>
      <c r="L69" s="91" t="e">
        <f t="shared" si="24"/>
        <v>#DIV/0!</v>
      </c>
      <c r="M69" s="74" t="e">
        <f t="shared" si="24"/>
        <v>#DIV/0!</v>
      </c>
      <c r="N69" s="91" t="e">
        <f t="shared" si="24"/>
        <v>#DIV/0!</v>
      </c>
      <c r="O69" s="74" t="e">
        <f t="shared" si="24"/>
        <v>#DIV/0!</v>
      </c>
      <c r="P69" s="91" t="e">
        <f t="shared" si="24"/>
        <v>#DIV/0!</v>
      </c>
      <c r="Q69" s="74" t="e">
        <f t="shared" si="24"/>
        <v>#DIV/0!</v>
      </c>
      <c r="R69" s="91" t="e">
        <f t="shared" si="24"/>
        <v>#DIV/0!</v>
      </c>
      <c r="S69" s="74" t="e">
        <f t="shared" si="24"/>
        <v>#DIV/0!</v>
      </c>
      <c r="T69" s="91" t="e">
        <f t="shared" si="24"/>
        <v>#DIV/0!</v>
      </c>
      <c r="U69" s="74" t="e">
        <f t="shared" si="24"/>
        <v>#DIV/0!</v>
      </c>
      <c r="V69" s="91" t="e">
        <f t="shared" si="24"/>
        <v>#DIV/0!</v>
      </c>
      <c r="W69" s="74" t="e">
        <f t="shared" si="24"/>
        <v>#DIV/0!</v>
      </c>
      <c r="X69" s="91" t="e">
        <f t="shared" si="24"/>
        <v>#DIV/0!</v>
      </c>
      <c r="Y69" s="74" t="e">
        <f t="shared" si="24"/>
        <v>#DIV/0!</v>
      </c>
      <c r="Z69" s="91" t="e">
        <f t="shared" si="24"/>
        <v>#DIV/0!</v>
      </c>
      <c r="AA69" s="74" t="e">
        <f t="shared" si="24"/>
        <v>#DIV/0!</v>
      </c>
      <c r="AB69" s="74" t="e">
        <f t="shared" ref="AB69:AC69" si="25">+IF(AB55&gt; 0.33,"VENTAJA","INTRAPRODUCTO")</f>
        <v>#DIV/0!</v>
      </c>
      <c r="AC69" s="74" t="e">
        <f t="shared" si="25"/>
        <v>#DIV/0!</v>
      </c>
      <c r="AD69" s="74" t="e">
        <f t="shared" ref="AD69" si="26">+IF(AD55&gt; 0.33,"VENTAJA","INTRAPRODUCTO")</f>
        <v>#DIV/0!</v>
      </c>
    </row>
    <row r="70" spans="4:30" ht="15.75" thickBot="1" x14ac:dyDescent="0.3">
      <c r="D70" s="233" t="s">
        <v>26</v>
      </c>
      <c r="E70" s="234"/>
      <c r="F70" s="97" t="e">
        <f t="shared" ref="F70:AA70" si="27">+IF(F56&gt; 0.33,"VENTAJA","INTRAPRODUCTO")</f>
        <v>#DIV/0!</v>
      </c>
      <c r="G70" s="90" t="e">
        <f t="shared" si="27"/>
        <v>#DIV/0!</v>
      </c>
      <c r="H70" s="98" t="e">
        <f t="shared" si="27"/>
        <v>#DIV/0!</v>
      </c>
      <c r="I70" s="90" t="e">
        <f t="shared" si="27"/>
        <v>#DIV/0!</v>
      </c>
      <c r="J70" s="98" t="e">
        <f t="shared" si="27"/>
        <v>#DIV/0!</v>
      </c>
      <c r="K70" s="90" t="e">
        <f t="shared" si="27"/>
        <v>#DIV/0!</v>
      </c>
      <c r="L70" s="98" t="e">
        <f t="shared" si="27"/>
        <v>#DIV/0!</v>
      </c>
      <c r="M70" s="90" t="e">
        <f t="shared" si="27"/>
        <v>#DIV/0!</v>
      </c>
      <c r="N70" s="98" t="e">
        <f t="shared" si="27"/>
        <v>#DIV/0!</v>
      </c>
      <c r="O70" s="90" t="e">
        <f t="shared" si="27"/>
        <v>#DIV/0!</v>
      </c>
      <c r="P70" s="98" t="e">
        <f t="shared" si="27"/>
        <v>#DIV/0!</v>
      </c>
      <c r="Q70" s="90" t="e">
        <f t="shared" si="27"/>
        <v>#DIV/0!</v>
      </c>
      <c r="R70" s="98" t="e">
        <f t="shared" si="27"/>
        <v>#DIV/0!</v>
      </c>
      <c r="S70" s="90" t="e">
        <f t="shared" si="27"/>
        <v>#DIV/0!</v>
      </c>
      <c r="T70" s="98" t="e">
        <f t="shared" si="27"/>
        <v>#DIV/0!</v>
      </c>
      <c r="U70" s="90" t="e">
        <f t="shared" si="27"/>
        <v>#DIV/0!</v>
      </c>
      <c r="V70" s="98" t="e">
        <f t="shared" si="27"/>
        <v>#DIV/0!</v>
      </c>
      <c r="W70" s="90" t="e">
        <f t="shared" si="27"/>
        <v>#DIV/0!</v>
      </c>
      <c r="X70" s="98" t="e">
        <f t="shared" si="27"/>
        <v>#DIV/0!</v>
      </c>
      <c r="Y70" s="90" t="e">
        <f t="shared" si="27"/>
        <v>#DIV/0!</v>
      </c>
      <c r="Z70" s="98" t="e">
        <f t="shared" si="27"/>
        <v>#DIV/0!</v>
      </c>
      <c r="AA70" s="90" t="e">
        <f t="shared" si="27"/>
        <v>#DIV/0!</v>
      </c>
      <c r="AB70" s="90" t="e">
        <f t="shared" ref="AB70:AC70" si="28">+IF(AB56&gt; 0.33,"VENTAJA","INTRAPRODUCTO")</f>
        <v>#DIV/0!</v>
      </c>
      <c r="AC70" s="90" t="e">
        <f t="shared" si="28"/>
        <v>#DIV/0!</v>
      </c>
      <c r="AD70" s="90" t="e">
        <f t="shared" ref="AD70" si="29">+IF(AD56&gt; 0.33,"VENTAJA","INTRAPRODUCTO")</f>
        <v>#DIV/0!</v>
      </c>
    </row>
    <row r="71" spans="4:30" s="1" customFormat="1" x14ac:dyDescent="0.25">
      <c r="D71" s="1" t="s">
        <v>53</v>
      </c>
      <c r="E71" s="115"/>
      <c r="F71" s="91"/>
      <c r="G71" s="91"/>
      <c r="H71" s="91"/>
      <c r="I71" s="91"/>
      <c r="J71" s="91"/>
      <c r="K71" s="91"/>
      <c r="L71" s="91"/>
      <c r="M71" s="91"/>
      <c r="N71" s="91"/>
      <c r="O71" s="91"/>
      <c r="P71" s="91"/>
      <c r="Q71" s="91"/>
      <c r="R71" s="91"/>
      <c r="S71" s="91"/>
      <c r="T71" s="91"/>
      <c r="U71" s="91"/>
      <c r="V71" s="91"/>
      <c r="W71" s="91"/>
      <c r="X71" s="91"/>
      <c r="Y71" s="91"/>
      <c r="Z71" s="91"/>
      <c r="AA71" s="91"/>
    </row>
    <row r="73" spans="4:30" ht="15.75" thickBot="1" x14ac:dyDescent="0.3">
      <c r="D73" s="1" t="s">
        <v>55</v>
      </c>
      <c r="E73" s="3"/>
    </row>
    <row r="74" spans="4:30" ht="15.75" thickBot="1" x14ac:dyDescent="0.3">
      <c r="D74" s="87" t="s">
        <v>15</v>
      </c>
      <c r="E74" s="88"/>
      <c r="F74" s="12">
        <v>1995</v>
      </c>
      <c r="G74" s="8">
        <v>1996</v>
      </c>
      <c r="H74" s="12">
        <v>1997</v>
      </c>
      <c r="I74" s="8">
        <v>1998</v>
      </c>
      <c r="J74" s="12">
        <v>1999</v>
      </c>
      <c r="K74" s="8">
        <v>2000</v>
      </c>
      <c r="L74" s="12">
        <v>2001</v>
      </c>
      <c r="M74" s="8">
        <v>2002</v>
      </c>
      <c r="N74" s="12">
        <v>2003</v>
      </c>
      <c r="O74" s="8">
        <v>2004</v>
      </c>
      <c r="P74" s="12">
        <v>2005</v>
      </c>
      <c r="Q74" s="8">
        <v>2006</v>
      </c>
      <c r="R74" s="12">
        <v>2007</v>
      </c>
      <c r="S74" s="8">
        <v>2008</v>
      </c>
      <c r="T74" s="12">
        <v>2009</v>
      </c>
      <c r="U74" s="8">
        <v>2010</v>
      </c>
      <c r="V74" s="12">
        <v>2011</v>
      </c>
      <c r="W74" s="8">
        <v>2012</v>
      </c>
      <c r="X74" s="12">
        <v>2013</v>
      </c>
      <c r="Y74" s="8">
        <v>2014</v>
      </c>
      <c r="Z74" s="12">
        <v>2015</v>
      </c>
      <c r="AA74" s="9">
        <v>2016</v>
      </c>
      <c r="AB74" s="9">
        <v>2017</v>
      </c>
      <c r="AC74" s="9">
        <v>2018</v>
      </c>
      <c r="AD74" s="9">
        <v>2019</v>
      </c>
    </row>
    <row r="75" spans="4:30" ht="15.75" thickBot="1" x14ac:dyDescent="0.3">
      <c r="D75" s="239" t="s">
        <v>16</v>
      </c>
      <c r="E75" s="240"/>
      <c r="F75" s="75">
        <v>10201048.063999999</v>
      </c>
      <c r="G75" s="76">
        <v>10647555.072000001</v>
      </c>
      <c r="H75" s="75">
        <v>11549019.136</v>
      </c>
      <c r="I75" s="76">
        <v>10821222.4</v>
      </c>
      <c r="J75" s="75">
        <v>11617030.143999999</v>
      </c>
      <c r="K75" s="76">
        <v>13158400.846999999</v>
      </c>
      <c r="L75" s="75">
        <v>12301486.486</v>
      </c>
      <c r="M75" s="76">
        <v>11897488.380999999</v>
      </c>
      <c r="N75" s="75">
        <v>13092218.069</v>
      </c>
      <c r="O75" s="76">
        <v>16729677.706</v>
      </c>
      <c r="P75" s="75">
        <v>21190438.734999999</v>
      </c>
      <c r="Q75" s="76">
        <v>24390975.103</v>
      </c>
      <c r="R75" s="75">
        <v>29991332</v>
      </c>
      <c r="S75" s="76">
        <v>37625882.064999998</v>
      </c>
      <c r="T75" s="75">
        <v>32852985.837000001</v>
      </c>
      <c r="U75" s="76">
        <v>39819528.641999997</v>
      </c>
      <c r="V75" s="75">
        <v>56953516.086000003</v>
      </c>
      <c r="W75" s="76">
        <v>60273618.167999998</v>
      </c>
      <c r="X75" s="75">
        <v>58821869.987000003</v>
      </c>
      <c r="Y75" s="76">
        <v>54794812.015000001</v>
      </c>
      <c r="Z75" s="75">
        <v>35690766.593000002</v>
      </c>
      <c r="AA75" s="77">
        <v>31044991.243000001</v>
      </c>
      <c r="AB75" s="77">
        <v>37766321.060000002</v>
      </c>
      <c r="AC75" s="77">
        <v>41831520.221000001</v>
      </c>
      <c r="AD75" s="77">
        <v>39489359.461999997</v>
      </c>
    </row>
    <row r="76" spans="4:30" x14ac:dyDescent="0.25">
      <c r="D76" s="235" t="s">
        <v>17</v>
      </c>
      <c r="E76" s="236"/>
      <c r="F76" s="78">
        <v>3098921.09</v>
      </c>
      <c r="G76" s="79">
        <v>2785849.662</v>
      </c>
      <c r="H76" s="78">
        <v>3607707.88</v>
      </c>
      <c r="I76" s="79">
        <v>3335956.557</v>
      </c>
      <c r="J76" s="78">
        <v>2695929.8470000001</v>
      </c>
      <c r="K76" s="79">
        <v>2405215.0010000002</v>
      </c>
      <c r="L76" s="78">
        <v>2138679.7719999999</v>
      </c>
      <c r="M76" s="79">
        <v>2078652.2009999999</v>
      </c>
      <c r="N76" s="78">
        <v>2115649.7719999999</v>
      </c>
      <c r="O76" s="79">
        <v>2562060.0449999999</v>
      </c>
      <c r="P76" s="78">
        <v>3414451.378</v>
      </c>
      <c r="Q76" s="79">
        <v>3636147.1490000002</v>
      </c>
      <c r="R76" s="78">
        <v>4207719.53</v>
      </c>
      <c r="S76" s="79">
        <v>4920759.6100000003</v>
      </c>
      <c r="T76" s="78">
        <v>4598395.335</v>
      </c>
      <c r="U76" s="79">
        <v>4252563.568</v>
      </c>
      <c r="V76" s="78">
        <v>5361940.517</v>
      </c>
      <c r="W76" s="79">
        <v>4891277.0719999997</v>
      </c>
      <c r="X76" s="78">
        <v>4827988.8420000002</v>
      </c>
      <c r="Y76" s="79">
        <v>5397566.3509999998</v>
      </c>
      <c r="Z76" s="78">
        <v>5065806.5839999998</v>
      </c>
      <c r="AA76" s="80">
        <v>5017400.301</v>
      </c>
      <c r="AB76" s="80">
        <v>5287654.5549999997</v>
      </c>
      <c r="AC76" s="80">
        <v>5056430.5199999996</v>
      </c>
      <c r="AD76" s="80">
        <v>5180742.5949999997</v>
      </c>
    </row>
    <row r="77" spans="4:30" x14ac:dyDescent="0.25">
      <c r="D77" s="237" t="s">
        <v>18</v>
      </c>
      <c r="E77" s="238"/>
      <c r="F77" s="81">
        <v>30803.01</v>
      </c>
      <c r="G77" s="82">
        <v>35173.404000000002</v>
      </c>
      <c r="H77" s="81">
        <v>39259.262000000002</v>
      </c>
      <c r="I77" s="82">
        <v>35104.345999999998</v>
      </c>
      <c r="J77" s="81">
        <v>39624.252</v>
      </c>
      <c r="K77" s="82">
        <v>46419.232000000004</v>
      </c>
      <c r="L77" s="81">
        <v>53188.722000000002</v>
      </c>
      <c r="M77" s="82">
        <v>74104.146999999997</v>
      </c>
      <c r="N77" s="81">
        <v>91780.876000000004</v>
      </c>
      <c r="O77" s="82">
        <v>123835.197</v>
      </c>
      <c r="P77" s="81">
        <v>96874.676000000007</v>
      </c>
      <c r="Q77" s="82">
        <v>94055.032999999996</v>
      </c>
      <c r="R77" s="81">
        <v>105375.874</v>
      </c>
      <c r="S77" s="82">
        <v>94489.955000000002</v>
      </c>
      <c r="T77" s="81">
        <v>70182.815000000002</v>
      </c>
      <c r="U77" s="82">
        <v>53309.548000000003</v>
      </c>
      <c r="V77" s="81">
        <v>64346.038</v>
      </c>
      <c r="W77" s="82">
        <v>70258.634000000005</v>
      </c>
      <c r="X77" s="81">
        <v>97455.774999999994</v>
      </c>
      <c r="Y77" s="82">
        <v>83701.375</v>
      </c>
      <c r="Z77" s="81">
        <v>73863.785999999993</v>
      </c>
      <c r="AA77" s="83">
        <v>54157.362999999998</v>
      </c>
      <c r="AB77" s="83">
        <v>67241.414999999994</v>
      </c>
      <c r="AC77" s="83">
        <v>74247.701000000001</v>
      </c>
      <c r="AD77" s="83">
        <v>79792.514999999999</v>
      </c>
    </row>
    <row r="78" spans="4:30" x14ac:dyDescent="0.25">
      <c r="D78" s="235" t="s">
        <v>19</v>
      </c>
      <c r="E78" s="236"/>
      <c r="F78" s="78">
        <v>579990.24399999995</v>
      </c>
      <c r="G78" s="79">
        <v>605765.80500000005</v>
      </c>
      <c r="H78" s="78">
        <v>616942.38699999999</v>
      </c>
      <c r="I78" s="79">
        <v>617456.18000000005</v>
      </c>
      <c r="J78" s="78">
        <v>620240.06799999997</v>
      </c>
      <c r="K78" s="79">
        <v>659124.23800000001</v>
      </c>
      <c r="L78" s="78">
        <v>688855.61499999999</v>
      </c>
      <c r="M78" s="79">
        <v>757827.40099999995</v>
      </c>
      <c r="N78" s="78">
        <v>789590.94900000002</v>
      </c>
      <c r="O78" s="79">
        <v>875534.74</v>
      </c>
      <c r="P78" s="78">
        <v>1139266.4569999999</v>
      </c>
      <c r="Q78" s="79">
        <v>1479351.7949999999</v>
      </c>
      <c r="R78" s="78">
        <v>1801174.3359999999</v>
      </c>
      <c r="S78" s="79">
        <v>1883633.2490000001</v>
      </c>
      <c r="T78" s="78">
        <v>1536759.11</v>
      </c>
      <c r="U78" s="79">
        <v>1790755.2039999999</v>
      </c>
      <c r="V78" s="78">
        <v>1862520.5719999999</v>
      </c>
      <c r="W78" s="79">
        <v>1903899.7069999999</v>
      </c>
      <c r="X78" s="78">
        <v>1983921.308</v>
      </c>
      <c r="Y78" s="79">
        <v>1921493.327</v>
      </c>
      <c r="Z78" s="78">
        <v>1777427.3</v>
      </c>
      <c r="AA78" s="80">
        <v>1737163.1470000001</v>
      </c>
      <c r="AB78" s="80">
        <v>1879180.273</v>
      </c>
      <c r="AC78" s="80">
        <v>2002077.676</v>
      </c>
      <c r="AD78" s="80">
        <v>1958958.048</v>
      </c>
    </row>
    <row r="79" spans="4:30" x14ac:dyDescent="0.25">
      <c r="D79" s="237" t="s">
        <v>20</v>
      </c>
      <c r="E79" s="238"/>
      <c r="F79" s="81">
        <v>2777924.2829999998</v>
      </c>
      <c r="G79" s="82">
        <v>3827695.986</v>
      </c>
      <c r="H79" s="81">
        <v>3622565.1490000002</v>
      </c>
      <c r="I79" s="82">
        <v>3273865.3459999999</v>
      </c>
      <c r="J79" s="81">
        <v>4702466.4309999999</v>
      </c>
      <c r="K79" s="82">
        <v>5668573.9000000004</v>
      </c>
      <c r="L79" s="81">
        <v>4465281.6239999998</v>
      </c>
      <c r="M79" s="82">
        <v>4273429.8509999998</v>
      </c>
      <c r="N79" s="81">
        <v>4869042.2489999998</v>
      </c>
      <c r="O79" s="82">
        <v>6174538.5109999999</v>
      </c>
      <c r="P79" s="81">
        <v>8316319.8449999997</v>
      </c>
      <c r="Q79" s="82">
        <v>9373867.7410000004</v>
      </c>
      <c r="R79" s="81">
        <v>10872100.037</v>
      </c>
      <c r="S79" s="82">
        <v>17295009.647999998</v>
      </c>
      <c r="T79" s="81">
        <v>15780856.358999999</v>
      </c>
      <c r="U79" s="82">
        <v>22564428.982000001</v>
      </c>
      <c r="V79" s="81">
        <v>36481785.703000002</v>
      </c>
      <c r="W79" s="82">
        <v>39611602.737000003</v>
      </c>
      <c r="X79" s="81">
        <v>39276186.884999998</v>
      </c>
      <c r="Y79" s="82">
        <v>35930632.399999999</v>
      </c>
      <c r="Z79" s="81">
        <v>18839854.679000001</v>
      </c>
      <c r="AA79" s="83">
        <v>14745528.085000001</v>
      </c>
      <c r="AB79" s="83">
        <v>20445576.850000001</v>
      </c>
      <c r="AC79" s="83">
        <v>24211578.954</v>
      </c>
      <c r="AD79" s="83">
        <v>21598659.598000001</v>
      </c>
    </row>
    <row r="80" spans="4:30" x14ac:dyDescent="0.25">
      <c r="D80" s="235" t="s">
        <v>21</v>
      </c>
      <c r="E80" s="236"/>
      <c r="F80" s="78">
        <v>15458.19</v>
      </c>
      <c r="G80" s="79">
        <v>20060.937999999998</v>
      </c>
      <c r="H80" s="78">
        <v>39520.923999999999</v>
      </c>
      <c r="I80" s="79">
        <v>47420.091999999997</v>
      </c>
      <c r="J80" s="78">
        <v>59328.618000000002</v>
      </c>
      <c r="K80" s="79">
        <v>49121.404000000002</v>
      </c>
      <c r="L80" s="78">
        <v>40252.230000000003</v>
      </c>
      <c r="M80" s="79">
        <v>47038.563999999998</v>
      </c>
      <c r="N80" s="78">
        <v>70101.479000000007</v>
      </c>
      <c r="O80" s="79">
        <v>132581.01300000001</v>
      </c>
      <c r="P80" s="78">
        <v>122856.924</v>
      </c>
      <c r="Q80" s="79">
        <v>127010.948</v>
      </c>
      <c r="R80" s="78">
        <v>261453.73800000001</v>
      </c>
      <c r="S80" s="79">
        <v>384381.01500000001</v>
      </c>
      <c r="T80" s="78">
        <v>178528.27600000001</v>
      </c>
      <c r="U80" s="79">
        <v>135985.625</v>
      </c>
      <c r="V80" s="78">
        <v>290296.103</v>
      </c>
      <c r="W80" s="79">
        <v>280943.15100000001</v>
      </c>
      <c r="X80" s="78">
        <v>255500.98800000001</v>
      </c>
      <c r="Y80" s="79">
        <v>328909.83600000001</v>
      </c>
      <c r="Z80" s="78">
        <v>363479.42700000003</v>
      </c>
      <c r="AA80" s="80">
        <v>338839.57299999997</v>
      </c>
      <c r="AB80" s="80">
        <v>500779.88900000002</v>
      </c>
      <c r="AC80" s="80">
        <v>585061.14500000002</v>
      </c>
      <c r="AD80" s="80">
        <v>497421.35700000002</v>
      </c>
    </row>
    <row r="81" spans="4:30" x14ac:dyDescent="0.25">
      <c r="D81" s="237" t="s">
        <v>22</v>
      </c>
      <c r="E81" s="238"/>
      <c r="F81" s="81">
        <v>806467.44</v>
      </c>
      <c r="G81" s="82">
        <v>878271.42099999997</v>
      </c>
      <c r="H81" s="81">
        <v>1075389.1259999999</v>
      </c>
      <c r="I81" s="82">
        <v>1092606.466</v>
      </c>
      <c r="J81" s="81">
        <v>1179674.507</v>
      </c>
      <c r="K81" s="82">
        <v>1335680.9410000001</v>
      </c>
      <c r="L81" s="81">
        <v>1361828.9720000001</v>
      </c>
      <c r="M81" s="82">
        <v>1329738.9140000001</v>
      </c>
      <c r="N81" s="81">
        <v>1219370.236</v>
      </c>
      <c r="O81" s="82">
        <v>1541722.7209999999</v>
      </c>
      <c r="P81" s="81">
        <v>1786172.6610000001</v>
      </c>
      <c r="Q81" s="82">
        <v>2024381.6680000001</v>
      </c>
      <c r="R81" s="81">
        <v>2413255.6839999999</v>
      </c>
      <c r="S81" s="82">
        <v>2951475.1740000001</v>
      </c>
      <c r="T81" s="81">
        <v>2715936.733</v>
      </c>
      <c r="U81" s="82">
        <v>2846822.6030000001</v>
      </c>
      <c r="V81" s="81">
        <v>3312122.983</v>
      </c>
      <c r="W81" s="82">
        <v>3428685.415</v>
      </c>
      <c r="X81" s="81">
        <v>3733191.8110000002</v>
      </c>
      <c r="Y81" s="82">
        <v>3684127.247</v>
      </c>
      <c r="Z81" s="81">
        <v>3423007.0780000002</v>
      </c>
      <c r="AA81" s="83">
        <v>3029705.855</v>
      </c>
      <c r="AB81" s="83">
        <v>3053327.361</v>
      </c>
      <c r="AC81" s="83">
        <v>3210970.0660000001</v>
      </c>
      <c r="AD81" s="83">
        <v>3134328.5630000001</v>
      </c>
    </row>
    <row r="82" spans="4:30" x14ac:dyDescent="0.25">
      <c r="D82" s="235" t="s">
        <v>23</v>
      </c>
      <c r="E82" s="236"/>
      <c r="F82" s="78">
        <v>1467892.4750000001</v>
      </c>
      <c r="G82" s="79">
        <v>1145310.274</v>
      </c>
      <c r="H82" s="78">
        <v>1189097.206</v>
      </c>
      <c r="I82" s="79">
        <v>1100459.8259999999</v>
      </c>
      <c r="J82" s="78">
        <v>1195512.314</v>
      </c>
      <c r="K82" s="79">
        <v>1443992.7379999999</v>
      </c>
      <c r="L82" s="78">
        <v>1600065.148</v>
      </c>
      <c r="M82" s="79">
        <v>1560431.6310000001</v>
      </c>
      <c r="N82" s="78">
        <v>1737469.0460000001</v>
      </c>
      <c r="O82" s="79">
        <v>2330093.8820000002</v>
      </c>
      <c r="P82" s="78">
        <v>2753889.4539999999</v>
      </c>
      <c r="Q82" s="79">
        <v>3484528.9249999998</v>
      </c>
      <c r="R82" s="78">
        <v>4748504.3559999997</v>
      </c>
      <c r="S82" s="79">
        <v>4649722.3870000001</v>
      </c>
      <c r="T82" s="78">
        <v>3441238.7110000001</v>
      </c>
      <c r="U82" s="79">
        <v>3337209.6940000001</v>
      </c>
      <c r="V82" s="78">
        <v>3472061.2480000001</v>
      </c>
      <c r="W82" s="79">
        <v>3549539.51</v>
      </c>
      <c r="X82" s="78">
        <v>3048385.906</v>
      </c>
      <c r="Y82" s="79">
        <v>2962845.625</v>
      </c>
      <c r="Z82" s="78">
        <v>2367656.7080000001</v>
      </c>
      <c r="AA82" s="80">
        <v>2028656.209</v>
      </c>
      <c r="AB82" s="80">
        <v>2137856.7110000001</v>
      </c>
      <c r="AC82" s="80">
        <v>2445979.3769999999</v>
      </c>
      <c r="AD82" s="80">
        <v>2402659.0589999999</v>
      </c>
    </row>
    <row r="83" spans="4:30" x14ac:dyDescent="0.25">
      <c r="D83" s="237" t="s">
        <v>24</v>
      </c>
      <c r="E83" s="238"/>
      <c r="F83" s="81">
        <v>264716.17499999999</v>
      </c>
      <c r="G83" s="82">
        <v>290365.29800000001</v>
      </c>
      <c r="H83" s="81">
        <v>438185.76</v>
      </c>
      <c r="I83" s="82">
        <v>427399.25199999998</v>
      </c>
      <c r="J83" s="81">
        <v>306885.30800000002</v>
      </c>
      <c r="K83" s="82">
        <v>565442.83100000001</v>
      </c>
      <c r="L83" s="81">
        <v>828162.73800000001</v>
      </c>
      <c r="M83" s="82">
        <v>663024.73400000005</v>
      </c>
      <c r="N83" s="81">
        <v>430313.315</v>
      </c>
      <c r="O83" s="82">
        <v>910814.52500000002</v>
      </c>
      <c r="P83" s="81">
        <v>1265020.04</v>
      </c>
      <c r="Q83" s="82">
        <v>1519771.098</v>
      </c>
      <c r="R83" s="81">
        <v>2208299.469</v>
      </c>
      <c r="S83" s="82">
        <v>1884343.71</v>
      </c>
      <c r="T83" s="81">
        <v>1427862.03</v>
      </c>
      <c r="U83" s="82">
        <v>1265311.8959999999</v>
      </c>
      <c r="V83" s="81">
        <v>1720984.7679999999</v>
      </c>
      <c r="W83" s="82">
        <v>1492637.152</v>
      </c>
      <c r="X83" s="81">
        <v>1834495.1359999999</v>
      </c>
      <c r="Y83" s="82">
        <v>1529037.4939999999</v>
      </c>
      <c r="Z83" s="81">
        <v>1423523.017</v>
      </c>
      <c r="AA83" s="83">
        <v>1464320.9709999999</v>
      </c>
      <c r="AB83" s="83">
        <v>1526610.9469999999</v>
      </c>
      <c r="AC83" s="83">
        <v>1571426.105</v>
      </c>
      <c r="AD83" s="83">
        <v>1631002.3049999999</v>
      </c>
    </row>
    <row r="84" spans="4:30" x14ac:dyDescent="0.25">
      <c r="D84" s="235" t="s">
        <v>25</v>
      </c>
      <c r="E84" s="236"/>
      <c r="F84" s="78">
        <v>985174.973</v>
      </c>
      <c r="G84" s="79">
        <v>854746.38600000006</v>
      </c>
      <c r="H84" s="78">
        <v>844979.59499999997</v>
      </c>
      <c r="I84" s="79">
        <v>870562.44400000002</v>
      </c>
      <c r="J84" s="78">
        <v>807029.93</v>
      </c>
      <c r="K84" s="79">
        <v>975983.973</v>
      </c>
      <c r="L84" s="78">
        <v>1113974.9620000001</v>
      </c>
      <c r="M84" s="79">
        <v>999796.94099999999</v>
      </c>
      <c r="N84" s="78">
        <v>1176477.253</v>
      </c>
      <c r="O84" s="79">
        <v>1501711.953</v>
      </c>
      <c r="P84" s="78">
        <v>1662357.4920000001</v>
      </c>
      <c r="Q84" s="79">
        <v>1818153.287</v>
      </c>
      <c r="R84" s="78">
        <v>2568492.432</v>
      </c>
      <c r="S84" s="79">
        <v>2529167.3969999999</v>
      </c>
      <c r="T84" s="78">
        <v>1535642.514</v>
      </c>
      <c r="U84" s="79">
        <v>1443255.895</v>
      </c>
      <c r="V84" s="78">
        <v>1590328.8319999999</v>
      </c>
      <c r="W84" s="79">
        <v>1631760.6129999999</v>
      </c>
      <c r="X84" s="78">
        <v>1499523.801</v>
      </c>
      <c r="Y84" s="79">
        <v>1360366.0090000001</v>
      </c>
      <c r="Z84" s="78">
        <v>1254999.4099999999</v>
      </c>
      <c r="AA84" s="80">
        <v>1085000.3689999999</v>
      </c>
      <c r="AB84" s="80">
        <v>1086945.68</v>
      </c>
      <c r="AC84" s="80">
        <v>1207352.51</v>
      </c>
      <c r="AD84" s="80">
        <v>1211819.1680000001</v>
      </c>
    </row>
    <row r="85" spans="4:30" ht="15.75" thickBot="1" x14ac:dyDescent="0.3">
      <c r="D85" s="233" t="s">
        <v>26</v>
      </c>
      <c r="E85" s="234"/>
      <c r="F85" s="84">
        <v>173700.736</v>
      </c>
      <c r="G85" s="85">
        <v>204315.77</v>
      </c>
      <c r="H85" s="84">
        <v>75372.135999999999</v>
      </c>
      <c r="I85" s="85">
        <v>20392.142</v>
      </c>
      <c r="J85" s="84">
        <v>10338.969999999999</v>
      </c>
      <c r="K85" s="85">
        <v>8846.5889999999999</v>
      </c>
      <c r="L85" s="84">
        <v>11196.703</v>
      </c>
      <c r="M85" s="85">
        <v>113443.997</v>
      </c>
      <c r="N85" s="84">
        <v>592422.89399999997</v>
      </c>
      <c r="O85" s="85">
        <v>576785.11899999995</v>
      </c>
      <c r="P85" s="84">
        <v>633229.92799999996</v>
      </c>
      <c r="Q85" s="85">
        <v>833707.58499999996</v>
      </c>
      <c r="R85" s="84">
        <v>804956.70200000005</v>
      </c>
      <c r="S85" s="85">
        <v>1032900.036</v>
      </c>
      <c r="T85" s="84">
        <v>1567584.0730000001</v>
      </c>
      <c r="U85" s="85">
        <v>2129885.764</v>
      </c>
      <c r="V85" s="84">
        <v>2797129.4870000002</v>
      </c>
      <c r="W85" s="85">
        <v>3413014.27</v>
      </c>
      <c r="X85" s="84">
        <v>2265219.588</v>
      </c>
      <c r="Y85" s="85">
        <v>1596132.41</v>
      </c>
      <c r="Z85" s="84">
        <v>1101148.7209999999</v>
      </c>
      <c r="AA85" s="86">
        <v>1544219.487</v>
      </c>
      <c r="AB85" s="86">
        <v>1781147.379</v>
      </c>
      <c r="AC85" s="86">
        <v>1466396.166</v>
      </c>
      <c r="AD85" s="86">
        <v>1793976.254</v>
      </c>
    </row>
    <row r="86" spans="4:30" x14ac:dyDescent="0.25">
      <c r="D86" s="1" t="s">
        <v>52</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69"/>
  <sheetViews>
    <sheetView showGridLines="0" topLeftCell="A48" workbookViewId="0">
      <selection activeCell="AD59" sqref="AD59"/>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0" width="27.7109375" bestFit="1" customWidth="1"/>
  </cols>
  <sheetData>
    <row r="7" spans="2:16" ht="15" customHeight="1" x14ac:dyDescent="0.25">
      <c r="C7" s="113"/>
      <c r="D7" s="204" t="s">
        <v>47</v>
      </c>
      <c r="E7" s="204"/>
      <c r="I7" s="242" t="s">
        <v>46</v>
      </c>
      <c r="J7" s="242"/>
      <c r="K7" s="242"/>
      <c r="M7" s="62"/>
      <c r="N7" s="62"/>
      <c r="O7" s="62"/>
      <c r="P7" s="62"/>
    </row>
    <row r="8" spans="2:16" x14ac:dyDescent="0.25">
      <c r="B8" s="113"/>
      <c r="C8" s="113"/>
      <c r="D8" s="204"/>
      <c r="E8" s="204"/>
      <c r="I8" s="242"/>
      <c r="J8" s="242"/>
      <c r="K8" s="242"/>
      <c r="L8" s="62"/>
      <c r="M8" s="62"/>
      <c r="N8" s="62"/>
      <c r="O8" s="62"/>
      <c r="P8" s="62"/>
    </row>
    <row r="9" spans="2:16" x14ac:dyDescent="0.25">
      <c r="B9" s="113"/>
      <c r="C9" s="113"/>
      <c r="D9" s="204"/>
      <c r="E9" s="204"/>
      <c r="I9" s="242"/>
      <c r="J9" s="242"/>
      <c r="K9" s="242"/>
      <c r="L9" s="62"/>
      <c r="M9" s="62"/>
      <c r="N9" s="62"/>
      <c r="O9" s="62"/>
      <c r="P9" s="62"/>
    </row>
    <row r="10" spans="2:16" x14ac:dyDescent="0.25">
      <c r="B10" s="113"/>
      <c r="C10" s="113"/>
      <c r="D10" s="204"/>
      <c r="E10" s="204"/>
      <c r="I10" s="242"/>
      <c r="J10" s="242"/>
      <c r="K10" s="242"/>
      <c r="L10" s="62"/>
      <c r="M10" s="62"/>
      <c r="N10" s="62"/>
      <c r="O10" s="62"/>
      <c r="P10" s="62"/>
    </row>
    <row r="11" spans="2:16" x14ac:dyDescent="0.25">
      <c r="B11" s="113"/>
      <c r="C11" s="113"/>
      <c r="D11" s="204"/>
      <c r="E11" s="204"/>
      <c r="I11" s="242"/>
      <c r="J11" s="242"/>
      <c r="K11" s="242"/>
      <c r="L11" s="62"/>
      <c r="M11" s="62"/>
      <c r="N11" s="62"/>
      <c r="O11" s="62"/>
      <c r="P11" s="62"/>
    </row>
    <row r="12" spans="2:16" x14ac:dyDescent="0.25">
      <c r="B12" s="113"/>
      <c r="C12" s="113"/>
      <c r="D12" s="204"/>
      <c r="E12" s="204"/>
      <c r="I12" s="242"/>
      <c r="J12" s="242"/>
      <c r="K12" s="242"/>
      <c r="L12" s="62"/>
      <c r="M12" s="62"/>
      <c r="N12" s="62"/>
      <c r="O12" s="62"/>
      <c r="P12" s="62"/>
    </row>
    <row r="13" spans="2:16" x14ac:dyDescent="0.25">
      <c r="B13" s="113"/>
      <c r="C13" s="113"/>
      <c r="D13" s="204"/>
      <c r="E13" s="204"/>
      <c r="I13" s="242"/>
      <c r="J13" s="242"/>
      <c r="K13" s="242"/>
      <c r="L13" s="62"/>
      <c r="M13" s="62"/>
      <c r="N13" s="62"/>
      <c r="O13" s="62"/>
      <c r="P13" s="62"/>
    </row>
    <row r="14" spans="2:16" x14ac:dyDescent="0.25">
      <c r="B14" s="113"/>
      <c r="C14" s="113"/>
      <c r="D14" s="204"/>
      <c r="E14" s="204"/>
      <c r="I14" s="242"/>
      <c r="J14" s="242"/>
      <c r="K14" s="242"/>
      <c r="L14" s="62"/>
      <c r="M14" s="62"/>
      <c r="N14" s="62"/>
      <c r="O14" s="62"/>
      <c r="P14" s="62"/>
    </row>
    <row r="15" spans="2:16" ht="17.25" customHeight="1" x14ac:dyDescent="0.25">
      <c r="B15" s="113"/>
      <c r="C15" s="113"/>
      <c r="D15" s="113"/>
      <c r="E15" s="113"/>
      <c r="G15" s="241" t="s">
        <v>48</v>
      </c>
      <c r="H15" s="241"/>
      <c r="I15" s="242"/>
      <c r="J15" s="242"/>
      <c r="K15" s="242"/>
      <c r="L15" s="62"/>
      <c r="M15" s="62"/>
      <c r="N15" s="62"/>
      <c r="O15" s="62"/>
      <c r="P15" s="62"/>
    </row>
    <row r="16" spans="2:16" x14ac:dyDescent="0.25">
      <c r="B16" s="113"/>
      <c r="C16" s="113"/>
      <c r="D16" s="113"/>
      <c r="E16" s="113"/>
      <c r="G16" s="241"/>
      <c r="H16" s="241"/>
      <c r="I16" s="63"/>
      <c r="J16" s="63" t="s">
        <v>3</v>
      </c>
      <c r="L16" s="62"/>
      <c r="M16" s="62"/>
      <c r="N16" s="62"/>
      <c r="O16" s="62"/>
      <c r="P16" s="62"/>
    </row>
    <row r="17" spans="3:15" x14ac:dyDescent="0.25">
      <c r="C17" s="63"/>
      <c r="D17" s="63"/>
      <c r="E17" s="63" t="s">
        <v>3</v>
      </c>
      <c r="G17" s="63" t="s">
        <v>3</v>
      </c>
      <c r="H17" s="63"/>
      <c r="I17" s="63"/>
      <c r="N17" s="63"/>
      <c r="O17" s="63"/>
    </row>
    <row r="44" spans="4:30" ht="15.75" thickBot="1" x14ac:dyDescent="0.3"/>
    <row r="45" spans="4:30" ht="15.75" thickBot="1" x14ac:dyDescent="0.3">
      <c r="D45" s="6" t="s">
        <v>15</v>
      </c>
      <c r="E45" s="7"/>
      <c r="F45" s="100">
        <v>1995</v>
      </c>
      <c r="G45" s="12">
        <v>1996</v>
      </c>
      <c r="H45" s="8">
        <v>1997</v>
      </c>
      <c r="I45" s="12">
        <v>1998</v>
      </c>
      <c r="J45" s="8">
        <v>1999</v>
      </c>
      <c r="K45" s="12">
        <v>2000</v>
      </c>
      <c r="L45" s="8">
        <v>2001</v>
      </c>
      <c r="M45" s="12">
        <v>2002</v>
      </c>
      <c r="N45" s="8">
        <v>2003</v>
      </c>
      <c r="O45" s="12">
        <v>2004</v>
      </c>
      <c r="P45" s="8">
        <v>2005</v>
      </c>
      <c r="Q45" s="12">
        <v>2006</v>
      </c>
      <c r="R45" s="8">
        <v>2007</v>
      </c>
      <c r="S45" s="12">
        <v>2008</v>
      </c>
      <c r="T45" s="8">
        <v>2009</v>
      </c>
      <c r="U45" s="12">
        <v>2010</v>
      </c>
      <c r="V45" s="8">
        <v>2011</v>
      </c>
      <c r="W45" s="12">
        <v>2012</v>
      </c>
      <c r="X45" s="8">
        <v>2013</v>
      </c>
      <c r="Y45" s="12">
        <v>2014</v>
      </c>
      <c r="Z45" s="8">
        <v>2015</v>
      </c>
      <c r="AA45" s="12">
        <v>2016</v>
      </c>
      <c r="AB45" s="12">
        <v>2017</v>
      </c>
      <c r="AC45" s="12">
        <v>2018</v>
      </c>
      <c r="AD45" s="12">
        <v>2019</v>
      </c>
    </row>
    <row r="46" spans="4:30" x14ac:dyDescent="0.25">
      <c r="D46" s="235" t="s">
        <v>17</v>
      </c>
      <c r="E46" s="236"/>
      <c r="F46" s="101">
        <f>+(A!D47-B!E47)/(A!D47+B!E47)</f>
        <v>-1</v>
      </c>
      <c r="G46" s="102" t="e">
        <f>+(A!E47-B!F47)/(A!E47+B!F47)</f>
        <v>#DIV/0!</v>
      </c>
      <c r="H46" s="103">
        <f>+(A!F47-B!G47)/(A!F47+B!G47)</f>
        <v>-1</v>
      </c>
      <c r="I46" s="102" t="e">
        <f>+(A!G47-B!H47)/(A!G47+B!H47)</f>
        <v>#DIV/0!</v>
      </c>
      <c r="J46" s="103">
        <f>+(A!H47-B!I47)/(A!H47+B!I47)</f>
        <v>-1</v>
      </c>
      <c r="K46" s="102">
        <f>+(A!I47-B!J47)/(A!I47+B!J47)</f>
        <v>-1</v>
      </c>
      <c r="L46" s="103">
        <f>+(A!J47-B!K47)/(A!J47+B!K47)</f>
        <v>-1</v>
      </c>
      <c r="M46" s="102">
        <f>+(A!K47-B!L47)/(A!K47+B!L47)</f>
        <v>-1</v>
      </c>
      <c r="N46" s="103">
        <f>+(A!L47-B!M47)/(A!L47+B!M47)</f>
        <v>-1</v>
      </c>
      <c r="O46" s="102">
        <f>+(A!M47-B!N47)/(A!M47+B!N47)</f>
        <v>0.49105121922762801</v>
      </c>
      <c r="P46" s="103">
        <f>+(A!N47-B!O47)/(A!N47+B!O47)</f>
        <v>-1</v>
      </c>
      <c r="Q46" s="102">
        <f>+(A!O47-B!P47)/(A!O47+B!P47)</f>
        <v>-0.87564771548781917</v>
      </c>
      <c r="R46" s="103">
        <f>+(A!P47-B!Q47)/(A!P47+B!Q47)</f>
        <v>-0.95660322940347031</v>
      </c>
      <c r="S46" s="102">
        <f>+(A!Q47-B!R47)/(A!Q47+B!R47)</f>
        <v>-0.9361067779089941</v>
      </c>
      <c r="T46" s="103">
        <f>+(A!R47-B!S47)/(A!R47+B!S47)</f>
        <v>-0.85085383988928653</v>
      </c>
      <c r="U46" s="102">
        <f>+(A!S47-B!T47)/(A!S47+B!T47)</f>
        <v>-0.94353543595829015</v>
      </c>
      <c r="V46" s="103">
        <f>+(A!T47-B!U47)/(A!T47+B!U47)</f>
        <v>-0.9310238957682867</v>
      </c>
      <c r="W46" s="102">
        <f>+(A!U47-B!V47)/(A!U47+B!V47)</f>
        <v>-0.97064625514543901</v>
      </c>
      <c r="X46" s="103">
        <f>+(A!V47-B!W47)/(A!V47+B!W47)</f>
        <v>-0.95074855365256328</v>
      </c>
      <c r="Y46" s="102">
        <f>+(A!W47-B!X47)/(A!W47+B!X47)</f>
        <v>-0.94831824243141416</v>
      </c>
      <c r="Z46" s="103">
        <f>+(A!X47-B!Y47)/(A!X47+B!Y47)</f>
        <v>-0.94017192938416516</v>
      </c>
      <c r="AA46" s="102">
        <f>+(A!Y47-B!Z47)/(A!Y47+B!Z47)</f>
        <v>-0.89240120675895984</v>
      </c>
      <c r="AB46" s="102">
        <f>+(A!Z47-B!AA47)/(A!Z47+B!AA47)</f>
        <v>-0.62323014234386009</v>
      </c>
      <c r="AC46" s="102">
        <f>+(A!AA47-B!AB47)/(A!AA47+B!AB47)</f>
        <v>-0.51878326406482778</v>
      </c>
      <c r="AD46" s="102">
        <f>+(A!AB47-B!AC47)/(A!AB47+B!AC47)</f>
        <v>-0.39104380357389573</v>
      </c>
    </row>
    <row r="47" spans="4:30" x14ac:dyDescent="0.25">
      <c r="D47" s="237" t="s">
        <v>18</v>
      </c>
      <c r="E47" s="238"/>
      <c r="F47" s="104" t="e">
        <f>+(A!D48-B!E48)/(A!D48+B!E48)</f>
        <v>#DIV/0!</v>
      </c>
      <c r="G47" s="105" t="e">
        <f>+(A!E48-B!F48)/(A!E48+B!F48)</f>
        <v>#DIV/0!</v>
      </c>
      <c r="H47" s="106" t="e">
        <f>+(A!F48-B!G48)/(A!F48+B!G48)</f>
        <v>#DIV/0!</v>
      </c>
      <c r="I47" s="105" t="e">
        <f>+(A!G48-B!H48)/(A!G48+B!H48)</f>
        <v>#DIV/0!</v>
      </c>
      <c r="J47" s="106" t="e">
        <f>+(A!H48-B!I48)/(A!H48+B!I48)</f>
        <v>#DIV/0!</v>
      </c>
      <c r="K47" s="105" t="e">
        <f>+(A!I48-B!J48)/(A!I48+B!J48)</f>
        <v>#DIV/0!</v>
      </c>
      <c r="L47" s="106" t="e">
        <f>+(A!J48-B!K48)/(A!J48+B!K48)</f>
        <v>#DIV/0!</v>
      </c>
      <c r="M47" s="105" t="e">
        <f>+(A!K48-B!L48)/(A!K48+B!L48)</f>
        <v>#DIV/0!</v>
      </c>
      <c r="N47" s="106" t="e">
        <f>+(A!L48-B!M48)/(A!L48+B!M48)</f>
        <v>#DIV/0!</v>
      </c>
      <c r="O47" s="105" t="e">
        <f>+(A!M48-B!N48)/(A!M48+B!N48)</f>
        <v>#DIV/0!</v>
      </c>
      <c r="P47" s="106" t="e">
        <f>+(A!N48-B!O48)/(A!N48+B!O48)</f>
        <v>#DIV/0!</v>
      </c>
      <c r="Q47" s="105" t="e">
        <f>+(A!O48-B!P48)/(A!O48+B!P48)</f>
        <v>#DIV/0!</v>
      </c>
      <c r="R47" s="106" t="e">
        <f>+(A!P48-B!Q48)/(A!P48+B!Q48)</f>
        <v>#DIV/0!</v>
      </c>
      <c r="S47" s="105" t="e">
        <f>+(A!Q48-B!R48)/(A!Q48+B!R48)</f>
        <v>#DIV/0!</v>
      </c>
      <c r="T47" s="106" t="e">
        <f>+(A!R48-B!S48)/(A!R48+B!S48)</f>
        <v>#DIV/0!</v>
      </c>
      <c r="U47" s="105" t="e">
        <f>+(A!S48-B!T48)/(A!S48+B!T48)</f>
        <v>#DIV/0!</v>
      </c>
      <c r="V47" s="106" t="e">
        <f>+(A!T48-B!U48)/(A!T48+B!U48)</f>
        <v>#DIV/0!</v>
      </c>
      <c r="W47" s="105">
        <f>+(A!U48-B!V48)/(A!U48+B!V48)</f>
        <v>-1</v>
      </c>
      <c r="X47" s="106">
        <f>+(A!V48-B!W48)/(A!V48+B!W48)</f>
        <v>0.52659617824995042</v>
      </c>
      <c r="Y47" s="105">
        <f>+(A!W48-B!X48)/(A!W48+B!X48)</f>
        <v>-0.21956125330489168</v>
      </c>
      <c r="Z47" s="106">
        <f>+(A!X48-B!Y48)/(A!X48+B!Y48)</f>
        <v>0.45483404182876941</v>
      </c>
      <c r="AA47" s="105">
        <f>+(A!Y48-B!Z48)/(A!Y48+B!Z48)</f>
        <v>0.34333678867426837</v>
      </c>
      <c r="AB47" s="105">
        <f>+(A!Z48-B!AA48)/(A!Z48+B!AA48)</f>
        <v>-0.29753755355862693</v>
      </c>
      <c r="AC47" s="105">
        <f>+(A!AA48-B!AB48)/(A!AA48+B!AB48)</f>
        <v>0.16836302442987289</v>
      </c>
      <c r="AD47" s="105">
        <f>+(A!AB48-B!AC48)/(A!AB48+B!AC48)</f>
        <v>-0.32514211485979194</v>
      </c>
    </row>
    <row r="48" spans="4:30" x14ac:dyDescent="0.25">
      <c r="D48" s="235" t="s">
        <v>19</v>
      </c>
      <c r="E48" s="236"/>
      <c r="F48" s="104">
        <f>+(A!D49-B!E49)/(A!D49+B!E49)</f>
        <v>-1</v>
      </c>
      <c r="G48" s="105" t="e">
        <f>+(A!E49-B!F49)/(A!E49+B!F49)</f>
        <v>#DIV/0!</v>
      </c>
      <c r="H48" s="106">
        <f>+(A!F49-B!G49)/(A!F49+B!G49)</f>
        <v>1</v>
      </c>
      <c r="I48" s="105">
        <f>+(A!G49-B!H49)/(A!G49+B!H49)</f>
        <v>1</v>
      </c>
      <c r="J48" s="106" t="e">
        <f>+(A!H49-B!I49)/(A!H49+B!I49)</f>
        <v>#DIV/0!</v>
      </c>
      <c r="K48" s="105">
        <f>+(A!I49-B!J49)/(A!I49+B!J49)</f>
        <v>-0.98801763544399657</v>
      </c>
      <c r="L48" s="106">
        <f>+(A!J49-B!K49)/(A!J49+B!K49)</f>
        <v>8.4904621868562194E-2</v>
      </c>
      <c r="M48" s="105">
        <f>+(A!K49-B!L49)/(A!K49+B!L49)</f>
        <v>-0.92402619786280593</v>
      </c>
      <c r="N48" s="106">
        <f>+(A!L49-B!M49)/(A!L49+B!M49)</f>
        <v>-0.36006179992275006</v>
      </c>
      <c r="O48" s="105">
        <f>+(A!M49-B!N49)/(A!M49+B!N49)</f>
        <v>-0.78069455479024819</v>
      </c>
      <c r="P48" s="106">
        <f>+(A!N49-B!O49)/(A!N49+B!O49)</f>
        <v>-0.5480419330454197</v>
      </c>
      <c r="Q48" s="105">
        <f>+(A!O49-B!P49)/(A!O49+B!P49)</f>
        <v>-1</v>
      </c>
      <c r="R48" s="106">
        <f>+(A!P49-B!Q49)/(A!P49+B!Q49)</f>
        <v>-1</v>
      </c>
      <c r="S48" s="105">
        <f>+(A!Q49-B!R49)/(A!Q49+B!R49)</f>
        <v>0.76934101454117754</v>
      </c>
      <c r="T48" s="106">
        <f>+(A!R49-B!S49)/(A!R49+B!S49)</f>
        <v>0.76890780940318293</v>
      </c>
      <c r="U48" s="105">
        <f>+(A!S49-B!T49)/(A!S49+B!T49)</f>
        <v>0.53109725397543728</v>
      </c>
      <c r="V48" s="106">
        <f>+(A!T49-B!U49)/(A!T49+B!U49)</f>
        <v>0.66089416870878803</v>
      </c>
      <c r="W48" s="105">
        <f>+(A!U49-B!V49)/(A!U49+B!V49)</f>
        <v>0.53615116287830278</v>
      </c>
      <c r="X48" s="106">
        <f>+(A!V49-B!W49)/(A!V49+B!W49)</f>
        <v>0.86197485626600834</v>
      </c>
      <c r="Y48" s="105">
        <f>+(A!W49-B!X49)/(A!W49+B!X49)</f>
        <v>0.78398862932587388</v>
      </c>
      <c r="Z48" s="106">
        <f>+(A!X49-B!Y49)/(A!X49+B!Y49)</f>
        <v>0.69611320456402004</v>
      </c>
      <c r="AA48" s="105">
        <f>+(A!Y49-B!Z49)/(A!Y49+B!Z49)</f>
        <v>0.595900979853626</v>
      </c>
      <c r="AB48" s="105">
        <f>+(A!Z49-B!AA49)/(A!Z49+B!AA49)</f>
        <v>0.92823723818726145</v>
      </c>
      <c r="AC48" s="105">
        <f>+(A!AA49-B!AB49)/(A!AA49+B!AB49)</f>
        <v>0.87361585907176564</v>
      </c>
      <c r="AD48" s="105">
        <f>+(A!AB49-B!AC49)/(A!AB49+B!AC49)</f>
        <v>0.77644118824373387</v>
      </c>
    </row>
    <row r="49" spans="4:30" x14ac:dyDescent="0.25">
      <c r="D49" s="237" t="s">
        <v>20</v>
      </c>
      <c r="E49" s="238"/>
      <c r="F49" s="104" t="e">
        <f>+(A!D50-B!E50)/(A!D50+B!E50)</f>
        <v>#DIV/0!</v>
      </c>
      <c r="G49" s="105" t="e">
        <f>+(A!E50-B!F50)/(A!E50+B!F50)</f>
        <v>#DIV/0!</v>
      </c>
      <c r="H49" s="106" t="e">
        <f>+(A!F50-B!G50)/(A!F50+B!G50)</f>
        <v>#DIV/0!</v>
      </c>
      <c r="I49" s="105" t="e">
        <f>+(A!G50-B!H50)/(A!G50+B!H50)</f>
        <v>#DIV/0!</v>
      </c>
      <c r="J49" s="106" t="e">
        <f>+(A!H50-B!I50)/(A!H50+B!I50)</f>
        <v>#DIV/0!</v>
      </c>
      <c r="K49" s="105" t="e">
        <f>+(A!I50-B!J50)/(A!I50+B!J50)</f>
        <v>#DIV/0!</v>
      </c>
      <c r="L49" s="106" t="e">
        <f>+(A!J50-B!K50)/(A!J50+B!K50)</f>
        <v>#DIV/0!</v>
      </c>
      <c r="M49" s="105" t="e">
        <f>+(A!K50-B!L50)/(A!K50+B!L50)</f>
        <v>#DIV/0!</v>
      </c>
      <c r="N49" s="106" t="e">
        <f>+(A!L50-B!M50)/(A!L50+B!M50)</f>
        <v>#DIV/0!</v>
      </c>
      <c r="O49" s="105" t="e">
        <f>+(A!M50-B!N50)/(A!M50+B!N50)</f>
        <v>#DIV/0!</v>
      </c>
      <c r="P49" s="106" t="e">
        <f>+(A!N50-B!O50)/(A!N50+B!O50)</f>
        <v>#DIV/0!</v>
      </c>
      <c r="Q49" s="105" t="e">
        <f>+(A!O50-B!P50)/(A!O50+B!P50)</f>
        <v>#DIV/0!</v>
      </c>
      <c r="R49" s="106">
        <f>+(A!P50-B!Q50)/(A!P50+B!Q50)</f>
        <v>-1</v>
      </c>
      <c r="S49" s="105" t="e">
        <f>+(A!Q50-B!R50)/(A!Q50+B!R50)</f>
        <v>#DIV/0!</v>
      </c>
      <c r="T49" s="106" t="e">
        <f>+(A!R50-B!S50)/(A!R50+B!S50)</f>
        <v>#DIV/0!</v>
      </c>
      <c r="U49" s="105" t="e">
        <f>+(A!S50-B!T50)/(A!S50+B!T50)</f>
        <v>#DIV/0!</v>
      </c>
      <c r="V49" s="106">
        <f>+(A!T50-B!U50)/(A!T50+B!U50)</f>
        <v>1</v>
      </c>
      <c r="W49" s="105" t="e">
        <f>+(A!U50-B!V50)/(A!U50+B!V50)</f>
        <v>#DIV/0!</v>
      </c>
      <c r="X49" s="106">
        <f>+(A!V50-B!W50)/(A!V50+B!W50)</f>
        <v>-1</v>
      </c>
      <c r="Y49" s="105" t="e">
        <f>+(A!W50-B!X50)/(A!W50+B!X50)</f>
        <v>#DIV/0!</v>
      </c>
      <c r="Z49" s="106">
        <f>+(A!X50-B!Y50)/(A!X50+B!Y50)</f>
        <v>-1</v>
      </c>
      <c r="AA49" s="105">
        <f>+(A!Y50-B!Z50)/(A!Y50+B!Z50)</f>
        <v>-1</v>
      </c>
      <c r="AB49" s="105">
        <f>+(A!Z50-B!AA50)/(A!Z50+B!AA50)</f>
        <v>-1</v>
      </c>
      <c r="AC49" s="105">
        <f>+(A!AA50-B!AB50)/(A!AA50+B!AB50)</f>
        <v>-1</v>
      </c>
      <c r="AD49" s="105">
        <f>+(A!AB50-B!AC50)/(A!AB50+B!AC50)</f>
        <v>-1</v>
      </c>
    </row>
    <row r="50" spans="4:30" x14ac:dyDescent="0.25">
      <c r="D50" s="235" t="s">
        <v>21</v>
      </c>
      <c r="E50" s="236"/>
      <c r="F50" s="104" t="e">
        <f>+(A!D51-B!E51)/(A!D51+B!E51)</f>
        <v>#DIV/0!</v>
      </c>
      <c r="G50" s="105" t="e">
        <f>+(A!E51-B!F51)/(A!E51+B!F51)</f>
        <v>#DIV/0!</v>
      </c>
      <c r="H50" s="106" t="e">
        <f>+(A!F51-B!G51)/(A!F51+B!G51)</f>
        <v>#DIV/0!</v>
      </c>
      <c r="I50" s="105" t="e">
        <f>+(A!G51-B!H51)/(A!G51+B!H51)</f>
        <v>#DIV/0!</v>
      </c>
      <c r="J50" s="106" t="e">
        <f>+(A!H51-B!I51)/(A!H51+B!I51)</f>
        <v>#DIV/0!</v>
      </c>
      <c r="K50" s="105" t="e">
        <f>+(A!I51-B!J51)/(A!I51+B!J51)</f>
        <v>#DIV/0!</v>
      </c>
      <c r="L50" s="106" t="e">
        <f>+(A!J51-B!K51)/(A!J51+B!K51)</f>
        <v>#DIV/0!</v>
      </c>
      <c r="M50" s="105" t="e">
        <f>+(A!K51-B!L51)/(A!K51+B!L51)</f>
        <v>#DIV/0!</v>
      </c>
      <c r="N50" s="106" t="e">
        <f>+(A!L51-B!M51)/(A!L51+B!M51)</f>
        <v>#DIV/0!</v>
      </c>
      <c r="O50" s="105" t="e">
        <f>+(A!M51-B!N51)/(A!M51+B!N51)</f>
        <v>#DIV/0!</v>
      </c>
      <c r="P50" s="106" t="e">
        <f>+(A!N51-B!O51)/(A!N51+B!O51)</f>
        <v>#DIV/0!</v>
      </c>
      <c r="Q50" s="105" t="e">
        <f>+(A!O51-B!P51)/(A!O51+B!P51)</f>
        <v>#DIV/0!</v>
      </c>
      <c r="R50" s="106" t="e">
        <f>+(A!P51-B!Q51)/(A!P51+B!Q51)</f>
        <v>#DIV/0!</v>
      </c>
      <c r="S50" s="105" t="e">
        <f>+(A!Q51-B!R51)/(A!Q51+B!R51)</f>
        <v>#DIV/0!</v>
      </c>
      <c r="T50" s="106" t="e">
        <f>+(A!R51-B!S51)/(A!R51+B!S51)</f>
        <v>#DIV/0!</v>
      </c>
      <c r="U50" s="105" t="e">
        <f>+(A!S51-B!T51)/(A!S51+B!T51)</f>
        <v>#DIV/0!</v>
      </c>
      <c r="V50" s="106" t="e">
        <f>+(A!T51-B!U51)/(A!T51+B!U51)</f>
        <v>#DIV/0!</v>
      </c>
      <c r="W50" s="105" t="e">
        <f>+(A!U51-B!V51)/(A!U51+B!V51)</f>
        <v>#DIV/0!</v>
      </c>
      <c r="X50" s="106" t="e">
        <f>+(A!V51-B!W51)/(A!V51+B!W51)</f>
        <v>#DIV/0!</v>
      </c>
      <c r="Y50" s="105" t="e">
        <f>+(A!W51-B!X51)/(A!W51+B!X51)</f>
        <v>#DIV/0!</v>
      </c>
      <c r="Z50" s="106">
        <f>+(A!X51-B!Y51)/(A!X51+B!Y51)</f>
        <v>-1</v>
      </c>
      <c r="AA50" s="105">
        <f>+(A!Y51-B!Z51)/(A!Y51+B!Z51)</f>
        <v>-1</v>
      </c>
      <c r="AB50" s="105">
        <f>+(A!Z51-B!AA51)/(A!Z51+B!AA51)</f>
        <v>-1</v>
      </c>
      <c r="AC50" s="105">
        <f>+(A!AA51-B!AB51)/(A!AA51+B!AB51)</f>
        <v>-1</v>
      </c>
      <c r="AD50" s="105">
        <f>+(A!AB51-B!AC51)/(A!AB51+B!AC51)</f>
        <v>-1</v>
      </c>
    </row>
    <row r="51" spans="4:30" x14ac:dyDescent="0.25">
      <c r="D51" s="237" t="s">
        <v>22</v>
      </c>
      <c r="E51" s="238"/>
      <c r="F51" s="104" t="e">
        <f>+(A!D52-B!E52)/(A!D52+B!E52)</f>
        <v>#DIV/0!</v>
      </c>
      <c r="G51" s="105" t="e">
        <f>+(A!E52-B!F52)/(A!E52+B!F52)</f>
        <v>#DIV/0!</v>
      </c>
      <c r="H51" s="106">
        <f>+(A!F52-B!G52)/(A!F52+B!G52)</f>
        <v>-1</v>
      </c>
      <c r="I51" s="105">
        <f>+(A!G52-B!H52)/(A!G52+B!H52)</f>
        <v>-1</v>
      </c>
      <c r="J51" s="106" t="e">
        <f>+(A!H52-B!I52)/(A!H52+B!I52)</f>
        <v>#DIV/0!</v>
      </c>
      <c r="K51" s="105">
        <f>+(A!I52-B!J52)/(A!I52+B!J52)</f>
        <v>-1</v>
      </c>
      <c r="L51" s="106">
        <f>+(A!J52-B!K52)/(A!J52+B!K52)</f>
        <v>0.17547261269995149</v>
      </c>
      <c r="M51" s="105">
        <f>+(A!K52-B!L52)/(A!K52+B!L52)</f>
        <v>-1</v>
      </c>
      <c r="N51" s="106">
        <f>+(A!L52-B!M52)/(A!L52+B!M52)</f>
        <v>-1</v>
      </c>
      <c r="O51" s="105">
        <f>+(A!M52-B!N52)/(A!M52+B!N52)</f>
        <v>-1</v>
      </c>
      <c r="P51" s="106">
        <f>+(A!N52-B!O52)/(A!N52+B!O52)</f>
        <v>-1</v>
      </c>
      <c r="Q51" s="105">
        <f>+(A!O52-B!P52)/(A!O52+B!P52)</f>
        <v>-0.48249444938186653</v>
      </c>
      <c r="R51" s="106">
        <f>+(A!P52-B!Q52)/(A!P52+B!Q52)</f>
        <v>-0.3658223554541038</v>
      </c>
      <c r="S51" s="105">
        <f>+(A!Q52-B!R52)/(A!Q52+B!R52)</f>
        <v>0.37247849197475885</v>
      </c>
      <c r="T51" s="106">
        <f>+(A!R52-B!S52)/(A!R52+B!S52)</f>
        <v>0.83893457791161485</v>
      </c>
      <c r="U51" s="105">
        <f>+(A!S52-B!T52)/(A!S52+B!T52)</f>
        <v>0.8147868332545144</v>
      </c>
      <c r="V51" s="106">
        <f>+(A!T52-B!U52)/(A!T52+B!U52)</f>
        <v>0.31247825588222672</v>
      </c>
      <c r="W51" s="105">
        <f>+(A!U52-B!V52)/(A!U52+B!V52)</f>
        <v>0.44640802760054332</v>
      </c>
      <c r="X51" s="106">
        <f>+(A!V52-B!W52)/(A!V52+B!W52)</f>
        <v>0.83510845671502865</v>
      </c>
      <c r="Y51" s="105">
        <f>+(A!W52-B!X52)/(A!W52+B!X52)</f>
        <v>0.39632620345465669</v>
      </c>
      <c r="Z51" s="106">
        <f>+(A!X52-B!Y52)/(A!X52+B!Y52)</f>
        <v>-0.57904739705606478</v>
      </c>
      <c r="AA51" s="105">
        <f>+(A!Y52-B!Z52)/(A!Y52+B!Z52)</f>
        <v>-0.50673397168840639</v>
      </c>
      <c r="AB51" s="105">
        <f>+(A!Z52-B!AA52)/(A!Z52+B!AA52)</f>
        <v>-0.11858928964234289</v>
      </c>
      <c r="AC51" s="105">
        <f>+(A!AA52-B!AB52)/(A!AA52+B!AB52)</f>
        <v>-0.84274341797415908</v>
      </c>
      <c r="AD51" s="105">
        <f>+(A!AB52-B!AC52)/(A!AB52+B!AC52)</f>
        <v>-0.76611318481551705</v>
      </c>
    </row>
    <row r="52" spans="4:30" x14ac:dyDescent="0.25">
      <c r="D52" s="235" t="s">
        <v>23</v>
      </c>
      <c r="E52" s="236"/>
      <c r="F52" s="104">
        <f>+(A!D53-B!E53)/(A!D53+B!E53)</f>
        <v>-1</v>
      </c>
      <c r="G52" s="105">
        <f>+(A!E53-B!F53)/(A!E53+B!F53)</f>
        <v>-1</v>
      </c>
      <c r="H52" s="106">
        <f>+(A!F53-B!G53)/(A!F53+B!G53)</f>
        <v>-1</v>
      </c>
      <c r="I52" s="105">
        <f>+(A!G53-B!H53)/(A!G53+B!H53)</f>
        <v>-0.99156208410552371</v>
      </c>
      <c r="J52" s="106">
        <f>+(A!H53-B!I53)/(A!H53+B!I53)</f>
        <v>-0.99424064649788935</v>
      </c>
      <c r="K52" s="105">
        <f>+(A!I53-B!J53)/(A!I53+B!J53)</f>
        <v>-0.97339997297048564</v>
      </c>
      <c r="L52" s="106">
        <f>+(A!J53-B!K53)/(A!J53+B!K53)</f>
        <v>-0.96203360642429636</v>
      </c>
      <c r="M52" s="105">
        <f>+(A!K53-B!L53)/(A!K53+B!L53)</f>
        <v>-0.97566894614100652</v>
      </c>
      <c r="N52" s="106">
        <f>+(A!L53-B!M53)/(A!L53+B!M53)</f>
        <v>-0.79360917351437499</v>
      </c>
      <c r="O52" s="105">
        <f>+(A!M53-B!N53)/(A!M53+B!N53)</f>
        <v>-0.99645609320721251</v>
      </c>
      <c r="P52" s="106">
        <f>+(A!N53-B!O53)/(A!N53+B!O53)</f>
        <v>-0.91159520169312325</v>
      </c>
      <c r="Q52" s="105">
        <f>+(A!O53-B!P53)/(A!O53+B!P53)</f>
        <v>-0.98510417227870617</v>
      </c>
      <c r="R52" s="106">
        <f>+(A!P53-B!Q53)/(A!P53+B!Q53)</f>
        <v>-0.98541361819833861</v>
      </c>
      <c r="S52" s="105">
        <f>+(A!Q53-B!R53)/(A!Q53+B!R53)</f>
        <v>-0.986442512864253</v>
      </c>
      <c r="T52" s="106">
        <f>+(A!R53-B!S53)/(A!R53+B!S53)</f>
        <v>-0.9537758618793134</v>
      </c>
      <c r="U52" s="105">
        <f>+(A!S53-B!T53)/(A!S53+B!T53)</f>
        <v>-0.97187252605177477</v>
      </c>
      <c r="V52" s="106">
        <f>+(A!T53-B!U53)/(A!T53+B!U53)</f>
        <v>-0.97449391752074799</v>
      </c>
      <c r="W52" s="105">
        <f>+(A!U53-B!V53)/(A!U53+B!V53)</f>
        <v>-0.86995501302095846</v>
      </c>
      <c r="X52" s="106">
        <f>+(A!V53-B!W53)/(A!V53+B!W53)</f>
        <v>-0.91984706426920249</v>
      </c>
      <c r="Y52" s="105">
        <f>+(A!W53-B!X53)/(A!W53+B!X53)</f>
        <v>-0.84325174103710376</v>
      </c>
      <c r="Z52" s="106">
        <f>+(A!X53-B!Y53)/(A!X53+B!Y53)</f>
        <v>-0.83508343827264753</v>
      </c>
      <c r="AA52" s="105">
        <f>+(A!Y53-B!Z53)/(A!Y53+B!Z53)</f>
        <v>-0.91213348341260092</v>
      </c>
      <c r="AB52" s="105">
        <f>+(A!Z53-B!AA53)/(A!Z53+B!AA53)</f>
        <v>-0.78425715371467819</v>
      </c>
      <c r="AC52" s="105">
        <f>+(A!AA53-B!AB53)/(A!AA53+B!AB53)</f>
        <v>-0.79271070933159327</v>
      </c>
      <c r="AD52" s="105">
        <f>+(A!AB53-B!AC53)/(A!AB53+B!AC53)</f>
        <v>-0.93110928243364754</v>
      </c>
    </row>
    <row r="53" spans="4:30" x14ac:dyDescent="0.25">
      <c r="D53" s="237" t="s">
        <v>24</v>
      </c>
      <c r="E53" s="238"/>
      <c r="F53" s="104" t="e">
        <f>+(A!D54-B!E54)/(A!D54+B!E54)</f>
        <v>#DIV/0!</v>
      </c>
      <c r="G53" s="105" t="e">
        <f>+(A!E54-B!F54)/(A!E54+B!F54)</f>
        <v>#DIV/0!</v>
      </c>
      <c r="H53" s="106">
        <f>+(A!F54-B!G54)/(A!F54+B!G54)</f>
        <v>-1</v>
      </c>
      <c r="I53" s="105">
        <f>+(A!G54-B!H54)/(A!G54+B!H54)</f>
        <v>-1</v>
      </c>
      <c r="J53" s="106">
        <f>+(A!H54-B!I54)/(A!H54+B!I54)</f>
        <v>-1</v>
      </c>
      <c r="K53" s="105">
        <f>+(A!I54-B!J54)/(A!I54+B!J54)</f>
        <v>-0.27347113404818563</v>
      </c>
      <c r="L53" s="106">
        <f>+(A!J54-B!K54)/(A!J54+B!K54)</f>
        <v>-0.97954289894734003</v>
      </c>
      <c r="M53" s="105">
        <f>+(A!K54-B!L54)/(A!K54+B!L54)</f>
        <v>-1</v>
      </c>
      <c r="N53" s="106">
        <f>+(A!L54-B!M54)/(A!L54+B!M54)</f>
        <v>-0.78978422885701083</v>
      </c>
      <c r="O53" s="105">
        <f>+(A!M54-B!N54)/(A!M54+B!N54)</f>
        <v>-0.93054119349862807</v>
      </c>
      <c r="P53" s="106">
        <f>+(A!N54-B!O54)/(A!N54+B!O54)</f>
        <v>-0.92232774510152082</v>
      </c>
      <c r="Q53" s="105">
        <f>+(A!O54-B!P54)/(A!O54+B!P54)</f>
        <v>-0.9974106927066213</v>
      </c>
      <c r="R53" s="106">
        <f>+(A!P54-B!Q54)/(A!P54+B!Q54)</f>
        <v>-0.99266861180345922</v>
      </c>
      <c r="S53" s="105">
        <f>+(A!Q54-B!R54)/(A!Q54+B!R54)</f>
        <v>-0.99829293630428639</v>
      </c>
      <c r="T53" s="106">
        <f>+(A!R54-B!S54)/(A!R54+B!S54)</f>
        <v>-0.99573833308051174</v>
      </c>
      <c r="U53" s="105">
        <f>+(A!S54-B!T54)/(A!S54+B!T54)</f>
        <v>-0.99828444510076664</v>
      </c>
      <c r="V53" s="106">
        <f>+(A!T54-B!U54)/(A!T54+B!U54)</f>
        <v>-0.97694366829886026</v>
      </c>
      <c r="W53" s="105">
        <f>+(A!U54-B!V54)/(A!U54+B!V54)</f>
        <v>-0.96413729555287719</v>
      </c>
      <c r="X53" s="106">
        <f>+(A!V54-B!W54)/(A!V54+B!W54)</f>
        <v>-0.99876839431553999</v>
      </c>
      <c r="Y53" s="105">
        <f>+(A!W54-B!X54)/(A!W54+B!X54)</f>
        <v>-0.99927626472529563</v>
      </c>
      <c r="Z53" s="106">
        <f>+(A!X54-B!Y54)/(A!X54+B!Y54)</f>
        <v>-0.99852806762223922</v>
      </c>
      <c r="AA53" s="105">
        <f>+(A!Y54-B!Z54)/(A!Y54+B!Z54)</f>
        <v>-0.99427218975263953</v>
      </c>
      <c r="AB53" s="105">
        <f>+(A!Z54-B!AA54)/(A!Z54+B!AA54)</f>
        <v>-0.9973910561192233</v>
      </c>
      <c r="AC53" s="105">
        <f>+(A!AA54-B!AB54)/(A!AA54+B!AB54)</f>
        <v>-0.99279807788676366</v>
      </c>
      <c r="AD53" s="105">
        <f>+(A!AB54-B!AC54)/(A!AB54+B!AC54)</f>
        <v>-0.99921039258418576</v>
      </c>
    </row>
    <row r="54" spans="4:30" x14ac:dyDescent="0.25">
      <c r="D54" s="235" t="s">
        <v>25</v>
      </c>
      <c r="E54" s="236"/>
      <c r="F54" s="104">
        <f>+(A!D55-B!E55)/(A!D55+B!E55)</f>
        <v>-1</v>
      </c>
      <c r="G54" s="105">
        <f>+(A!E55-B!F55)/(A!E55+B!F55)</f>
        <v>-1</v>
      </c>
      <c r="H54" s="106">
        <f>+(A!F55-B!G55)/(A!F55+B!G55)</f>
        <v>-1</v>
      </c>
      <c r="I54" s="105">
        <f>+(A!G55-B!H55)/(A!G55+B!H55)</f>
        <v>-1</v>
      </c>
      <c r="J54" s="106">
        <f>+(A!H55-B!I55)/(A!H55+B!I55)</f>
        <v>-1</v>
      </c>
      <c r="K54" s="105">
        <f>+(A!I55-B!J55)/(A!I55+B!J55)</f>
        <v>-1</v>
      </c>
      <c r="L54" s="106">
        <f>+(A!J55-B!K55)/(A!J55+B!K55)</f>
        <v>-0.98935938471233242</v>
      </c>
      <c r="M54" s="105">
        <f>+(A!K55-B!L55)/(A!K55+B!L55)</f>
        <v>-1</v>
      </c>
      <c r="N54" s="106">
        <f>+(A!L55-B!M55)/(A!L55+B!M55)</f>
        <v>-0.99288593787052415</v>
      </c>
      <c r="O54" s="105">
        <f>+(A!M55-B!N55)/(A!M55+B!N55)</f>
        <v>-0.99903096265384939</v>
      </c>
      <c r="P54" s="106">
        <f>+(A!N55-B!O55)/(A!N55+B!O55)</f>
        <v>-0.99846456217589286</v>
      </c>
      <c r="Q54" s="105">
        <f>+(A!O55-B!P55)/(A!O55+B!P55)</f>
        <v>-0.96823647085306885</v>
      </c>
      <c r="R54" s="106">
        <f>+(A!P55-B!Q55)/(A!P55+B!Q55)</f>
        <v>-1</v>
      </c>
      <c r="S54" s="105">
        <f>+(A!Q55-B!R55)/(A!Q55+B!R55)</f>
        <v>-0.99854076534392089</v>
      </c>
      <c r="T54" s="106">
        <f>+(A!R55-B!S55)/(A!R55+B!S55)</f>
        <v>-0.99977033070245969</v>
      </c>
      <c r="U54" s="105">
        <f>+(A!S55-B!T55)/(A!S55+B!T55)</f>
        <v>-0.999907802136624</v>
      </c>
      <c r="V54" s="106">
        <f>+(A!T55-B!U55)/(A!T55+B!U55)</f>
        <v>-0.99362792728818661</v>
      </c>
      <c r="W54" s="105">
        <f>+(A!U55-B!V55)/(A!U55+B!V55)</f>
        <v>-0.99916145327052908</v>
      </c>
      <c r="X54" s="106">
        <f>+(A!V55-B!W55)/(A!V55+B!W55)</f>
        <v>-0.99916687522372805</v>
      </c>
      <c r="Y54" s="105">
        <f>+(A!W55-B!X55)/(A!W55+B!X55)</f>
        <v>-0.99988539974328461</v>
      </c>
      <c r="Z54" s="106">
        <f>+(A!X55-B!Y55)/(A!X55+B!Y55)</f>
        <v>-0.99948485588507063</v>
      </c>
      <c r="AA54" s="105">
        <f>+(A!Y55-B!Z55)/(A!Y55+B!Z55)</f>
        <v>-0.9995678108004119</v>
      </c>
      <c r="AB54" s="105">
        <f>+(A!Z55-B!AA55)/(A!Z55+B!AA55)</f>
        <v>-0.99769170599628265</v>
      </c>
      <c r="AC54" s="105">
        <f>+(A!AA55-B!AB55)/(A!AA55+B!AB55)</f>
        <v>-0.99968052130004925</v>
      </c>
      <c r="AD54" s="105">
        <f>+(A!AB55-B!AC55)/(A!AB55+B!AC55)</f>
        <v>-0.99979587165961614</v>
      </c>
    </row>
    <row r="55" spans="4:30" ht="15.75" thickBot="1" x14ac:dyDescent="0.3">
      <c r="D55" s="233" t="s">
        <v>26</v>
      </c>
      <c r="E55" s="234"/>
      <c r="F55" s="107" t="e">
        <f>+(A!D56-B!E56)/(A!D56+B!E56)</f>
        <v>#DIV/0!</v>
      </c>
      <c r="G55" s="108" t="e">
        <f>+(A!E56-B!F56)/(A!E56+B!F56)</f>
        <v>#DIV/0!</v>
      </c>
      <c r="H55" s="109" t="e">
        <f>+(A!F56-B!G56)/(A!F56+B!G56)</f>
        <v>#DIV/0!</v>
      </c>
      <c r="I55" s="108" t="e">
        <f>+(A!G56-B!H56)/(A!G56+B!H56)</f>
        <v>#DIV/0!</v>
      </c>
      <c r="J55" s="109" t="e">
        <f>+(A!H56-B!I56)/(A!H56+B!I56)</f>
        <v>#DIV/0!</v>
      </c>
      <c r="K55" s="108"/>
      <c r="L55" s="109" t="e">
        <f>+(A!J56-B!K56)/(A!J56+B!K56)</f>
        <v>#DIV/0!</v>
      </c>
      <c r="M55" s="108" t="e">
        <f>+(A!K56-B!L56)/(A!K56+B!L56)</f>
        <v>#DIV/0!</v>
      </c>
      <c r="N55" s="109" t="e">
        <f>+(A!L56-B!M56)/(A!L56+B!M56)</f>
        <v>#DIV/0!</v>
      </c>
      <c r="O55" s="108">
        <f>+(A!M56-B!N56)/(A!M56+B!N56)</f>
        <v>-1</v>
      </c>
      <c r="P55" s="109">
        <f>+(A!N56-B!O56)/(A!N56+B!O56)</f>
        <v>1</v>
      </c>
      <c r="Q55" s="108" t="e">
        <f>+(A!O56-B!P56)/(A!O56+B!P56)</f>
        <v>#DIV/0!</v>
      </c>
      <c r="R55" s="109">
        <f>+(A!P56-B!Q56)/(A!P56+B!Q56)</f>
        <v>-0.72713491662455787</v>
      </c>
      <c r="S55" s="108" t="e">
        <f>+(A!Q56-B!R56)/(A!Q56+B!R56)</f>
        <v>#DIV/0!</v>
      </c>
      <c r="T55" s="109">
        <f>+(A!R56-B!S56)/(A!R56+B!S56)</f>
        <v>-0.35680977649139733</v>
      </c>
      <c r="U55" s="108">
        <f>+(A!S56-B!T56)/(A!S56+B!T56)</f>
        <v>0.99933355548150626</v>
      </c>
      <c r="V55" s="109">
        <f>+(A!T56-B!U56)/(A!T56+B!U56)</f>
        <v>-0.27542884754771679</v>
      </c>
      <c r="W55" s="108">
        <f>+(A!U56-B!V56)/(A!U56+B!V56)</f>
        <v>1</v>
      </c>
      <c r="X55" s="109" t="e">
        <f>+(A!V56-B!W56)/(A!V56+B!W56)</f>
        <v>#DIV/0!</v>
      </c>
      <c r="Y55" s="108">
        <f>+(A!W56-B!X56)/(A!W56+B!X56)</f>
        <v>6.8326443401922995E-2</v>
      </c>
      <c r="Z55" s="109">
        <f>+(A!X56-B!Y56)/(A!X56+B!Y56)</f>
        <v>-0.5742506811989101</v>
      </c>
      <c r="AA55" s="108">
        <f>+(A!Y56-B!Z56)/(A!Y56+B!Z56)</f>
        <v>-1</v>
      </c>
      <c r="AB55" s="108">
        <f>+(A!Z56-B!AA56)/(A!Z56+B!AA56)</f>
        <v>-0.72609305988290485</v>
      </c>
      <c r="AC55" s="108">
        <f>+(A!AA56-B!AB56)/(A!AA56+B!AB56)</f>
        <v>-0.76719756976975284</v>
      </c>
      <c r="AD55" s="108">
        <f>+(A!AB56-B!AC56)/(A!AB56+B!AC56)</f>
        <v>-0.90719811214445278</v>
      </c>
    </row>
    <row r="56" spans="4:30" s="1" customFormat="1" x14ac:dyDescent="0.25">
      <c r="D56" s="1" t="s">
        <v>53</v>
      </c>
      <c r="E56" s="115"/>
      <c r="F56" s="106"/>
      <c r="G56" s="106"/>
      <c r="H56" s="106"/>
      <c r="I56" s="106"/>
      <c r="J56" s="106"/>
      <c r="K56" s="106"/>
      <c r="L56" s="106"/>
      <c r="M56" s="106"/>
      <c r="N56" s="106"/>
      <c r="O56" s="106"/>
      <c r="P56" s="106"/>
      <c r="Q56" s="106"/>
      <c r="R56" s="106"/>
      <c r="S56" s="106"/>
      <c r="T56" s="106"/>
      <c r="U56" s="106"/>
      <c r="V56" s="106"/>
      <c r="W56" s="106"/>
      <c r="X56" s="106"/>
      <c r="Y56" s="106"/>
      <c r="Z56" s="106"/>
      <c r="AA56" s="106"/>
      <c r="AB56" s="106"/>
    </row>
    <row r="57" spans="4:30" ht="15.75" thickBot="1" x14ac:dyDescent="0.3"/>
    <row r="58" spans="4:30" ht="15.75" thickBot="1" x14ac:dyDescent="0.3">
      <c r="D58" s="6" t="s">
        <v>15</v>
      </c>
      <c r="E58" s="7"/>
      <c r="F58" s="12">
        <v>1995</v>
      </c>
      <c r="G58" s="8">
        <v>1996</v>
      </c>
      <c r="H58" s="12">
        <v>1997</v>
      </c>
      <c r="I58" s="8">
        <v>1998</v>
      </c>
      <c r="J58" s="12">
        <v>1999</v>
      </c>
      <c r="K58" s="8">
        <v>2000</v>
      </c>
      <c r="L58" s="12">
        <v>2001</v>
      </c>
      <c r="M58" s="8">
        <v>2002</v>
      </c>
      <c r="N58" s="12">
        <v>2003</v>
      </c>
      <c r="O58" s="8">
        <v>2004</v>
      </c>
      <c r="P58" s="12">
        <v>2005</v>
      </c>
      <c r="Q58" s="8">
        <v>2006</v>
      </c>
      <c r="R58" s="12">
        <v>2007</v>
      </c>
      <c r="S58" s="8">
        <v>2008</v>
      </c>
      <c r="T58" s="12">
        <v>2009</v>
      </c>
      <c r="U58" s="8">
        <v>2010</v>
      </c>
      <c r="V58" s="12">
        <v>2011</v>
      </c>
      <c r="W58" s="8">
        <v>2012</v>
      </c>
      <c r="X58" s="12">
        <v>2013</v>
      </c>
      <c r="Y58" s="8">
        <v>2014</v>
      </c>
      <c r="Z58" s="12">
        <v>2015</v>
      </c>
      <c r="AA58" s="9">
        <v>2016</v>
      </c>
      <c r="AB58" s="9">
        <v>2017</v>
      </c>
      <c r="AC58" s="9">
        <v>2018</v>
      </c>
      <c r="AD58" s="9">
        <v>2019</v>
      </c>
    </row>
    <row r="59" spans="4:30" x14ac:dyDescent="0.25">
      <c r="D59" s="235" t="s">
        <v>17</v>
      </c>
      <c r="E59" s="236"/>
      <c r="F59" s="110" t="str">
        <f>+IF(F46&gt;0.33, "COMERCIO INTRAINDUSTRIAL", "INDICIO DE COMERCIO INTRAINDUSTRIAL")</f>
        <v>INDICIO DE COMERCIO INTRAINDUSTRIAL</v>
      </c>
      <c r="G59" s="141" t="e">
        <f t="shared" ref="G59:AA59" si="0">+IF(G46&gt;0.33, "COMERCIO INTRAINDUSTRIAL", "INDICIO DE COMERCIO INTRAINDUSTRIAL")</f>
        <v>#DIV/0!</v>
      </c>
      <c r="H59" s="110" t="str">
        <f t="shared" si="0"/>
        <v>INDICIO DE COMERCIO INTRAINDUSTRIAL</v>
      </c>
      <c r="I59" s="141" t="e">
        <f t="shared" si="0"/>
        <v>#DIV/0!</v>
      </c>
      <c r="J59" s="110" t="str">
        <f t="shared" si="0"/>
        <v>INDICIO DE COMERCIO INTRAINDUSTRIAL</v>
      </c>
      <c r="K59" s="141" t="str">
        <f t="shared" si="0"/>
        <v>INDICIO DE COMERCIO INTRAINDUSTRIAL</v>
      </c>
      <c r="L59" s="110" t="str">
        <f t="shared" si="0"/>
        <v>INDICIO DE COMERCIO INTRAINDUSTRIAL</v>
      </c>
      <c r="M59" s="141" t="str">
        <f t="shared" si="0"/>
        <v>INDICIO DE COMERCIO INTRAINDUSTRIAL</v>
      </c>
      <c r="N59" s="110" t="str">
        <f t="shared" si="0"/>
        <v>INDICIO DE COMERCIO INTRAINDUSTRIAL</v>
      </c>
      <c r="O59" s="141" t="str">
        <f t="shared" si="0"/>
        <v>COMERCIO INTRAINDUSTRIAL</v>
      </c>
      <c r="P59" s="110" t="str">
        <f t="shared" si="0"/>
        <v>INDICIO DE COMERCIO INTRAINDUSTRIAL</v>
      </c>
      <c r="Q59" s="141" t="str">
        <f t="shared" si="0"/>
        <v>INDICIO DE COMERCIO INTRAINDUSTRIAL</v>
      </c>
      <c r="R59" s="110" t="str">
        <f t="shared" si="0"/>
        <v>INDICIO DE COMERCIO INTRAINDUSTRIAL</v>
      </c>
      <c r="S59" s="141" t="str">
        <f t="shared" si="0"/>
        <v>INDICIO DE COMERCIO INTRAINDUSTRIAL</v>
      </c>
      <c r="T59" s="110" t="str">
        <f t="shared" si="0"/>
        <v>INDICIO DE COMERCIO INTRAINDUSTRIAL</v>
      </c>
      <c r="U59" s="141" t="str">
        <f t="shared" si="0"/>
        <v>INDICIO DE COMERCIO INTRAINDUSTRIAL</v>
      </c>
      <c r="V59" s="110" t="str">
        <f t="shared" si="0"/>
        <v>INDICIO DE COMERCIO INTRAINDUSTRIAL</v>
      </c>
      <c r="W59" s="141" t="str">
        <f t="shared" si="0"/>
        <v>INDICIO DE COMERCIO INTRAINDUSTRIAL</v>
      </c>
      <c r="X59" s="110" t="str">
        <f t="shared" si="0"/>
        <v>INDICIO DE COMERCIO INTRAINDUSTRIAL</v>
      </c>
      <c r="Y59" s="141" t="str">
        <f t="shared" si="0"/>
        <v>INDICIO DE COMERCIO INTRAINDUSTRIAL</v>
      </c>
      <c r="Z59" s="110" t="str">
        <f t="shared" si="0"/>
        <v>INDICIO DE COMERCIO INTRAINDUSTRIAL</v>
      </c>
      <c r="AA59" s="142" t="str">
        <f t="shared" si="0"/>
        <v>INDICIO DE COMERCIO INTRAINDUSTRIAL</v>
      </c>
      <c r="AB59" s="142" t="str">
        <f t="shared" ref="AB59:AC59" si="1">+IF(AB46&gt;0.33, "COMERCIO INTRAINDUSTRIAL", "INDICIO DE COMERCIO INTRAINDUSTRIAL")</f>
        <v>INDICIO DE COMERCIO INTRAINDUSTRIAL</v>
      </c>
      <c r="AC59" s="142" t="str">
        <f t="shared" si="1"/>
        <v>INDICIO DE COMERCIO INTRAINDUSTRIAL</v>
      </c>
      <c r="AD59" s="142" t="str">
        <f t="shared" ref="AD59" si="2">+IF(AD46&gt;0.33, "COMERCIO INTRAINDUSTRIAL", "INDICIO DE COMERCIO INTRAINDUSTRIAL")</f>
        <v>INDICIO DE COMERCIO INTRAINDUSTRIAL</v>
      </c>
    </row>
    <row r="60" spans="4:30" x14ac:dyDescent="0.25">
      <c r="D60" s="237" t="s">
        <v>18</v>
      </c>
      <c r="E60" s="238"/>
      <c r="F60" s="111" t="e">
        <f t="shared" ref="F60:AA60" si="3">+IF(F47&gt;0.33, "COMERCIO INTRAINDUSTRIAL", "INDICIO DE COMERCIO INTRAINDUSTRIAL")</f>
        <v>#DIV/0!</v>
      </c>
      <c r="G60" s="140" t="e">
        <f t="shared" si="3"/>
        <v>#DIV/0!</v>
      </c>
      <c r="H60" s="111" t="e">
        <f t="shared" si="3"/>
        <v>#DIV/0!</v>
      </c>
      <c r="I60" s="140" t="e">
        <f t="shared" si="3"/>
        <v>#DIV/0!</v>
      </c>
      <c r="J60" s="111" t="e">
        <f t="shared" si="3"/>
        <v>#DIV/0!</v>
      </c>
      <c r="K60" s="140" t="e">
        <f t="shared" si="3"/>
        <v>#DIV/0!</v>
      </c>
      <c r="L60" s="111" t="e">
        <f t="shared" si="3"/>
        <v>#DIV/0!</v>
      </c>
      <c r="M60" s="140" t="e">
        <f t="shared" si="3"/>
        <v>#DIV/0!</v>
      </c>
      <c r="N60" s="111" t="e">
        <f t="shared" si="3"/>
        <v>#DIV/0!</v>
      </c>
      <c r="O60" s="140" t="e">
        <f t="shared" si="3"/>
        <v>#DIV/0!</v>
      </c>
      <c r="P60" s="111" t="e">
        <f t="shared" si="3"/>
        <v>#DIV/0!</v>
      </c>
      <c r="Q60" s="140" t="e">
        <f t="shared" si="3"/>
        <v>#DIV/0!</v>
      </c>
      <c r="R60" s="111" t="e">
        <f t="shared" si="3"/>
        <v>#DIV/0!</v>
      </c>
      <c r="S60" s="140" t="e">
        <f t="shared" si="3"/>
        <v>#DIV/0!</v>
      </c>
      <c r="T60" s="111" t="e">
        <f t="shared" si="3"/>
        <v>#DIV/0!</v>
      </c>
      <c r="U60" s="140" t="e">
        <f t="shared" si="3"/>
        <v>#DIV/0!</v>
      </c>
      <c r="V60" s="111" t="e">
        <f t="shared" si="3"/>
        <v>#DIV/0!</v>
      </c>
      <c r="W60" s="140" t="str">
        <f t="shared" si="3"/>
        <v>INDICIO DE COMERCIO INTRAINDUSTRIAL</v>
      </c>
      <c r="X60" s="111" t="str">
        <f t="shared" si="3"/>
        <v>COMERCIO INTRAINDUSTRIAL</v>
      </c>
      <c r="Y60" s="140" t="str">
        <f t="shared" si="3"/>
        <v>INDICIO DE COMERCIO INTRAINDUSTRIAL</v>
      </c>
      <c r="Z60" s="111" t="str">
        <f t="shared" si="3"/>
        <v>COMERCIO INTRAINDUSTRIAL</v>
      </c>
      <c r="AA60" s="143" t="str">
        <f t="shared" si="3"/>
        <v>COMERCIO INTRAINDUSTRIAL</v>
      </c>
      <c r="AB60" s="143" t="str">
        <f t="shared" ref="AB60:AC60" si="4">+IF(AB47&gt;0.33, "COMERCIO INTRAINDUSTRIAL", "INDICIO DE COMERCIO INTRAINDUSTRIAL")</f>
        <v>INDICIO DE COMERCIO INTRAINDUSTRIAL</v>
      </c>
      <c r="AC60" s="143" t="str">
        <f t="shared" si="4"/>
        <v>INDICIO DE COMERCIO INTRAINDUSTRIAL</v>
      </c>
      <c r="AD60" s="143" t="str">
        <f t="shared" ref="AD60" si="5">+IF(AD47&gt;0.33, "COMERCIO INTRAINDUSTRIAL", "INDICIO DE COMERCIO INTRAINDUSTRIAL")</f>
        <v>INDICIO DE COMERCIO INTRAINDUSTRIAL</v>
      </c>
    </row>
    <row r="61" spans="4:30" x14ac:dyDescent="0.25">
      <c r="D61" s="235" t="s">
        <v>19</v>
      </c>
      <c r="E61" s="236"/>
      <c r="F61" s="111" t="str">
        <f t="shared" ref="F61:AA61" si="6">+IF(F48&gt;0.33, "COMERCIO INTRAINDUSTRIAL", "INDICIO DE COMERCIO INTRAINDUSTRIAL")</f>
        <v>INDICIO DE COMERCIO INTRAINDUSTRIAL</v>
      </c>
      <c r="G61" s="140" t="e">
        <f t="shared" si="6"/>
        <v>#DIV/0!</v>
      </c>
      <c r="H61" s="111" t="str">
        <f t="shared" si="6"/>
        <v>COMERCIO INTRAINDUSTRIAL</v>
      </c>
      <c r="I61" s="140" t="str">
        <f t="shared" si="6"/>
        <v>COMERCIO INTRAINDUSTRIAL</v>
      </c>
      <c r="J61" s="111" t="e">
        <f t="shared" si="6"/>
        <v>#DIV/0!</v>
      </c>
      <c r="K61" s="140" t="str">
        <f t="shared" si="6"/>
        <v>INDICIO DE COMERCIO INTRAINDUSTRIAL</v>
      </c>
      <c r="L61" s="111" t="str">
        <f t="shared" si="6"/>
        <v>INDICIO DE COMERCIO INTRAINDUSTRIAL</v>
      </c>
      <c r="M61" s="140" t="str">
        <f t="shared" si="6"/>
        <v>INDICIO DE COMERCIO INTRAINDUSTRIAL</v>
      </c>
      <c r="N61" s="111" t="str">
        <f t="shared" si="6"/>
        <v>INDICIO DE COMERCIO INTRAINDUSTRIAL</v>
      </c>
      <c r="O61" s="140" t="str">
        <f t="shared" si="6"/>
        <v>INDICIO DE COMERCIO INTRAINDUSTRIAL</v>
      </c>
      <c r="P61" s="111" t="str">
        <f t="shared" si="6"/>
        <v>INDICIO DE COMERCIO INTRAINDUSTRIAL</v>
      </c>
      <c r="Q61" s="140" t="str">
        <f t="shared" si="6"/>
        <v>INDICIO DE COMERCIO INTRAINDUSTRIAL</v>
      </c>
      <c r="R61" s="111" t="str">
        <f t="shared" si="6"/>
        <v>INDICIO DE COMERCIO INTRAINDUSTRIAL</v>
      </c>
      <c r="S61" s="140" t="str">
        <f t="shared" si="6"/>
        <v>COMERCIO INTRAINDUSTRIAL</v>
      </c>
      <c r="T61" s="111" t="str">
        <f t="shared" si="6"/>
        <v>COMERCIO INTRAINDUSTRIAL</v>
      </c>
      <c r="U61" s="140" t="str">
        <f t="shared" si="6"/>
        <v>COMERCIO INTRAINDUSTRIAL</v>
      </c>
      <c r="V61" s="111" t="str">
        <f t="shared" si="6"/>
        <v>COMERCIO INTRAINDUSTRIAL</v>
      </c>
      <c r="W61" s="140" t="str">
        <f t="shared" si="6"/>
        <v>COMERCIO INTRAINDUSTRIAL</v>
      </c>
      <c r="X61" s="111" t="str">
        <f t="shared" si="6"/>
        <v>COMERCIO INTRAINDUSTRIAL</v>
      </c>
      <c r="Y61" s="140" t="str">
        <f t="shared" si="6"/>
        <v>COMERCIO INTRAINDUSTRIAL</v>
      </c>
      <c r="Z61" s="111" t="str">
        <f t="shared" si="6"/>
        <v>COMERCIO INTRAINDUSTRIAL</v>
      </c>
      <c r="AA61" s="143" t="str">
        <f t="shared" si="6"/>
        <v>COMERCIO INTRAINDUSTRIAL</v>
      </c>
      <c r="AB61" s="143" t="str">
        <f t="shared" ref="AB61:AC61" si="7">+IF(AB48&gt;0.33, "COMERCIO INTRAINDUSTRIAL", "INDICIO DE COMERCIO INTRAINDUSTRIAL")</f>
        <v>COMERCIO INTRAINDUSTRIAL</v>
      </c>
      <c r="AC61" s="143" t="str">
        <f t="shared" si="7"/>
        <v>COMERCIO INTRAINDUSTRIAL</v>
      </c>
      <c r="AD61" s="143" t="str">
        <f t="shared" ref="AD61" si="8">+IF(AD48&gt;0.33, "COMERCIO INTRAINDUSTRIAL", "INDICIO DE COMERCIO INTRAINDUSTRIAL")</f>
        <v>COMERCIO INTRAINDUSTRIAL</v>
      </c>
    </row>
    <row r="62" spans="4:30" x14ac:dyDescent="0.25">
      <c r="D62" s="237" t="s">
        <v>20</v>
      </c>
      <c r="E62" s="238"/>
      <c r="F62" s="111" t="e">
        <f t="shared" ref="F62:AA62" si="9">+IF(F49&gt;0.33, "COMERCIO INTRAINDUSTRIAL", "INDICIO DE COMERCIO INTRAINDUSTRIAL")</f>
        <v>#DIV/0!</v>
      </c>
      <c r="G62" s="140" t="e">
        <f t="shared" si="9"/>
        <v>#DIV/0!</v>
      </c>
      <c r="H62" s="111" t="e">
        <f t="shared" si="9"/>
        <v>#DIV/0!</v>
      </c>
      <c r="I62" s="140" t="e">
        <f t="shared" si="9"/>
        <v>#DIV/0!</v>
      </c>
      <c r="J62" s="111" t="e">
        <f t="shared" si="9"/>
        <v>#DIV/0!</v>
      </c>
      <c r="K62" s="140" t="e">
        <f t="shared" si="9"/>
        <v>#DIV/0!</v>
      </c>
      <c r="L62" s="111" t="e">
        <f t="shared" si="9"/>
        <v>#DIV/0!</v>
      </c>
      <c r="M62" s="140" t="e">
        <f t="shared" si="9"/>
        <v>#DIV/0!</v>
      </c>
      <c r="N62" s="111" t="e">
        <f t="shared" si="9"/>
        <v>#DIV/0!</v>
      </c>
      <c r="O62" s="140" t="e">
        <f t="shared" si="9"/>
        <v>#DIV/0!</v>
      </c>
      <c r="P62" s="111" t="e">
        <f t="shared" si="9"/>
        <v>#DIV/0!</v>
      </c>
      <c r="Q62" s="140" t="e">
        <f t="shared" si="9"/>
        <v>#DIV/0!</v>
      </c>
      <c r="R62" s="111" t="str">
        <f t="shared" si="9"/>
        <v>INDICIO DE COMERCIO INTRAINDUSTRIAL</v>
      </c>
      <c r="S62" s="140" t="e">
        <f t="shared" si="9"/>
        <v>#DIV/0!</v>
      </c>
      <c r="T62" s="111" t="e">
        <f t="shared" si="9"/>
        <v>#DIV/0!</v>
      </c>
      <c r="U62" s="140" t="e">
        <f t="shared" si="9"/>
        <v>#DIV/0!</v>
      </c>
      <c r="V62" s="111" t="str">
        <f t="shared" si="9"/>
        <v>COMERCIO INTRAINDUSTRIAL</v>
      </c>
      <c r="W62" s="140" t="e">
        <f t="shared" si="9"/>
        <v>#DIV/0!</v>
      </c>
      <c r="X62" s="111" t="str">
        <f t="shared" si="9"/>
        <v>INDICIO DE COMERCIO INTRAINDUSTRIAL</v>
      </c>
      <c r="Y62" s="140" t="e">
        <f t="shared" si="9"/>
        <v>#DIV/0!</v>
      </c>
      <c r="Z62" s="111" t="str">
        <f t="shared" si="9"/>
        <v>INDICIO DE COMERCIO INTRAINDUSTRIAL</v>
      </c>
      <c r="AA62" s="143" t="str">
        <f t="shared" si="9"/>
        <v>INDICIO DE COMERCIO INTRAINDUSTRIAL</v>
      </c>
      <c r="AB62" s="143" t="str">
        <f t="shared" ref="AB62:AC62" si="10">+IF(AB49&gt;0.33, "COMERCIO INTRAINDUSTRIAL", "INDICIO DE COMERCIO INTRAINDUSTRIAL")</f>
        <v>INDICIO DE COMERCIO INTRAINDUSTRIAL</v>
      </c>
      <c r="AC62" s="143" t="str">
        <f t="shared" si="10"/>
        <v>INDICIO DE COMERCIO INTRAINDUSTRIAL</v>
      </c>
      <c r="AD62" s="143" t="str">
        <f t="shared" ref="AD62" si="11">+IF(AD49&gt;0.33, "COMERCIO INTRAINDUSTRIAL", "INDICIO DE COMERCIO INTRAINDUSTRIAL")</f>
        <v>INDICIO DE COMERCIO INTRAINDUSTRIAL</v>
      </c>
    </row>
    <row r="63" spans="4:30" x14ac:dyDescent="0.25">
      <c r="D63" s="235" t="s">
        <v>21</v>
      </c>
      <c r="E63" s="236"/>
      <c r="F63" s="111" t="e">
        <f t="shared" ref="F63:AA63" si="12">+IF(F50&gt;0.33, "COMERCIO INTRAINDUSTRIAL", "INDICIO DE COMERCIO INTRAINDUSTRIAL")</f>
        <v>#DIV/0!</v>
      </c>
      <c r="G63" s="140" t="e">
        <f t="shared" si="12"/>
        <v>#DIV/0!</v>
      </c>
      <c r="H63" s="111" t="e">
        <f t="shared" si="12"/>
        <v>#DIV/0!</v>
      </c>
      <c r="I63" s="140" t="e">
        <f t="shared" si="12"/>
        <v>#DIV/0!</v>
      </c>
      <c r="J63" s="111" t="e">
        <f t="shared" si="12"/>
        <v>#DIV/0!</v>
      </c>
      <c r="K63" s="140" t="e">
        <f t="shared" si="12"/>
        <v>#DIV/0!</v>
      </c>
      <c r="L63" s="111" t="e">
        <f t="shared" si="12"/>
        <v>#DIV/0!</v>
      </c>
      <c r="M63" s="140" t="e">
        <f t="shared" si="12"/>
        <v>#DIV/0!</v>
      </c>
      <c r="N63" s="111" t="e">
        <f t="shared" si="12"/>
        <v>#DIV/0!</v>
      </c>
      <c r="O63" s="140" t="e">
        <f t="shared" si="12"/>
        <v>#DIV/0!</v>
      </c>
      <c r="P63" s="111" t="e">
        <f t="shared" si="12"/>
        <v>#DIV/0!</v>
      </c>
      <c r="Q63" s="140" t="e">
        <f t="shared" si="12"/>
        <v>#DIV/0!</v>
      </c>
      <c r="R63" s="111" t="e">
        <f t="shared" si="12"/>
        <v>#DIV/0!</v>
      </c>
      <c r="S63" s="140" t="e">
        <f t="shared" si="12"/>
        <v>#DIV/0!</v>
      </c>
      <c r="T63" s="111" t="e">
        <f t="shared" si="12"/>
        <v>#DIV/0!</v>
      </c>
      <c r="U63" s="140" t="e">
        <f t="shared" si="12"/>
        <v>#DIV/0!</v>
      </c>
      <c r="V63" s="111" t="e">
        <f t="shared" si="12"/>
        <v>#DIV/0!</v>
      </c>
      <c r="W63" s="140" t="e">
        <f t="shared" si="12"/>
        <v>#DIV/0!</v>
      </c>
      <c r="X63" s="111" t="e">
        <f t="shared" si="12"/>
        <v>#DIV/0!</v>
      </c>
      <c r="Y63" s="140" t="e">
        <f t="shared" si="12"/>
        <v>#DIV/0!</v>
      </c>
      <c r="Z63" s="111" t="str">
        <f t="shared" si="12"/>
        <v>INDICIO DE COMERCIO INTRAINDUSTRIAL</v>
      </c>
      <c r="AA63" s="143" t="str">
        <f t="shared" si="12"/>
        <v>INDICIO DE COMERCIO INTRAINDUSTRIAL</v>
      </c>
      <c r="AB63" s="143" t="str">
        <f t="shared" ref="AB63:AC63" si="13">+IF(AB50&gt;0.33, "COMERCIO INTRAINDUSTRIAL", "INDICIO DE COMERCIO INTRAINDUSTRIAL")</f>
        <v>INDICIO DE COMERCIO INTRAINDUSTRIAL</v>
      </c>
      <c r="AC63" s="143" t="str">
        <f t="shared" si="13"/>
        <v>INDICIO DE COMERCIO INTRAINDUSTRIAL</v>
      </c>
      <c r="AD63" s="143" t="str">
        <f t="shared" ref="AD63" si="14">+IF(AD50&gt;0.33, "COMERCIO INTRAINDUSTRIAL", "INDICIO DE COMERCIO INTRAINDUSTRIAL")</f>
        <v>INDICIO DE COMERCIO INTRAINDUSTRIAL</v>
      </c>
    </row>
    <row r="64" spans="4:30" x14ac:dyDescent="0.25">
      <c r="D64" s="237" t="s">
        <v>22</v>
      </c>
      <c r="E64" s="238"/>
      <c r="F64" s="111" t="e">
        <f t="shared" ref="F64:AA64" si="15">+IF(F51&gt;0.33, "COMERCIO INTRAINDUSTRIAL", "INDICIO DE COMERCIO INTRAINDUSTRIAL")</f>
        <v>#DIV/0!</v>
      </c>
      <c r="G64" s="140" t="e">
        <f t="shared" si="15"/>
        <v>#DIV/0!</v>
      </c>
      <c r="H64" s="111" t="str">
        <f t="shared" si="15"/>
        <v>INDICIO DE COMERCIO INTRAINDUSTRIAL</v>
      </c>
      <c r="I64" s="140" t="str">
        <f t="shared" si="15"/>
        <v>INDICIO DE COMERCIO INTRAINDUSTRIAL</v>
      </c>
      <c r="J64" s="111" t="e">
        <f t="shared" si="15"/>
        <v>#DIV/0!</v>
      </c>
      <c r="K64" s="140" t="str">
        <f t="shared" si="15"/>
        <v>INDICIO DE COMERCIO INTRAINDUSTRIAL</v>
      </c>
      <c r="L64" s="111" t="str">
        <f t="shared" si="15"/>
        <v>INDICIO DE COMERCIO INTRAINDUSTRIAL</v>
      </c>
      <c r="M64" s="140" t="str">
        <f t="shared" si="15"/>
        <v>INDICIO DE COMERCIO INTRAINDUSTRIAL</v>
      </c>
      <c r="N64" s="111" t="str">
        <f t="shared" si="15"/>
        <v>INDICIO DE COMERCIO INTRAINDUSTRIAL</v>
      </c>
      <c r="O64" s="140" t="str">
        <f t="shared" si="15"/>
        <v>INDICIO DE COMERCIO INTRAINDUSTRIAL</v>
      </c>
      <c r="P64" s="111" t="str">
        <f t="shared" si="15"/>
        <v>INDICIO DE COMERCIO INTRAINDUSTRIAL</v>
      </c>
      <c r="Q64" s="140" t="str">
        <f t="shared" si="15"/>
        <v>INDICIO DE COMERCIO INTRAINDUSTRIAL</v>
      </c>
      <c r="R64" s="111" t="str">
        <f t="shared" si="15"/>
        <v>INDICIO DE COMERCIO INTRAINDUSTRIAL</v>
      </c>
      <c r="S64" s="140" t="str">
        <f t="shared" si="15"/>
        <v>COMERCIO INTRAINDUSTRIAL</v>
      </c>
      <c r="T64" s="111" t="str">
        <f t="shared" si="15"/>
        <v>COMERCIO INTRAINDUSTRIAL</v>
      </c>
      <c r="U64" s="140" t="str">
        <f t="shared" si="15"/>
        <v>COMERCIO INTRAINDUSTRIAL</v>
      </c>
      <c r="V64" s="111" t="str">
        <f t="shared" si="15"/>
        <v>INDICIO DE COMERCIO INTRAINDUSTRIAL</v>
      </c>
      <c r="W64" s="140" t="str">
        <f t="shared" si="15"/>
        <v>COMERCIO INTRAINDUSTRIAL</v>
      </c>
      <c r="X64" s="111" t="str">
        <f t="shared" si="15"/>
        <v>COMERCIO INTRAINDUSTRIAL</v>
      </c>
      <c r="Y64" s="140" t="str">
        <f t="shared" si="15"/>
        <v>COMERCIO INTRAINDUSTRIAL</v>
      </c>
      <c r="Z64" s="111" t="str">
        <f t="shared" si="15"/>
        <v>INDICIO DE COMERCIO INTRAINDUSTRIAL</v>
      </c>
      <c r="AA64" s="143" t="str">
        <f t="shared" si="15"/>
        <v>INDICIO DE COMERCIO INTRAINDUSTRIAL</v>
      </c>
      <c r="AB64" s="143" t="str">
        <f t="shared" ref="AB64:AC64" si="16">+IF(AB51&gt;0.33, "COMERCIO INTRAINDUSTRIAL", "INDICIO DE COMERCIO INTRAINDUSTRIAL")</f>
        <v>INDICIO DE COMERCIO INTRAINDUSTRIAL</v>
      </c>
      <c r="AC64" s="143" t="str">
        <f t="shared" si="16"/>
        <v>INDICIO DE COMERCIO INTRAINDUSTRIAL</v>
      </c>
      <c r="AD64" s="143" t="str">
        <f t="shared" ref="AD64" si="17">+IF(AD51&gt;0.33, "COMERCIO INTRAINDUSTRIAL", "INDICIO DE COMERCIO INTRAINDUSTRIAL")</f>
        <v>INDICIO DE COMERCIO INTRAINDUSTRIAL</v>
      </c>
    </row>
    <row r="65" spans="4:30" x14ac:dyDescent="0.25">
      <c r="D65" s="235" t="s">
        <v>23</v>
      </c>
      <c r="E65" s="236"/>
      <c r="F65" s="111" t="str">
        <f t="shared" ref="F65:AA65" si="18">+IF(F52&gt;0.33, "COMERCIO INTRAINDUSTRIAL", "INDICIO DE COMERCIO INTRAINDUSTRIAL")</f>
        <v>INDICIO DE COMERCIO INTRAINDUSTRIAL</v>
      </c>
      <c r="G65" s="140" t="str">
        <f t="shared" si="18"/>
        <v>INDICIO DE COMERCIO INTRAINDUSTRIAL</v>
      </c>
      <c r="H65" s="111" t="str">
        <f t="shared" si="18"/>
        <v>INDICIO DE COMERCIO INTRAINDUSTRIAL</v>
      </c>
      <c r="I65" s="140" t="str">
        <f t="shared" si="18"/>
        <v>INDICIO DE COMERCIO INTRAINDUSTRIAL</v>
      </c>
      <c r="J65" s="111" t="str">
        <f t="shared" si="18"/>
        <v>INDICIO DE COMERCIO INTRAINDUSTRIAL</v>
      </c>
      <c r="K65" s="140" t="str">
        <f t="shared" si="18"/>
        <v>INDICIO DE COMERCIO INTRAINDUSTRIAL</v>
      </c>
      <c r="L65" s="111" t="str">
        <f t="shared" si="18"/>
        <v>INDICIO DE COMERCIO INTRAINDUSTRIAL</v>
      </c>
      <c r="M65" s="140" t="str">
        <f t="shared" si="18"/>
        <v>INDICIO DE COMERCIO INTRAINDUSTRIAL</v>
      </c>
      <c r="N65" s="111" t="str">
        <f t="shared" si="18"/>
        <v>INDICIO DE COMERCIO INTRAINDUSTRIAL</v>
      </c>
      <c r="O65" s="140" t="str">
        <f t="shared" si="18"/>
        <v>INDICIO DE COMERCIO INTRAINDUSTRIAL</v>
      </c>
      <c r="P65" s="111" t="str">
        <f t="shared" si="18"/>
        <v>INDICIO DE COMERCIO INTRAINDUSTRIAL</v>
      </c>
      <c r="Q65" s="140" t="str">
        <f t="shared" si="18"/>
        <v>INDICIO DE COMERCIO INTRAINDUSTRIAL</v>
      </c>
      <c r="R65" s="111" t="str">
        <f t="shared" si="18"/>
        <v>INDICIO DE COMERCIO INTRAINDUSTRIAL</v>
      </c>
      <c r="S65" s="140" t="str">
        <f t="shared" si="18"/>
        <v>INDICIO DE COMERCIO INTRAINDUSTRIAL</v>
      </c>
      <c r="T65" s="111" t="str">
        <f t="shared" si="18"/>
        <v>INDICIO DE COMERCIO INTRAINDUSTRIAL</v>
      </c>
      <c r="U65" s="140" t="str">
        <f t="shared" si="18"/>
        <v>INDICIO DE COMERCIO INTRAINDUSTRIAL</v>
      </c>
      <c r="V65" s="111" t="str">
        <f t="shared" si="18"/>
        <v>INDICIO DE COMERCIO INTRAINDUSTRIAL</v>
      </c>
      <c r="W65" s="140" t="str">
        <f t="shared" si="18"/>
        <v>INDICIO DE COMERCIO INTRAINDUSTRIAL</v>
      </c>
      <c r="X65" s="111" t="str">
        <f t="shared" si="18"/>
        <v>INDICIO DE COMERCIO INTRAINDUSTRIAL</v>
      </c>
      <c r="Y65" s="140" t="str">
        <f t="shared" si="18"/>
        <v>INDICIO DE COMERCIO INTRAINDUSTRIAL</v>
      </c>
      <c r="Z65" s="111" t="str">
        <f t="shared" si="18"/>
        <v>INDICIO DE COMERCIO INTRAINDUSTRIAL</v>
      </c>
      <c r="AA65" s="143" t="str">
        <f t="shared" si="18"/>
        <v>INDICIO DE COMERCIO INTRAINDUSTRIAL</v>
      </c>
      <c r="AB65" s="143" t="str">
        <f t="shared" ref="AB65:AC65" si="19">+IF(AB52&gt;0.33, "COMERCIO INTRAINDUSTRIAL", "INDICIO DE COMERCIO INTRAINDUSTRIAL")</f>
        <v>INDICIO DE COMERCIO INTRAINDUSTRIAL</v>
      </c>
      <c r="AC65" s="143" t="str">
        <f t="shared" si="19"/>
        <v>INDICIO DE COMERCIO INTRAINDUSTRIAL</v>
      </c>
      <c r="AD65" s="143" t="str">
        <f t="shared" ref="AD65" si="20">+IF(AD52&gt;0.33, "COMERCIO INTRAINDUSTRIAL", "INDICIO DE COMERCIO INTRAINDUSTRIAL")</f>
        <v>INDICIO DE COMERCIO INTRAINDUSTRIAL</v>
      </c>
    </row>
    <row r="66" spans="4:30" x14ac:dyDescent="0.25">
      <c r="D66" s="237" t="s">
        <v>24</v>
      </c>
      <c r="E66" s="238"/>
      <c r="F66" s="111" t="e">
        <f t="shared" ref="F66:AA66" si="21">+IF(F53&gt;0.33, "COMERCIO INTRAINDUSTRIAL", "INDICIO DE COMERCIO INTRAINDUSTRIAL")</f>
        <v>#DIV/0!</v>
      </c>
      <c r="G66" s="140" t="e">
        <f t="shared" si="21"/>
        <v>#DIV/0!</v>
      </c>
      <c r="H66" s="111" t="str">
        <f t="shared" si="21"/>
        <v>INDICIO DE COMERCIO INTRAINDUSTRIAL</v>
      </c>
      <c r="I66" s="140" t="str">
        <f t="shared" si="21"/>
        <v>INDICIO DE COMERCIO INTRAINDUSTRIAL</v>
      </c>
      <c r="J66" s="111" t="str">
        <f t="shared" si="21"/>
        <v>INDICIO DE COMERCIO INTRAINDUSTRIAL</v>
      </c>
      <c r="K66" s="140" t="str">
        <f t="shared" si="21"/>
        <v>INDICIO DE COMERCIO INTRAINDUSTRIAL</v>
      </c>
      <c r="L66" s="111" t="str">
        <f t="shared" si="21"/>
        <v>INDICIO DE COMERCIO INTRAINDUSTRIAL</v>
      </c>
      <c r="M66" s="140" t="str">
        <f t="shared" si="21"/>
        <v>INDICIO DE COMERCIO INTRAINDUSTRIAL</v>
      </c>
      <c r="N66" s="111" t="str">
        <f t="shared" si="21"/>
        <v>INDICIO DE COMERCIO INTRAINDUSTRIAL</v>
      </c>
      <c r="O66" s="140" t="str">
        <f t="shared" si="21"/>
        <v>INDICIO DE COMERCIO INTRAINDUSTRIAL</v>
      </c>
      <c r="P66" s="111" t="str">
        <f t="shared" si="21"/>
        <v>INDICIO DE COMERCIO INTRAINDUSTRIAL</v>
      </c>
      <c r="Q66" s="140" t="str">
        <f t="shared" si="21"/>
        <v>INDICIO DE COMERCIO INTRAINDUSTRIAL</v>
      </c>
      <c r="R66" s="111" t="str">
        <f t="shared" si="21"/>
        <v>INDICIO DE COMERCIO INTRAINDUSTRIAL</v>
      </c>
      <c r="S66" s="140" t="str">
        <f t="shared" si="21"/>
        <v>INDICIO DE COMERCIO INTRAINDUSTRIAL</v>
      </c>
      <c r="T66" s="111" t="str">
        <f t="shared" si="21"/>
        <v>INDICIO DE COMERCIO INTRAINDUSTRIAL</v>
      </c>
      <c r="U66" s="140" t="str">
        <f t="shared" si="21"/>
        <v>INDICIO DE COMERCIO INTRAINDUSTRIAL</v>
      </c>
      <c r="V66" s="111" t="str">
        <f t="shared" si="21"/>
        <v>INDICIO DE COMERCIO INTRAINDUSTRIAL</v>
      </c>
      <c r="W66" s="140" t="str">
        <f t="shared" si="21"/>
        <v>INDICIO DE COMERCIO INTRAINDUSTRIAL</v>
      </c>
      <c r="X66" s="111" t="str">
        <f t="shared" si="21"/>
        <v>INDICIO DE COMERCIO INTRAINDUSTRIAL</v>
      </c>
      <c r="Y66" s="140" t="str">
        <f t="shared" si="21"/>
        <v>INDICIO DE COMERCIO INTRAINDUSTRIAL</v>
      </c>
      <c r="Z66" s="111" t="str">
        <f t="shared" si="21"/>
        <v>INDICIO DE COMERCIO INTRAINDUSTRIAL</v>
      </c>
      <c r="AA66" s="143" t="str">
        <f t="shared" si="21"/>
        <v>INDICIO DE COMERCIO INTRAINDUSTRIAL</v>
      </c>
      <c r="AB66" s="143" t="str">
        <f t="shared" ref="AB66:AC66" si="22">+IF(AB53&gt;0.33, "COMERCIO INTRAINDUSTRIAL", "INDICIO DE COMERCIO INTRAINDUSTRIAL")</f>
        <v>INDICIO DE COMERCIO INTRAINDUSTRIAL</v>
      </c>
      <c r="AC66" s="143" t="str">
        <f t="shared" si="22"/>
        <v>INDICIO DE COMERCIO INTRAINDUSTRIAL</v>
      </c>
      <c r="AD66" s="143" t="str">
        <f t="shared" ref="AD66" si="23">+IF(AD53&gt;0.33, "COMERCIO INTRAINDUSTRIAL", "INDICIO DE COMERCIO INTRAINDUSTRIAL")</f>
        <v>INDICIO DE COMERCIO INTRAINDUSTRIAL</v>
      </c>
    </row>
    <row r="67" spans="4:30" x14ac:dyDescent="0.25">
      <c r="D67" s="235" t="s">
        <v>25</v>
      </c>
      <c r="E67" s="236"/>
      <c r="F67" s="111" t="str">
        <f t="shared" ref="F67:AA67" si="24">+IF(F54&gt;0.33, "COMERCIO INTRAINDUSTRIAL", "INDICIO DE COMERCIO INTRAINDUSTRIAL")</f>
        <v>INDICIO DE COMERCIO INTRAINDUSTRIAL</v>
      </c>
      <c r="G67" s="140" t="str">
        <f t="shared" si="24"/>
        <v>INDICIO DE COMERCIO INTRAINDUSTRIAL</v>
      </c>
      <c r="H67" s="111" t="str">
        <f t="shared" si="24"/>
        <v>INDICIO DE COMERCIO INTRAINDUSTRIAL</v>
      </c>
      <c r="I67" s="140" t="str">
        <f t="shared" si="24"/>
        <v>INDICIO DE COMERCIO INTRAINDUSTRIAL</v>
      </c>
      <c r="J67" s="111" t="str">
        <f t="shared" si="24"/>
        <v>INDICIO DE COMERCIO INTRAINDUSTRIAL</v>
      </c>
      <c r="K67" s="140" t="str">
        <f t="shared" si="24"/>
        <v>INDICIO DE COMERCIO INTRAINDUSTRIAL</v>
      </c>
      <c r="L67" s="111" t="str">
        <f t="shared" si="24"/>
        <v>INDICIO DE COMERCIO INTRAINDUSTRIAL</v>
      </c>
      <c r="M67" s="140" t="str">
        <f t="shared" si="24"/>
        <v>INDICIO DE COMERCIO INTRAINDUSTRIAL</v>
      </c>
      <c r="N67" s="111" t="str">
        <f t="shared" si="24"/>
        <v>INDICIO DE COMERCIO INTRAINDUSTRIAL</v>
      </c>
      <c r="O67" s="140" t="str">
        <f t="shared" si="24"/>
        <v>INDICIO DE COMERCIO INTRAINDUSTRIAL</v>
      </c>
      <c r="P67" s="111" t="str">
        <f t="shared" si="24"/>
        <v>INDICIO DE COMERCIO INTRAINDUSTRIAL</v>
      </c>
      <c r="Q67" s="140" t="str">
        <f t="shared" si="24"/>
        <v>INDICIO DE COMERCIO INTRAINDUSTRIAL</v>
      </c>
      <c r="R67" s="111" t="str">
        <f t="shared" si="24"/>
        <v>INDICIO DE COMERCIO INTRAINDUSTRIAL</v>
      </c>
      <c r="S67" s="140" t="str">
        <f t="shared" si="24"/>
        <v>INDICIO DE COMERCIO INTRAINDUSTRIAL</v>
      </c>
      <c r="T67" s="111" t="str">
        <f t="shared" si="24"/>
        <v>INDICIO DE COMERCIO INTRAINDUSTRIAL</v>
      </c>
      <c r="U67" s="140" t="str">
        <f t="shared" si="24"/>
        <v>INDICIO DE COMERCIO INTRAINDUSTRIAL</v>
      </c>
      <c r="V67" s="111" t="str">
        <f t="shared" si="24"/>
        <v>INDICIO DE COMERCIO INTRAINDUSTRIAL</v>
      </c>
      <c r="W67" s="140" t="str">
        <f t="shared" si="24"/>
        <v>INDICIO DE COMERCIO INTRAINDUSTRIAL</v>
      </c>
      <c r="X67" s="111" t="str">
        <f t="shared" si="24"/>
        <v>INDICIO DE COMERCIO INTRAINDUSTRIAL</v>
      </c>
      <c r="Y67" s="140" t="str">
        <f t="shared" si="24"/>
        <v>INDICIO DE COMERCIO INTRAINDUSTRIAL</v>
      </c>
      <c r="Z67" s="111" t="str">
        <f t="shared" si="24"/>
        <v>INDICIO DE COMERCIO INTRAINDUSTRIAL</v>
      </c>
      <c r="AA67" s="143" t="str">
        <f t="shared" si="24"/>
        <v>INDICIO DE COMERCIO INTRAINDUSTRIAL</v>
      </c>
      <c r="AB67" s="143" t="str">
        <f t="shared" ref="AB67:AC67" si="25">+IF(AB54&gt;0.33, "COMERCIO INTRAINDUSTRIAL", "INDICIO DE COMERCIO INTRAINDUSTRIAL")</f>
        <v>INDICIO DE COMERCIO INTRAINDUSTRIAL</v>
      </c>
      <c r="AC67" s="143" t="str">
        <f t="shared" si="25"/>
        <v>INDICIO DE COMERCIO INTRAINDUSTRIAL</v>
      </c>
      <c r="AD67" s="143" t="str">
        <f t="shared" ref="AD67" si="26">+IF(AD54&gt;0.33, "COMERCIO INTRAINDUSTRIAL", "INDICIO DE COMERCIO INTRAINDUSTRIAL")</f>
        <v>INDICIO DE COMERCIO INTRAINDUSTRIAL</v>
      </c>
    </row>
    <row r="68" spans="4:30" ht="15.75" thickBot="1" x14ac:dyDescent="0.3">
      <c r="D68" s="233" t="s">
        <v>26</v>
      </c>
      <c r="E68" s="234"/>
      <c r="F68" s="112" t="e">
        <f t="shared" ref="F68:AA68" si="27">+IF(F55&gt;0.33, "COMERCIO INTRAINDUSTRIAL", "INDICIO DE COMERCIO INTRAINDUSTRIAL")</f>
        <v>#DIV/0!</v>
      </c>
      <c r="G68" s="144" t="e">
        <f t="shared" si="27"/>
        <v>#DIV/0!</v>
      </c>
      <c r="H68" s="112" t="e">
        <f t="shared" si="27"/>
        <v>#DIV/0!</v>
      </c>
      <c r="I68" s="144" t="e">
        <f t="shared" si="27"/>
        <v>#DIV/0!</v>
      </c>
      <c r="J68" s="112" t="e">
        <f t="shared" si="27"/>
        <v>#DIV/0!</v>
      </c>
      <c r="K68" s="144" t="str">
        <f t="shared" si="27"/>
        <v>INDICIO DE COMERCIO INTRAINDUSTRIAL</v>
      </c>
      <c r="L68" s="112" t="e">
        <f t="shared" si="27"/>
        <v>#DIV/0!</v>
      </c>
      <c r="M68" s="144" t="e">
        <f t="shared" si="27"/>
        <v>#DIV/0!</v>
      </c>
      <c r="N68" s="112" t="e">
        <f t="shared" si="27"/>
        <v>#DIV/0!</v>
      </c>
      <c r="O68" s="144" t="str">
        <f t="shared" si="27"/>
        <v>INDICIO DE COMERCIO INTRAINDUSTRIAL</v>
      </c>
      <c r="P68" s="112" t="str">
        <f t="shared" si="27"/>
        <v>COMERCIO INTRAINDUSTRIAL</v>
      </c>
      <c r="Q68" s="144" t="e">
        <f t="shared" si="27"/>
        <v>#DIV/0!</v>
      </c>
      <c r="R68" s="112" t="str">
        <f t="shared" si="27"/>
        <v>INDICIO DE COMERCIO INTRAINDUSTRIAL</v>
      </c>
      <c r="S68" s="144" t="e">
        <f t="shared" si="27"/>
        <v>#DIV/0!</v>
      </c>
      <c r="T68" s="112" t="str">
        <f t="shared" si="27"/>
        <v>INDICIO DE COMERCIO INTRAINDUSTRIAL</v>
      </c>
      <c r="U68" s="144" t="str">
        <f t="shared" si="27"/>
        <v>COMERCIO INTRAINDUSTRIAL</v>
      </c>
      <c r="V68" s="112" t="str">
        <f t="shared" si="27"/>
        <v>INDICIO DE COMERCIO INTRAINDUSTRIAL</v>
      </c>
      <c r="W68" s="144" t="str">
        <f t="shared" si="27"/>
        <v>COMERCIO INTRAINDUSTRIAL</v>
      </c>
      <c r="X68" s="112" t="e">
        <f t="shared" si="27"/>
        <v>#DIV/0!</v>
      </c>
      <c r="Y68" s="144" t="str">
        <f t="shared" si="27"/>
        <v>INDICIO DE COMERCIO INTRAINDUSTRIAL</v>
      </c>
      <c r="Z68" s="112" t="str">
        <f t="shared" si="27"/>
        <v>INDICIO DE COMERCIO INTRAINDUSTRIAL</v>
      </c>
      <c r="AA68" s="145" t="str">
        <f t="shared" si="27"/>
        <v>INDICIO DE COMERCIO INTRAINDUSTRIAL</v>
      </c>
      <c r="AB68" s="145" t="str">
        <f t="shared" ref="AB68:AC68" si="28">+IF(AB55&gt;0.33, "COMERCIO INTRAINDUSTRIAL", "INDICIO DE COMERCIO INTRAINDUSTRIAL")</f>
        <v>INDICIO DE COMERCIO INTRAINDUSTRIAL</v>
      </c>
      <c r="AC68" s="145" t="str">
        <f t="shared" si="28"/>
        <v>INDICIO DE COMERCIO INTRAINDUSTRIAL</v>
      </c>
      <c r="AD68" s="145" t="str">
        <f t="shared" ref="AD68" si="29">+IF(AD55&gt;0.33, "COMERCIO INTRAINDUSTRIAL", "INDICIO DE COMERCIO INTRAINDUSTRIAL")</f>
        <v>INDICIO DE COMERCIO INTRAINDUSTRIAL</v>
      </c>
    </row>
    <row r="69" spans="4:30" x14ac:dyDescent="0.25">
      <c r="D69" s="1" t="s">
        <v>53</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topLeftCell="A8"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workbookViewId="0">
      <selection activeCell="Q21" sqref="Q21"/>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90" t="s">
        <v>13</v>
      </c>
      <c r="C2" s="190"/>
      <c r="D2" s="190"/>
      <c r="E2" s="190"/>
      <c r="F2" s="190"/>
      <c r="G2" s="190"/>
      <c r="H2" s="190"/>
      <c r="I2" s="190"/>
      <c r="J2" s="190"/>
      <c r="K2" s="190"/>
      <c r="L2" s="190"/>
      <c r="M2" s="190"/>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8"/>
  <sheetViews>
    <sheetView showGridLines="0" topLeftCell="A37" workbookViewId="0">
      <selection activeCell="F47" sqref="F47"/>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s>
  <sheetData>
    <row r="7" spans="2:16" ht="15" customHeight="1" x14ac:dyDescent="0.25">
      <c r="B7" s="193" t="s">
        <v>49</v>
      </c>
      <c r="C7" s="193"/>
      <c r="D7" s="193"/>
      <c r="E7" s="193"/>
      <c r="M7" s="193" t="s">
        <v>4</v>
      </c>
      <c r="N7" s="193"/>
      <c r="O7" s="193"/>
      <c r="P7" s="193"/>
    </row>
    <row r="8" spans="2:16" x14ac:dyDescent="0.25">
      <c r="B8" s="193"/>
      <c r="C8" s="193"/>
      <c r="D8" s="193"/>
      <c r="E8" s="193"/>
      <c r="G8" s="195" t="s">
        <v>0</v>
      </c>
      <c r="H8" s="195"/>
      <c r="I8" s="195"/>
      <c r="J8" s="195"/>
      <c r="M8" s="193"/>
      <c r="N8" s="193"/>
      <c r="O8" s="193"/>
      <c r="P8" s="193"/>
    </row>
    <row r="9" spans="2:16" x14ac:dyDescent="0.25">
      <c r="B9" s="193"/>
      <c r="C9" s="193"/>
      <c r="D9" s="193"/>
      <c r="E9" s="193"/>
      <c r="G9" s="195"/>
      <c r="H9" s="195"/>
      <c r="I9" s="195"/>
      <c r="J9" s="195"/>
      <c r="M9" s="193"/>
      <c r="N9" s="193"/>
      <c r="O9" s="193"/>
      <c r="P9" s="193"/>
    </row>
    <row r="10" spans="2:16" x14ac:dyDescent="0.25">
      <c r="B10" s="193"/>
      <c r="C10" s="193"/>
      <c r="D10" s="193"/>
      <c r="E10" s="193"/>
      <c r="G10" s="195"/>
      <c r="H10" s="195"/>
      <c r="I10" s="195"/>
      <c r="J10" s="195"/>
      <c r="M10" s="193"/>
      <c r="N10" s="193"/>
      <c r="O10" s="193"/>
      <c r="P10" s="193"/>
    </row>
    <row r="11" spans="2:16" x14ac:dyDescent="0.25">
      <c r="B11" s="193"/>
      <c r="C11" s="193"/>
      <c r="D11" s="193"/>
      <c r="E11" s="193"/>
      <c r="G11" s="195"/>
      <c r="H11" s="195"/>
      <c r="I11" s="195"/>
      <c r="J11" s="195"/>
      <c r="M11" s="193"/>
      <c r="N11" s="193"/>
      <c r="O11" s="193"/>
      <c r="P11" s="193"/>
    </row>
    <row r="12" spans="2:16" x14ac:dyDescent="0.25">
      <c r="B12" s="193"/>
      <c r="C12" s="193"/>
      <c r="D12" s="193"/>
      <c r="E12" s="193"/>
      <c r="G12" s="195"/>
      <c r="H12" s="195"/>
      <c r="I12" s="195"/>
      <c r="J12" s="195"/>
      <c r="M12" s="193"/>
      <c r="N12" s="193"/>
      <c r="O12" s="193"/>
      <c r="P12" s="193"/>
    </row>
    <row r="13" spans="2:16" x14ac:dyDescent="0.25">
      <c r="B13" s="193"/>
      <c r="C13" s="193"/>
      <c r="D13" s="193"/>
      <c r="E13" s="193"/>
      <c r="G13" s="195"/>
      <c r="H13" s="195"/>
      <c r="I13" s="195"/>
      <c r="J13" s="195"/>
      <c r="M13" s="193"/>
      <c r="N13" s="193"/>
      <c r="O13" s="193"/>
      <c r="P13" s="193"/>
    </row>
    <row r="14" spans="2:16" x14ac:dyDescent="0.25">
      <c r="B14" s="193"/>
      <c r="C14" s="193"/>
      <c r="D14" s="193"/>
      <c r="E14" s="193"/>
      <c r="G14" s="195"/>
      <c r="H14" s="195"/>
      <c r="I14" s="195"/>
      <c r="J14" s="195"/>
      <c r="M14" s="193"/>
      <c r="N14" s="193"/>
      <c r="O14" s="193"/>
      <c r="P14" s="193"/>
    </row>
    <row r="15" spans="2:16" x14ac:dyDescent="0.25">
      <c r="B15" s="193"/>
      <c r="C15" s="193"/>
      <c r="D15" s="193"/>
      <c r="E15" s="193"/>
      <c r="G15" s="195"/>
      <c r="H15" s="195"/>
      <c r="I15" s="195"/>
      <c r="J15" s="195"/>
      <c r="M15" s="193"/>
      <c r="N15" s="193"/>
      <c r="O15" s="193"/>
      <c r="P15" s="193"/>
    </row>
    <row r="16" spans="2:16" x14ac:dyDescent="0.25">
      <c r="B16" s="193"/>
      <c r="C16" s="193"/>
      <c r="D16" s="193"/>
      <c r="E16" s="193"/>
      <c r="G16" s="195"/>
      <c r="H16" s="195"/>
      <c r="I16" s="195"/>
      <c r="J16" s="195"/>
      <c r="M16" s="193"/>
      <c r="N16" s="193"/>
      <c r="O16" s="193"/>
      <c r="P16" s="193"/>
    </row>
    <row r="17" spans="3:15" x14ac:dyDescent="0.25">
      <c r="C17" s="194" t="s">
        <v>3</v>
      </c>
      <c r="D17" s="194"/>
      <c r="E17" s="194"/>
      <c r="M17" s="194" t="s">
        <v>3</v>
      </c>
      <c r="N17" s="194"/>
      <c r="O17" s="194"/>
    </row>
    <row r="43" spans="2:28" x14ac:dyDescent="0.25">
      <c r="C43" s="4" t="s">
        <v>57</v>
      </c>
      <c r="D43" s="5"/>
      <c r="E43" s="5"/>
      <c r="F43" s="5"/>
      <c r="G43" s="5"/>
      <c r="H43" s="5"/>
      <c r="I43" s="5"/>
    </row>
    <row r="44" spans="2:28" ht="15.75" thickBot="1" x14ac:dyDescent="0.3"/>
    <row r="45" spans="2:28" ht="15.75" thickBot="1" x14ac:dyDescent="0.3">
      <c r="B45" s="6" t="s">
        <v>15</v>
      </c>
      <c r="C45" s="7"/>
      <c r="D45" s="12">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row>
    <row r="46" spans="2:28" ht="15.75" thickBot="1" x14ac:dyDescent="0.3">
      <c r="B46" s="196" t="s">
        <v>27</v>
      </c>
      <c r="C46" s="197"/>
      <c r="D46" s="179">
        <v>0</v>
      </c>
      <c r="E46" s="178">
        <v>0</v>
      </c>
      <c r="F46" s="179">
        <v>3.85</v>
      </c>
      <c r="G46" s="178">
        <v>8.1980000000000004</v>
      </c>
      <c r="H46" s="179">
        <v>3.3039999999999998</v>
      </c>
      <c r="I46" s="178">
        <v>44.540000000000013</v>
      </c>
      <c r="J46" s="179">
        <v>100.256</v>
      </c>
      <c r="K46" s="178">
        <v>15.965999999999999</v>
      </c>
      <c r="L46" s="179">
        <v>264.92</v>
      </c>
      <c r="M46" s="178">
        <v>174.65799999999999</v>
      </c>
      <c r="N46" s="179">
        <v>305.88799999999998</v>
      </c>
      <c r="O46" s="178">
        <v>396.327</v>
      </c>
      <c r="P46" s="179">
        <v>467.959</v>
      </c>
      <c r="Q46" s="178">
        <v>3463.857</v>
      </c>
      <c r="R46" s="179">
        <v>9041.6029999999992</v>
      </c>
      <c r="S46" s="178">
        <v>9094.4239999999991</v>
      </c>
      <c r="T46" s="179">
        <v>11360.554</v>
      </c>
      <c r="U46" s="178">
        <v>10019.208000000001</v>
      </c>
      <c r="V46" s="179">
        <v>18889.914000000001</v>
      </c>
      <c r="W46" s="178">
        <v>16570.347000000002</v>
      </c>
      <c r="X46" s="179">
        <v>9060.6009999999987</v>
      </c>
      <c r="Y46" s="180">
        <v>9525.1730000000007</v>
      </c>
      <c r="Z46" s="180">
        <v>27871.819</v>
      </c>
      <c r="AA46" s="180">
        <v>40836.741000000002</v>
      </c>
      <c r="AB46" s="180">
        <v>33423.625</v>
      </c>
    </row>
    <row r="47" spans="2:28" x14ac:dyDescent="0.25">
      <c r="B47" s="198" t="s">
        <v>17</v>
      </c>
      <c r="C47" s="199"/>
      <c r="D47" s="182">
        <v>0</v>
      </c>
      <c r="E47" s="181">
        <v>0</v>
      </c>
      <c r="F47" s="182">
        <v>0</v>
      </c>
      <c r="G47" s="181">
        <v>0</v>
      </c>
      <c r="H47" s="182">
        <v>0</v>
      </c>
      <c r="I47" s="181">
        <v>0</v>
      </c>
      <c r="J47" s="182">
        <v>0</v>
      </c>
      <c r="K47" s="181">
        <v>0</v>
      </c>
      <c r="L47" s="182">
        <v>0</v>
      </c>
      <c r="M47" s="181">
        <v>127.798</v>
      </c>
      <c r="N47" s="182">
        <v>0</v>
      </c>
      <c r="O47" s="181">
        <v>68.406999999999996</v>
      </c>
      <c r="P47" s="182">
        <v>75.91</v>
      </c>
      <c r="Q47" s="181">
        <v>229.101</v>
      </c>
      <c r="R47" s="182">
        <v>867.34100000000001</v>
      </c>
      <c r="S47" s="181">
        <v>655.02700000000004</v>
      </c>
      <c r="T47" s="182">
        <v>1448.3910000000001</v>
      </c>
      <c r="U47" s="181">
        <v>714.78399999999999</v>
      </c>
      <c r="V47" s="182">
        <v>1321.7439999999999</v>
      </c>
      <c r="W47" s="181">
        <v>1690.433</v>
      </c>
      <c r="X47" s="182">
        <v>1781.0719999999999</v>
      </c>
      <c r="Y47" s="183">
        <v>3188.5920000000001</v>
      </c>
      <c r="Z47" s="183">
        <v>11972.865</v>
      </c>
      <c r="AA47" s="183">
        <v>18082.663</v>
      </c>
      <c r="AB47" s="183">
        <v>21031.054</v>
      </c>
    </row>
    <row r="48" spans="2:28" x14ac:dyDescent="0.25">
      <c r="B48" s="200" t="s">
        <v>18</v>
      </c>
      <c r="C48" s="201"/>
      <c r="D48" s="185">
        <v>0</v>
      </c>
      <c r="E48" s="184">
        <v>0</v>
      </c>
      <c r="F48" s="185">
        <v>0</v>
      </c>
      <c r="G48" s="184">
        <v>0</v>
      </c>
      <c r="H48" s="185">
        <v>0</v>
      </c>
      <c r="I48" s="184">
        <v>0</v>
      </c>
      <c r="J48" s="185">
        <v>0</v>
      </c>
      <c r="K48" s="184">
        <v>0</v>
      </c>
      <c r="L48" s="185">
        <v>0</v>
      </c>
      <c r="M48" s="184">
        <v>0</v>
      </c>
      <c r="N48" s="185">
        <v>0</v>
      </c>
      <c r="O48" s="184">
        <v>0</v>
      </c>
      <c r="P48" s="185">
        <v>0</v>
      </c>
      <c r="Q48" s="184">
        <v>0</v>
      </c>
      <c r="R48" s="185">
        <v>0</v>
      </c>
      <c r="S48" s="184">
        <v>0</v>
      </c>
      <c r="T48" s="185">
        <v>0</v>
      </c>
      <c r="U48" s="184">
        <v>0</v>
      </c>
      <c r="V48" s="185">
        <v>889.61400000000003</v>
      </c>
      <c r="W48" s="184">
        <v>442.33199999999999</v>
      </c>
      <c r="X48" s="185">
        <v>1452.79</v>
      </c>
      <c r="Y48" s="186">
        <v>1104.1099999999999</v>
      </c>
      <c r="Z48" s="186">
        <v>316.00799999999998</v>
      </c>
      <c r="AA48" s="186">
        <v>453.024</v>
      </c>
      <c r="AB48" s="186">
        <v>113.256</v>
      </c>
    </row>
    <row r="49" spans="2:28" s="1" customFormat="1" x14ac:dyDescent="0.25">
      <c r="B49" s="191" t="s">
        <v>19</v>
      </c>
      <c r="C49" s="192"/>
      <c r="D49" s="182">
        <v>0</v>
      </c>
      <c r="E49" s="181">
        <v>0</v>
      </c>
      <c r="F49" s="182">
        <v>3.85</v>
      </c>
      <c r="G49" s="181">
        <v>3.11</v>
      </c>
      <c r="H49" s="182">
        <v>0</v>
      </c>
      <c r="I49" s="181">
        <v>1.329</v>
      </c>
      <c r="J49" s="182">
        <v>34.494</v>
      </c>
      <c r="K49" s="181">
        <v>0.55100000000000005</v>
      </c>
      <c r="L49" s="182">
        <v>12.426</v>
      </c>
      <c r="M49" s="181">
        <v>16.7</v>
      </c>
      <c r="N49" s="182">
        <v>38.564</v>
      </c>
      <c r="O49" s="181">
        <v>0</v>
      </c>
      <c r="P49" s="182">
        <v>0</v>
      </c>
      <c r="Q49" s="181">
        <v>722.82799999999997</v>
      </c>
      <c r="R49" s="182">
        <v>754.16499999999996</v>
      </c>
      <c r="S49" s="181">
        <v>1953.86</v>
      </c>
      <c r="T49" s="182">
        <v>1451.095</v>
      </c>
      <c r="U49" s="181">
        <v>2548.6860000000001</v>
      </c>
      <c r="V49" s="182">
        <v>6756.3209999999999</v>
      </c>
      <c r="W49" s="181">
        <v>2553.6039999999998</v>
      </c>
      <c r="X49" s="182">
        <v>1609.145</v>
      </c>
      <c r="Y49" s="183">
        <v>1400.3679999999999</v>
      </c>
      <c r="Z49" s="183">
        <v>5839.1149999999998</v>
      </c>
      <c r="AA49" s="183">
        <v>13471.165000000001</v>
      </c>
      <c r="AB49" s="183">
        <v>8582.9359999999997</v>
      </c>
    </row>
    <row r="50" spans="2:28" x14ac:dyDescent="0.25">
      <c r="B50" s="200" t="s">
        <v>20</v>
      </c>
      <c r="C50" s="201"/>
      <c r="D50" s="185">
        <v>0</v>
      </c>
      <c r="E50" s="184">
        <v>0</v>
      </c>
      <c r="F50" s="185">
        <v>0</v>
      </c>
      <c r="G50" s="184">
        <v>0</v>
      </c>
      <c r="H50" s="185">
        <v>0</v>
      </c>
      <c r="I50" s="184">
        <v>0</v>
      </c>
      <c r="J50" s="185">
        <v>0</v>
      </c>
      <c r="K50" s="184">
        <v>0</v>
      </c>
      <c r="L50" s="185">
        <v>0</v>
      </c>
      <c r="M50" s="184">
        <v>0</v>
      </c>
      <c r="N50" s="185">
        <v>0</v>
      </c>
      <c r="O50" s="184">
        <v>0</v>
      </c>
      <c r="P50" s="185">
        <v>0</v>
      </c>
      <c r="Q50" s="184">
        <v>0</v>
      </c>
      <c r="R50" s="185">
        <v>0</v>
      </c>
      <c r="S50" s="184">
        <v>0</v>
      </c>
      <c r="T50" s="185">
        <v>4179.1099999999997</v>
      </c>
      <c r="U50" s="184">
        <v>0</v>
      </c>
      <c r="V50" s="185">
        <v>0</v>
      </c>
      <c r="W50" s="184">
        <v>0</v>
      </c>
      <c r="X50" s="185">
        <v>0</v>
      </c>
      <c r="Y50" s="186">
        <v>0</v>
      </c>
      <c r="Z50" s="186">
        <v>0</v>
      </c>
      <c r="AA50" s="186">
        <v>0</v>
      </c>
      <c r="AB50" s="186">
        <v>0</v>
      </c>
    </row>
    <row r="51" spans="2:28" s="1" customFormat="1" x14ac:dyDescent="0.25">
      <c r="B51" s="191" t="s">
        <v>21</v>
      </c>
      <c r="C51" s="192"/>
      <c r="D51" s="182">
        <v>0</v>
      </c>
      <c r="E51" s="181">
        <v>0</v>
      </c>
      <c r="F51" s="182">
        <v>0</v>
      </c>
      <c r="G51" s="181">
        <v>0</v>
      </c>
      <c r="H51" s="182">
        <v>0</v>
      </c>
      <c r="I51" s="181">
        <v>0</v>
      </c>
      <c r="J51" s="182">
        <v>0</v>
      </c>
      <c r="K51" s="181">
        <v>0</v>
      </c>
      <c r="L51" s="182">
        <v>0</v>
      </c>
      <c r="M51" s="181">
        <v>0</v>
      </c>
      <c r="N51" s="182">
        <v>0</v>
      </c>
      <c r="O51" s="181">
        <v>0</v>
      </c>
      <c r="P51" s="182">
        <v>0</v>
      </c>
      <c r="Q51" s="181">
        <v>0</v>
      </c>
      <c r="R51" s="182">
        <v>0</v>
      </c>
      <c r="S51" s="181">
        <v>0</v>
      </c>
      <c r="T51" s="182">
        <v>0</v>
      </c>
      <c r="U51" s="181">
        <v>0</v>
      </c>
      <c r="V51" s="182">
        <v>0</v>
      </c>
      <c r="W51" s="181">
        <v>0</v>
      </c>
      <c r="X51" s="182">
        <v>0</v>
      </c>
      <c r="Y51" s="183">
        <v>0</v>
      </c>
      <c r="Z51" s="183">
        <v>0</v>
      </c>
      <c r="AA51" s="183">
        <v>0</v>
      </c>
      <c r="AB51" s="183">
        <v>0</v>
      </c>
    </row>
    <row r="52" spans="2:28" x14ac:dyDescent="0.25">
      <c r="B52" s="200" t="s">
        <v>22</v>
      </c>
      <c r="C52" s="201"/>
      <c r="D52" s="185">
        <v>0</v>
      </c>
      <c r="E52" s="184">
        <v>0</v>
      </c>
      <c r="F52" s="185">
        <v>0</v>
      </c>
      <c r="G52" s="184">
        <v>0</v>
      </c>
      <c r="H52" s="185">
        <v>0</v>
      </c>
      <c r="I52" s="184">
        <v>0</v>
      </c>
      <c r="J52" s="185">
        <v>19.399999999999999</v>
      </c>
      <c r="K52" s="184">
        <v>0</v>
      </c>
      <c r="L52" s="185">
        <v>0</v>
      </c>
      <c r="M52" s="184">
        <v>0</v>
      </c>
      <c r="N52" s="185">
        <v>0</v>
      </c>
      <c r="O52" s="184">
        <v>81.23</v>
      </c>
      <c r="P52" s="185">
        <v>242.12299999999999</v>
      </c>
      <c r="Q52" s="184">
        <v>2317.6660000000002</v>
      </c>
      <c r="R52" s="185">
        <v>6918.9040000000014</v>
      </c>
      <c r="S52" s="184">
        <v>6107.3230000000003</v>
      </c>
      <c r="T52" s="185">
        <v>3472.5949999999998</v>
      </c>
      <c r="U52" s="184">
        <v>4467.0069999999996</v>
      </c>
      <c r="V52" s="185">
        <v>8286.7909999999993</v>
      </c>
      <c r="W52" s="184">
        <v>7934.2250000000004</v>
      </c>
      <c r="X52" s="185">
        <v>716.96500000000003</v>
      </c>
      <c r="Y52" s="186">
        <v>1386.172</v>
      </c>
      <c r="Z52" s="186">
        <v>3836.6419999999998</v>
      </c>
      <c r="AA52" s="186">
        <v>1053.9159999999999</v>
      </c>
      <c r="AB52" s="186">
        <v>1429.982</v>
      </c>
    </row>
    <row r="53" spans="2:28" s="1" customFormat="1" x14ac:dyDescent="0.25">
      <c r="B53" s="191" t="s">
        <v>23</v>
      </c>
      <c r="C53" s="192"/>
      <c r="D53" s="182">
        <v>0</v>
      </c>
      <c r="E53" s="181">
        <v>0</v>
      </c>
      <c r="F53" s="182">
        <v>0</v>
      </c>
      <c r="G53" s="181">
        <v>5.0880000000000001</v>
      </c>
      <c r="H53" s="182">
        <v>3.3039999999999998</v>
      </c>
      <c r="I53" s="181">
        <v>16.041</v>
      </c>
      <c r="J53" s="182">
        <v>20.812000000000001</v>
      </c>
      <c r="K53" s="181">
        <v>15.414999999999999</v>
      </c>
      <c r="L53" s="182">
        <v>124.642</v>
      </c>
      <c r="M53" s="181">
        <v>6.9039999999999999</v>
      </c>
      <c r="N53" s="182">
        <v>183.501</v>
      </c>
      <c r="O53" s="181">
        <v>77.415999999999997</v>
      </c>
      <c r="P53" s="182">
        <v>131.46799999999999</v>
      </c>
      <c r="Q53" s="181">
        <v>169.51400000000001</v>
      </c>
      <c r="R53" s="182">
        <v>479.05799999999999</v>
      </c>
      <c r="S53" s="181">
        <v>359.96800000000002</v>
      </c>
      <c r="T53" s="182">
        <v>363.93099999999998</v>
      </c>
      <c r="U53" s="181">
        <v>1659.175</v>
      </c>
      <c r="V53" s="182">
        <v>1523.9860000000001</v>
      </c>
      <c r="W53" s="181">
        <v>3865.9319999999998</v>
      </c>
      <c r="X53" s="182">
        <v>3266.3850000000002</v>
      </c>
      <c r="Y53" s="183">
        <v>1677.2860000000001</v>
      </c>
      <c r="Z53" s="183">
        <v>5327.8040000000001</v>
      </c>
      <c r="AA53" s="183">
        <v>6901.8779999999997</v>
      </c>
      <c r="AB53" s="183">
        <v>2092.201</v>
      </c>
    </row>
    <row r="54" spans="2:28" x14ac:dyDescent="0.25">
      <c r="B54" s="200" t="s">
        <v>24</v>
      </c>
      <c r="C54" s="201"/>
      <c r="D54" s="185">
        <v>0</v>
      </c>
      <c r="E54" s="184">
        <v>0</v>
      </c>
      <c r="F54" s="185">
        <v>0</v>
      </c>
      <c r="G54" s="184">
        <v>0</v>
      </c>
      <c r="H54" s="185">
        <v>0</v>
      </c>
      <c r="I54" s="184">
        <v>27.17</v>
      </c>
      <c r="J54" s="185">
        <v>7.55</v>
      </c>
      <c r="K54" s="184">
        <v>0</v>
      </c>
      <c r="L54" s="185">
        <v>117.607</v>
      </c>
      <c r="M54" s="184">
        <v>22.266999999999999</v>
      </c>
      <c r="N54" s="185">
        <v>79.834999999999994</v>
      </c>
      <c r="O54" s="184">
        <v>5.03</v>
      </c>
      <c r="P54" s="185">
        <v>17.378</v>
      </c>
      <c r="Q54" s="184">
        <v>4.7439999999999998</v>
      </c>
      <c r="R54" s="185">
        <v>13.443</v>
      </c>
      <c r="S54" s="184">
        <v>10.746</v>
      </c>
      <c r="T54" s="185">
        <v>173.839</v>
      </c>
      <c r="U54" s="184">
        <v>578.428</v>
      </c>
      <c r="V54" s="185">
        <v>53.826000000000001</v>
      </c>
      <c r="W54" s="184">
        <v>63.850999999999999</v>
      </c>
      <c r="X54" s="185">
        <v>189.16800000000001</v>
      </c>
      <c r="Y54" s="186">
        <v>744.154</v>
      </c>
      <c r="Z54" s="186">
        <v>430.48599999999999</v>
      </c>
      <c r="AA54" s="186">
        <v>847.07</v>
      </c>
      <c r="AB54" s="186">
        <v>152.14599999999999</v>
      </c>
    </row>
    <row r="55" spans="2:28" s="1" customFormat="1" x14ac:dyDescent="0.25">
      <c r="B55" s="191" t="s">
        <v>25</v>
      </c>
      <c r="C55" s="192"/>
      <c r="D55" s="182">
        <v>0</v>
      </c>
      <c r="E55" s="181">
        <v>0</v>
      </c>
      <c r="F55" s="182">
        <v>0</v>
      </c>
      <c r="G55" s="181">
        <v>0</v>
      </c>
      <c r="H55" s="182">
        <v>0</v>
      </c>
      <c r="I55" s="181">
        <v>0</v>
      </c>
      <c r="J55" s="182">
        <v>18</v>
      </c>
      <c r="K55" s="181">
        <v>0</v>
      </c>
      <c r="L55" s="182">
        <v>10.244999999999999</v>
      </c>
      <c r="M55" s="181">
        <v>0.98899999999999999</v>
      </c>
      <c r="N55" s="182">
        <v>3.9870000000000001</v>
      </c>
      <c r="O55" s="181">
        <v>164.244</v>
      </c>
      <c r="P55" s="182">
        <v>0</v>
      </c>
      <c r="Q55" s="181">
        <v>20.004000000000001</v>
      </c>
      <c r="R55" s="182">
        <v>2.6920000000000002</v>
      </c>
      <c r="S55" s="181">
        <v>1.5</v>
      </c>
      <c r="T55" s="182">
        <v>268.59399999999999</v>
      </c>
      <c r="U55" s="181">
        <v>48.128999999999998</v>
      </c>
      <c r="V55" s="182">
        <v>57.631999999999998</v>
      </c>
      <c r="W55" s="181">
        <v>8.4700000000000006</v>
      </c>
      <c r="X55" s="182">
        <v>35.076000000000001</v>
      </c>
      <c r="Y55" s="183">
        <v>24.491</v>
      </c>
      <c r="Z55" s="183">
        <v>144.899</v>
      </c>
      <c r="AA55" s="183">
        <v>22.925000000000001</v>
      </c>
      <c r="AB55" s="183">
        <v>15.05</v>
      </c>
    </row>
    <row r="56" spans="2:28" ht="15.75" thickBot="1" x14ac:dyDescent="0.3">
      <c r="B56" s="202" t="s">
        <v>26</v>
      </c>
      <c r="C56" s="203"/>
      <c r="D56" s="188">
        <v>0</v>
      </c>
      <c r="E56" s="187">
        <v>0</v>
      </c>
      <c r="F56" s="188">
        <v>0</v>
      </c>
      <c r="G56" s="187">
        <v>0</v>
      </c>
      <c r="H56" s="188">
        <v>0</v>
      </c>
      <c r="I56" s="187">
        <v>0</v>
      </c>
      <c r="J56" s="188">
        <v>0</v>
      </c>
      <c r="K56" s="187">
        <v>0</v>
      </c>
      <c r="L56" s="188">
        <v>0</v>
      </c>
      <c r="M56" s="187">
        <v>0</v>
      </c>
      <c r="N56" s="188">
        <v>1E-3</v>
      </c>
      <c r="O56" s="187">
        <v>0</v>
      </c>
      <c r="P56" s="188">
        <v>1.08</v>
      </c>
      <c r="Q56" s="187">
        <v>0</v>
      </c>
      <c r="R56" s="188">
        <v>6</v>
      </c>
      <c r="S56" s="187">
        <v>6</v>
      </c>
      <c r="T56" s="188">
        <v>2.9990000000000001</v>
      </c>
      <c r="U56" s="187">
        <v>2.9990000000000001</v>
      </c>
      <c r="V56" s="188">
        <v>0</v>
      </c>
      <c r="W56" s="187">
        <v>11.5</v>
      </c>
      <c r="X56" s="188">
        <v>10</v>
      </c>
      <c r="Y56" s="189">
        <v>0</v>
      </c>
      <c r="Z56" s="189">
        <v>4</v>
      </c>
      <c r="AA56" s="189">
        <v>4.0999999999999996</v>
      </c>
      <c r="AB56" s="189">
        <v>7</v>
      </c>
    </row>
    <row r="57" spans="2:28" x14ac:dyDescent="0.25">
      <c r="B57" t="s">
        <v>52</v>
      </c>
    </row>
    <row r="58" spans="2:28" x14ac:dyDescent="0.25">
      <c r="J58" t="s">
        <v>58</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A36" workbookViewId="0">
      <selection activeCell="E46" sqref="E46:AC56"/>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s>
  <sheetData>
    <row r="7" spans="2:16" x14ac:dyDescent="0.25">
      <c r="B7" s="204" t="s">
        <v>5</v>
      </c>
      <c r="C7" s="205"/>
      <c r="D7" s="205"/>
      <c r="E7" s="205"/>
      <c r="M7" s="193" t="s">
        <v>6</v>
      </c>
      <c r="N7" s="206"/>
      <c r="O7" s="206"/>
      <c r="P7" s="206"/>
    </row>
    <row r="8" spans="2:16" x14ac:dyDescent="0.25">
      <c r="B8" s="205"/>
      <c r="C8" s="205"/>
      <c r="D8" s="205"/>
      <c r="E8" s="205"/>
      <c r="G8" s="195" t="s">
        <v>1</v>
      </c>
      <c r="H8" s="195"/>
      <c r="I8" s="195"/>
      <c r="J8" s="195"/>
      <c r="K8" s="195"/>
      <c r="M8" s="206"/>
      <c r="N8" s="206"/>
      <c r="O8" s="206"/>
      <c r="P8" s="206"/>
    </row>
    <row r="9" spans="2:16" x14ac:dyDescent="0.25">
      <c r="B9" s="205"/>
      <c r="C9" s="205"/>
      <c r="D9" s="205"/>
      <c r="E9" s="205"/>
      <c r="G9" s="195"/>
      <c r="H9" s="195"/>
      <c r="I9" s="195"/>
      <c r="J9" s="195"/>
      <c r="K9" s="195"/>
      <c r="M9" s="206"/>
      <c r="N9" s="206"/>
      <c r="O9" s="206"/>
      <c r="P9" s="206"/>
    </row>
    <row r="10" spans="2:16" x14ac:dyDescent="0.25">
      <c r="B10" s="205"/>
      <c r="C10" s="205"/>
      <c r="D10" s="205"/>
      <c r="E10" s="205"/>
      <c r="G10" s="195"/>
      <c r="H10" s="195"/>
      <c r="I10" s="195"/>
      <c r="J10" s="195"/>
      <c r="K10" s="195"/>
      <c r="M10" s="206"/>
      <c r="N10" s="206"/>
      <c r="O10" s="206"/>
      <c r="P10" s="206"/>
    </row>
    <row r="11" spans="2:16" x14ac:dyDescent="0.25">
      <c r="B11" s="205"/>
      <c r="C11" s="205"/>
      <c r="D11" s="205"/>
      <c r="E11" s="205"/>
      <c r="G11" s="195"/>
      <c r="H11" s="195"/>
      <c r="I11" s="195"/>
      <c r="J11" s="195"/>
      <c r="K11" s="195"/>
      <c r="M11" s="206"/>
      <c r="N11" s="206"/>
      <c r="O11" s="206"/>
      <c r="P11" s="206"/>
    </row>
    <row r="12" spans="2:16" x14ac:dyDescent="0.25">
      <c r="B12" s="205"/>
      <c r="C12" s="205"/>
      <c r="D12" s="205"/>
      <c r="E12" s="205"/>
      <c r="G12" s="195"/>
      <c r="H12" s="195"/>
      <c r="I12" s="195"/>
      <c r="J12" s="195"/>
      <c r="K12" s="195"/>
      <c r="M12" s="206"/>
      <c r="N12" s="206"/>
      <c r="O12" s="206"/>
      <c r="P12" s="206"/>
    </row>
    <row r="13" spans="2:16" x14ac:dyDescent="0.25">
      <c r="B13" s="205"/>
      <c r="C13" s="205"/>
      <c r="D13" s="205"/>
      <c r="E13" s="205"/>
      <c r="G13" s="195"/>
      <c r="H13" s="195"/>
      <c r="I13" s="195"/>
      <c r="J13" s="195"/>
      <c r="K13" s="195"/>
      <c r="M13" s="206"/>
      <c r="N13" s="206"/>
      <c r="O13" s="206"/>
      <c r="P13" s="206"/>
    </row>
    <row r="14" spans="2:16" x14ac:dyDescent="0.25">
      <c r="B14" s="205"/>
      <c r="C14" s="205"/>
      <c r="D14" s="205"/>
      <c r="E14" s="205"/>
      <c r="G14" s="195"/>
      <c r="H14" s="195"/>
      <c r="I14" s="195"/>
      <c r="J14" s="195"/>
      <c r="K14" s="195"/>
      <c r="M14" s="206"/>
      <c r="N14" s="206"/>
      <c r="O14" s="206"/>
      <c r="P14" s="206"/>
    </row>
    <row r="15" spans="2:16" x14ac:dyDescent="0.25">
      <c r="B15" s="205"/>
      <c r="C15" s="205"/>
      <c r="D15" s="205"/>
      <c r="E15" s="205"/>
      <c r="G15" s="195"/>
      <c r="H15" s="195"/>
      <c r="I15" s="195"/>
      <c r="J15" s="195"/>
      <c r="K15" s="195"/>
      <c r="M15" s="206"/>
      <c r="N15" s="206"/>
      <c r="O15" s="206"/>
      <c r="P15" s="206"/>
    </row>
    <row r="16" spans="2:16" x14ac:dyDescent="0.25">
      <c r="B16" s="205"/>
      <c r="C16" s="205"/>
      <c r="D16" s="205"/>
      <c r="E16" s="205"/>
      <c r="G16" s="195"/>
      <c r="H16" s="195"/>
      <c r="I16" s="195"/>
      <c r="J16" s="195"/>
      <c r="K16" s="195"/>
      <c r="M16" s="206"/>
      <c r="N16" s="206"/>
      <c r="O16" s="206"/>
      <c r="P16" s="206"/>
    </row>
    <row r="17" spans="3:15" x14ac:dyDescent="0.25">
      <c r="C17" s="194" t="s">
        <v>3</v>
      </c>
      <c r="D17" s="194"/>
      <c r="E17" s="194"/>
      <c r="M17" s="194" t="s">
        <v>3</v>
      </c>
      <c r="N17" s="194"/>
      <c r="O17" s="194"/>
    </row>
    <row r="42" spans="2:29" x14ac:dyDescent="0.25">
      <c r="C42" s="4" t="s">
        <v>56</v>
      </c>
    </row>
    <row r="44" spans="2:29" ht="15.75" thickBot="1" x14ac:dyDescent="0.3"/>
    <row r="45" spans="2:29" ht="15.75" thickBot="1" x14ac:dyDescent="0.3">
      <c r="B45" s="207" t="s">
        <v>15</v>
      </c>
      <c r="C45" s="208"/>
      <c r="D45" s="209"/>
      <c r="E45" s="8">
        <v>1995</v>
      </c>
      <c r="F45" s="12">
        <v>1996</v>
      </c>
      <c r="G45" s="8">
        <v>1997</v>
      </c>
      <c r="H45" s="12">
        <v>1998</v>
      </c>
      <c r="I45" s="8">
        <v>1999</v>
      </c>
      <c r="J45" s="12">
        <v>2000</v>
      </c>
      <c r="K45" s="8">
        <v>2001</v>
      </c>
      <c r="L45" s="12">
        <v>2002</v>
      </c>
      <c r="M45" s="8">
        <v>2003</v>
      </c>
      <c r="N45" s="12">
        <v>2004</v>
      </c>
      <c r="O45" s="8">
        <v>2005</v>
      </c>
      <c r="P45" s="12">
        <v>2006</v>
      </c>
      <c r="Q45" s="8">
        <v>2007</v>
      </c>
      <c r="R45" s="12">
        <v>2008</v>
      </c>
      <c r="S45" s="8">
        <v>2009</v>
      </c>
      <c r="T45" s="12">
        <v>2010</v>
      </c>
      <c r="U45" s="8">
        <v>2011</v>
      </c>
      <c r="V45" s="12">
        <v>2012</v>
      </c>
      <c r="W45" s="8">
        <v>2013</v>
      </c>
      <c r="X45" s="12">
        <v>2014</v>
      </c>
      <c r="Y45" s="9">
        <v>2015</v>
      </c>
      <c r="Z45" s="9">
        <v>2016</v>
      </c>
      <c r="AA45" s="9">
        <v>2017</v>
      </c>
      <c r="AB45" s="9">
        <v>2018</v>
      </c>
      <c r="AC45" s="9">
        <v>2019</v>
      </c>
    </row>
    <row r="46" spans="2:29" ht="15.75" thickBot="1" x14ac:dyDescent="0.3">
      <c r="B46" s="196" t="s">
        <v>16</v>
      </c>
      <c r="C46" s="212"/>
      <c r="D46" s="197"/>
      <c r="E46" s="178">
        <v>7139.5820000000003</v>
      </c>
      <c r="F46" s="179">
        <v>1263.4659999999999</v>
      </c>
      <c r="G46" s="178">
        <v>4047.873000000001</v>
      </c>
      <c r="H46" s="179">
        <v>5260.2790000000014</v>
      </c>
      <c r="I46" s="178">
        <v>3532.4119999999998</v>
      </c>
      <c r="J46" s="179">
        <v>6685.5559999999996</v>
      </c>
      <c r="K46" s="178">
        <v>5370.9969999999994</v>
      </c>
      <c r="L46" s="179">
        <v>4856.6030000000001</v>
      </c>
      <c r="M46" s="178">
        <v>5055.3649999999998</v>
      </c>
      <c r="N46" s="179">
        <v>6901.65</v>
      </c>
      <c r="O46" s="178">
        <v>12146.38</v>
      </c>
      <c r="P46" s="179">
        <v>26318.323</v>
      </c>
      <c r="Q46" s="178">
        <v>42491.08</v>
      </c>
      <c r="R46" s="179">
        <v>65883.81</v>
      </c>
      <c r="S46" s="178">
        <v>61464.214</v>
      </c>
      <c r="T46" s="179">
        <v>94057.697</v>
      </c>
      <c r="U46" s="178">
        <v>169782.55100000001</v>
      </c>
      <c r="V46" s="179">
        <v>220896.89499999999</v>
      </c>
      <c r="W46" s="178">
        <v>316050.66100000002</v>
      </c>
      <c r="X46" s="179">
        <v>437822.26699999999</v>
      </c>
      <c r="Y46" s="180">
        <v>491169.10499999998</v>
      </c>
      <c r="Z46" s="180">
        <v>470731.84499999997</v>
      </c>
      <c r="AA46" s="180">
        <v>556991.06300000008</v>
      </c>
      <c r="AB46" s="180">
        <v>508884.30300000001</v>
      </c>
      <c r="AC46" s="180">
        <v>651644.6860000001</v>
      </c>
    </row>
    <row r="47" spans="2:29" x14ac:dyDescent="0.25">
      <c r="B47" s="198" t="s">
        <v>28</v>
      </c>
      <c r="C47" s="213"/>
      <c r="D47" s="199"/>
      <c r="E47" s="181">
        <v>6288.3509999999997</v>
      </c>
      <c r="F47" s="182">
        <v>0</v>
      </c>
      <c r="G47" s="181">
        <v>5.84</v>
      </c>
      <c r="H47" s="182">
        <v>0</v>
      </c>
      <c r="I47" s="181">
        <v>127.649</v>
      </c>
      <c r="J47" s="182">
        <v>5.5E-2</v>
      </c>
      <c r="K47" s="181">
        <v>156.92500000000001</v>
      </c>
      <c r="L47" s="182">
        <v>11.034000000000001</v>
      </c>
      <c r="M47" s="181">
        <v>16.809000000000001</v>
      </c>
      <c r="N47" s="182">
        <v>43.622</v>
      </c>
      <c r="O47" s="181">
        <v>516.72299999999996</v>
      </c>
      <c r="P47" s="182">
        <v>1031.806</v>
      </c>
      <c r="Q47" s="181">
        <v>3422.5070000000001</v>
      </c>
      <c r="R47" s="182">
        <v>6942.27</v>
      </c>
      <c r="S47" s="181">
        <v>10763.411</v>
      </c>
      <c r="T47" s="182">
        <v>22546.321</v>
      </c>
      <c r="U47" s="181">
        <v>40548.500999999997</v>
      </c>
      <c r="V47" s="182">
        <v>47986.6</v>
      </c>
      <c r="W47" s="181">
        <v>52351.563000000002</v>
      </c>
      <c r="X47" s="182">
        <v>63726.576000000001</v>
      </c>
      <c r="Y47" s="183">
        <v>57758.605000000003</v>
      </c>
      <c r="Z47" s="183">
        <v>56079.582000000002</v>
      </c>
      <c r="AA47" s="183">
        <v>51582.457999999999</v>
      </c>
      <c r="AB47" s="183">
        <v>57071.260999999999</v>
      </c>
      <c r="AC47" s="183">
        <v>48041.415000000001</v>
      </c>
    </row>
    <row r="48" spans="2:29" x14ac:dyDescent="0.25">
      <c r="B48" s="200" t="s">
        <v>29</v>
      </c>
      <c r="C48" s="210"/>
      <c r="D48" s="201"/>
      <c r="E48" s="184">
        <v>0</v>
      </c>
      <c r="F48" s="185">
        <v>0</v>
      </c>
      <c r="G48" s="184">
        <v>0</v>
      </c>
      <c r="H48" s="185">
        <v>0</v>
      </c>
      <c r="I48" s="184">
        <v>0</v>
      </c>
      <c r="J48" s="185">
        <v>0</v>
      </c>
      <c r="K48" s="184">
        <v>0</v>
      </c>
      <c r="L48" s="185">
        <v>0</v>
      </c>
      <c r="M48" s="184">
        <v>0</v>
      </c>
      <c r="N48" s="185">
        <v>0</v>
      </c>
      <c r="O48" s="184">
        <v>0</v>
      </c>
      <c r="P48" s="185">
        <v>0</v>
      </c>
      <c r="Q48" s="184">
        <v>0</v>
      </c>
      <c r="R48" s="185">
        <v>0</v>
      </c>
      <c r="S48" s="184">
        <v>0</v>
      </c>
      <c r="T48" s="185">
        <v>0</v>
      </c>
      <c r="U48" s="184">
        <v>0</v>
      </c>
      <c r="V48" s="185">
        <v>150.447</v>
      </c>
      <c r="W48" s="184">
        <v>275.87299999999999</v>
      </c>
      <c r="X48" s="185">
        <v>691.21500000000003</v>
      </c>
      <c r="Y48" s="186">
        <v>544.4</v>
      </c>
      <c r="Z48" s="186">
        <v>539.72199999999998</v>
      </c>
      <c r="AA48" s="186">
        <v>583.70699999999999</v>
      </c>
      <c r="AB48" s="186">
        <v>322.46100000000001</v>
      </c>
      <c r="AC48" s="186">
        <v>222.38800000000001</v>
      </c>
    </row>
    <row r="49" spans="2:29" x14ac:dyDescent="0.25">
      <c r="B49" s="191" t="s">
        <v>30</v>
      </c>
      <c r="C49" s="211"/>
      <c r="D49" s="192"/>
      <c r="E49" s="181">
        <v>6.1970000000000001</v>
      </c>
      <c r="F49" s="182">
        <v>0</v>
      </c>
      <c r="G49" s="181">
        <v>0</v>
      </c>
      <c r="H49" s="182">
        <v>0</v>
      </c>
      <c r="I49" s="181">
        <v>0</v>
      </c>
      <c r="J49" s="182">
        <v>220.49700000000001</v>
      </c>
      <c r="K49" s="181">
        <v>29.094999999999999</v>
      </c>
      <c r="L49" s="182">
        <v>13.954000000000001</v>
      </c>
      <c r="M49" s="181">
        <v>26.408999999999999</v>
      </c>
      <c r="N49" s="182">
        <v>135.59899999999999</v>
      </c>
      <c r="O49" s="181">
        <v>132.089</v>
      </c>
      <c r="P49" s="182">
        <v>679.30700000000002</v>
      </c>
      <c r="Q49" s="181">
        <v>58.738</v>
      </c>
      <c r="R49" s="182">
        <v>94.230999999999995</v>
      </c>
      <c r="S49" s="181">
        <v>98.525000000000006</v>
      </c>
      <c r="T49" s="182">
        <v>598.375</v>
      </c>
      <c r="U49" s="181">
        <v>296.27100000000002</v>
      </c>
      <c r="V49" s="182">
        <v>769.58900000000006</v>
      </c>
      <c r="W49" s="181">
        <v>500.83499999999998</v>
      </c>
      <c r="X49" s="182">
        <v>309.19900000000001</v>
      </c>
      <c r="Y49" s="183">
        <v>288.30500000000001</v>
      </c>
      <c r="Z49" s="183">
        <v>354.58800000000002</v>
      </c>
      <c r="AA49" s="183">
        <v>217.31299999999999</v>
      </c>
      <c r="AB49" s="183">
        <v>908.69299999999998</v>
      </c>
      <c r="AC49" s="183">
        <v>1080.1320000000001</v>
      </c>
    </row>
    <row r="50" spans="2:29" x14ac:dyDescent="0.25">
      <c r="B50" s="200" t="s">
        <v>31</v>
      </c>
      <c r="C50" s="210"/>
      <c r="D50" s="201"/>
      <c r="E50" s="184">
        <v>0</v>
      </c>
      <c r="F50" s="185">
        <v>0</v>
      </c>
      <c r="G50" s="184">
        <v>0</v>
      </c>
      <c r="H50" s="185">
        <v>0</v>
      </c>
      <c r="I50" s="184">
        <v>0</v>
      </c>
      <c r="J50" s="185">
        <v>0</v>
      </c>
      <c r="K50" s="184">
        <v>0</v>
      </c>
      <c r="L50" s="185">
        <v>0</v>
      </c>
      <c r="M50" s="184">
        <v>0</v>
      </c>
      <c r="N50" s="185">
        <v>0</v>
      </c>
      <c r="O50" s="184">
        <v>0</v>
      </c>
      <c r="P50" s="185">
        <v>0</v>
      </c>
      <c r="Q50" s="184">
        <v>96.838999999999999</v>
      </c>
      <c r="R50" s="185">
        <v>0</v>
      </c>
      <c r="S50" s="184">
        <v>0</v>
      </c>
      <c r="T50" s="185">
        <v>0</v>
      </c>
      <c r="U50" s="184">
        <v>0</v>
      </c>
      <c r="V50" s="185">
        <v>0</v>
      </c>
      <c r="W50" s="184">
        <v>27.009</v>
      </c>
      <c r="X50" s="185">
        <v>0</v>
      </c>
      <c r="Y50" s="186">
        <v>513.20899999999995</v>
      </c>
      <c r="Z50" s="186">
        <v>539.548</v>
      </c>
      <c r="AA50" s="186">
        <v>640.73900000000003</v>
      </c>
      <c r="AB50" s="186">
        <v>579.12699999999995</v>
      </c>
      <c r="AC50" s="186">
        <v>0.193</v>
      </c>
    </row>
    <row r="51" spans="2:29" x14ac:dyDescent="0.25">
      <c r="B51" s="191" t="s">
        <v>32</v>
      </c>
      <c r="C51" s="211"/>
      <c r="D51" s="192"/>
      <c r="E51" s="181">
        <v>0</v>
      </c>
      <c r="F51" s="182">
        <v>0</v>
      </c>
      <c r="G51" s="181">
        <v>0</v>
      </c>
      <c r="H51" s="182">
        <v>0</v>
      </c>
      <c r="I51" s="181">
        <v>0</v>
      </c>
      <c r="J51" s="182">
        <v>0</v>
      </c>
      <c r="K51" s="181">
        <v>0</v>
      </c>
      <c r="L51" s="182">
        <v>0</v>
      </c>
      <c r="M51" s="181">
        <v>0</v>
      </c>
      <c r="N51" s="182">
        <v>0</v>
      </c>
      <c r="O51" s="181">
        <v>0</v>
      </c>
      <c r="P51" s="182">
        <v>0</v>
      </c>
      <c r="Q51" s="181">
        <v>0</v>
      </c>
      <c r="R51" s="182">
        <v>0</v>
      </c>
      <c r="S51" s="181">
        <v>0</v>
      </c>
      <c r="T51" s="182">
        <v>0</v>
      </c>
      <c r="U51" s="181">
        <v>0</v>
      </c>
      <c r="V51" s="182">
        <v>0</v>
      </c>
      <c r="W51" s="181">
        <v>0</v>
      </c>
      <c r="X51" s="182">
        <v>0</v>
      </c>
      <c r="Y51" s="183">
        <v>3.319</v>
      </c>
      <c r="Z51" s="183">
        <v>19.667000000000002</v>
      </c>
      <c r="AA51" s="183">
        <v>31.202000000000002</v>
      </c>
      <c r="AB51" s="183">
        <v>52.435000000000002</v>
      </c>
      <c r="AC51" s="183">
        <v>50.881999999999998</v>
      </c>
    </row>
    <row r="52" spans="2:29" x14ac:dyDescent="0.25">
      <c r="B52" s="200" t="s">
        <v>33</v>
      </c>
      <c r="C52" s="210"/>
      <c r="D52" s="201"/>
      <c r="E52" s="184">
        <v>0</v>
      </c>
      <c r="F52" s="185">
        <v>0</v>
      </c>
      <c r="G52" s="184">
        <v>15.201000000000001</v>
      </c>
      <c r="H52" s="185">
        <v>55.253</v>
      </c>
      <c r="I52" s="184">
        <v>0</v>
      </c>
      <c r="J52" s="185">
        <v>25.052</v>
      </c>
      <c r="K52" s="184">
        <v>13.608000000000001</v>
      </c>
      <c r="L52" s="185">
        <v>0.246</v>
      </c>
      <c r="M52" s="184">
        <v>57.688000000000002</v>
      </c>
      <c r="N52" s="185">
        <v>169.69800000000001</v>
      </c>
      <c r="O52" s="184">
        <v>364.51400000000001</v>
      </c>
      <c r="P52" s="185">
        <v>232.69900000000001</v>
      </c>
      <c r="Q52" s="184">
        <v>521.45799999999997</v>
      </c>
      <c r="R52" s="185">
        <v>1059.6780000000001</v>
      </c>
      <c r="S52" s="184">
        <v>606.00099999999998</v>
      </c>
      <c r="T52" s="185">
        <v>623.29999999999995</v>
      </c>
      <c r="U52" s="184">
        <v>1819.066</v>
      </c>
      <c r="V52" s="185">
        <v>1709.683</v>
      </c>
      <c r="W52" s="184">
        <v>744.6</v>
      </c>
      <c r="X52" s="185">
        <v>3430.2040000000002</v>
      </c>
      <c r="Y52" s="186">
        <v>2689.4279999999999</v>
      </c>
      <c r="Z52" s="186">
        <v>4234.2110000000002</v>
      </c>
      <c r="AA52" s="186">
        <v>4869.0429999999997</v>
      </c>
      <c r="AB52" s="186">
        <v>12349.86</v>
      </c>
      <c r="AC52" s="186">
        <v>10798.001</v>
      </c>
    </row>
    <row r="53" spans="2:29" x14ac:dyDescent="0.25">
      <c r="B53" s="191" t="s">
        <v>34</v>
      </c>
      <c r="C53" s="211"/>
      <c r="D53" s="192"/>
      <c r="E53" s="181">
        <v>259.87700000000001</v>
      </c>
      <c r="F53" s="182">
        <v>343.38799999999998</v>
      </c>
      <c r="G53" s="181">
        <v>428.38400000000001</v>
      </c>
      <c r="H53" s="182">
        <v>1200.8969999999999</v>
      </c>
      <c r="I53" s="181">
        <v>1144.047</v>
      </c>
      <c r="J53" s="182">
        <v>1190.048</v>
      </c>
      <c r="K53" s="181">
        <v>1075.5260000000001</v>
      </c>
      <c r="L53" s="182">
        <v>1251.69</v>
      </c>
      <c r="M53" s="181">
        <v>1083.183</v>
      </c>
      <c r="N53" s="182">
        <v>3889.3609999999999</v>
      </c>
      <c r="O53" s="181">
        <v>3967.88</v>
      </c>
      <c r="P53" s="182">
        <v>10316.904</v>
      </c>
      <c r="Q53" s="181">
        <v>17894.661</v>
      </c>
      <c r="R53" s="182">
        <v>24837.185000000001</v>
      </c>
      <c r="S53" s="181">
        <v>20248.554</v>
      </c>
      <c r="T53" s="182">
        <v>25235.505000000001</v>
      </c>
      <c r="U53" s="181">
        <v>28172.87</v>
      </c>
      <c r="V53" s="182">
        <v>23857.763999999999</v>
      </c>
      <c r="W53" s="181">
        <v>36502.968000000001</v>
      </c>
      <c r="X53" s="182">
        <v>45460.701999999997</v>
      </c>
      <c r="Y53" s="183">
        <v>36346.192000000003</v>
      </c>
      <c r="Z53" s="183">
        <v>36500.760999999999</v>
      </c>
      <c r="AA53" s="183">
        <v>44062.514999999999</v>
      </c>
      <c r="AB53" s="183">
        <v>59689.868999999999</v>
      </c>
      <c r="AC53" s="183">
        <v>58647.506000000001</v>
      </c>
    </row>
    <row r="54" spans="2:29" x14ac:dyDescent="0.25">
      <c r="B54" s="15" t="s">
        <v>35</v>
      </c>
      <c r="C54" s="16"/>
      <c r="D54" s="17"/>
      <c r="E54" s="184">
        <v>0</v>
      </c>
      <c r="F54" s="185">
        <v>0</v>
      </c>
      <c r="G54" s="184">
        <v>405.322</v>
      </c>
      <c r="H54" s="185">
        <v>1666.441</v>
      </c>
      <c r="I54" s="184">
        <v>101.357</v>
      </c>
      <c r="J54" s="185">
        <v>47.624000000000002</v>
      </c>
      <c r="K54" s="184">
        <v>730.58</v>
      </c>
      <c r="L54" s="185">
        <v>913.74099999999999</v>
      </c>
      <c r="M54" s="184">
        <v>1001.31</v>
      </c>
      <c r="N54" s="185">
        <v>618.89</v>
      </c>
      <c r="O54" s="184">
        <v>1975.854</v>
      </c>
      <c r="P54" s="185">
        <v>3880.1790000000001</v>
      </c>
      <c r="Q54" s="184">
        <v>4723.3339999999998</v>
      </c>
      <c r="R54" s="185">
        <v>5553.3379999999997</v>
      </c>
      <c r="S54" s="184">
        <v>6295.3559999999998</v>
      </c>
      <c r="T54" s="185">
        <v>12516.978999999999</v>
      </c>
      <c r="U54" s="184">
        <v>14905.663</v>
      </c>
      <c r="V54" s="185">
        <v>31679.485000000001</v>
      </c>
      <c r="W54" s="184">
        <v>87354.02</v>
      </c>
      <c r="X54" s="185">
        <v>176384.644</v>
      </c>
      <c r="Y54" s="186">
        <v>256844.37899999999</v>
      </c>
      <c r="Z54" s="186">
        <v>259094.761</v>
      </c>
      <c r="AA54" s="186">
        <v>329577.37900000002</v>
      </c>
      <c r="AB54" s="186">
        <v>234387.35399999999</v>
      </c>
      <c r="AC54" s="186">
        <v>385219.10800000001</v>
      </c>
    </row>
    <row r="55" spans="2:29" x14ac:dyDescent="0.25">
      <c r="B55" s="18" t="s">
        <v>36</v>
      </c>
      <c r="C55" s="19"/>
      <c r="D55" s="20"/>
      <c r="E55" s="181">
        <v>585.15700000000004</v>
      </c>
      <c r="F55" s="182">
        <v>920.07799999999997</v>
      </c>
      <c r="G55" s="181">
        <v>3193.1260000000002</v>
      </c>
      <c r="H55" s="182">
        <v>2337.6880000000001</v>
      </c>
      <c r="I55" s="181">
        <v>2159.3589999999999</v>
      </c>
      <c r="J55" s="182">
        <v>5202.28</v>
      </c>
      <c r="K55" s="181">
        <v>3365.2629999999999</v>
      </c>
      <c r="L55" s="182">
        <v>2665.9380000000001</v>
      </c>
      <c r="M55" s="181">
        <v>2869.9659999999999</v>
      </c>
      <c r="N55" s="182">
        <v>2040.212</v>
      </c>
      <c r="O55" s="181">
        <v>5189.32</v>
      </c>
      <c r="P55" s="182">
        <v>10177.428</v>
      </c>
      <c r="Q55" s="181">
        <v>15766.707</v>
      </c>
      <c r="R55" s="182">
        <v>27397.108</v>
      </c>
      <c r="S55" s="181">
        <v>23439.71</v>
      </c>
      <c r="T55" s="182">
        <v>32537.215</v>
      </c>
      <c r="U55" s="181">
        <v>84034.900999999998</v>
      </c>
      <c r="V55" s="182">
        <v>114743.327</v>
      </c>
      <c r="W55" s="181">
        <v>138293.79300000001</v>
      </c>
      <c r="X55" s="182">
        <v>147809.698</v>
      </c>
      <c r="Y55" s="183">
        <v>136144.29199999999</v>
      </c>
      <c r="Z55" s="183">
        <v>113310.132</v>
      </c>
      <c r="AA55" s="183">
        <v>125401.5</v>
      </c>
      <c r="AB55" s="183">
        <v>143492.12</v>
      </c>
      <c r="AC55" s="183">
        <v>147441.20199999999</v>
      </c>
    </row>
    <row r="56" spans="2:29" ht="15.75" thickBot="1" x14ac:dyDescent="0.3">
      <c r="B56" s="21" t="s">
        <v>37</v>
      </c>
      <c r="C56" s="22"/>
      <c r="D56" s="23"/>
      <c r="E56" s="187">
        <v>0</v>
      </c>
      <c r="F56" s="188">
        <v>0</v>
      </c>
      <c r="G56" s="187">
        <v>0</v>
      </c>
      <c r="H56" s="188">
        <v>0</v>
      </c>
      <c r="I56" s="187">
        <v>0</v>
      </c>
      <c r="J56" s="188">
        <v>0</v>
      </c>
      <c r="K56" s="187">
        <v>0</v>
      </c>
      <c r="L56" s="188">
        <v>0</v>
      </c>
      <c r="M56" s="187">
        <v>0</v>
      </c>
      <c r="N56" s="188">
        <v>4.2679999999999998</v>
      </c>
      <c r="O56" s="187">
        <v>0</v>
      </c>
      <c r="P56" s="188">
        <v>0</v>
      </c>
      <c r="Q56" s="187">
        <v>6.8360000000000003</v>
      </c>
      <c r="R56" s="188">
        <v>0</v>
      </c>
      <c r="S56" s="187">
        <v>12.657</v>
      </c>
      <c r="T56" s="188">
        <v>2E-3</v>
      </c>
      <c r="U56" s="187">
        <v>5.2789999999999999</v>
      </c>
      <c r="V56" s="188">
        <v>0</v>
      </c>
      <c r="W56" s="187">
        <v>0</v>
      </c>
      <c r="X56" s="188">
        <v>10.029</v>
      </c>
      <c r="Y56" s="189">
        <v>36.975999999999999</v>
      </c>
      <c r="Z56" s="189">
        <v>58.872999999999998</v>
      </c>
      <c r="AA56" s="189">
        <v>25.207000000000001</v>
      </c>
      <c r="AB56" s="189">
        <v>31.123000000000001</v>
      </c>
      <c r="AC56" s="189">
        <v>143.85900000000001</v>
      </c>
    </row>
    <row r="57" spans="2:29" x14ac:dyDescent="0.25">
      <c r="B57" s="1" t="s">
        <v>52</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B57"/>
  <sheetViews>
    <sheetView showGridLines="0" topLeftCell="A36" workbookViewId="0">
      <selection activeCell="AB47" sqref="AB47"/>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04" t="s">
        <v>50</v>
      </c>
      <c r="C7" s="206"/>
      <c r="D7" s="206"/>
      <c r="E7" s="206"/>
      <c r="M7" s="214" t="s">
        <v>7</v>
      </c>
      <c r="N7" s="215"/>
      <c r="O7" s="215"/>
      <c r="P7" s="215"/>
    </row>
    <row r="8" spans="2:16" x14ac:dyDescent="0.25">
      <c r="B8" s="206"/>
      <c r="C8" s="206"/>
      <c r="D8" s="206"/>
      <c r="E8" s="206"/>
      <c r="M8" s="215"/>
      <c r="N8" s="215"/>
      <c r="O8" s="215"/>
      <c r="P8" s="215"/>
    </row>
    <row r="9" spans="2:16" x14ac:dyDescent="0.25">
      <c r="B9" s="206"/>
      <c r="C9" s="206"/>
      <c r="D9" s="206"/>
      <c r="E9" s="206"/>
      <c r="M9" s="215"/>
      <c r="N9" s="215"/>
      <c r="O9" s="215"/>
      <c r="P9" s="215"/>
    </row>
    <row r="10" spans="2:16" x14ac:dyDescent="0.25">
      <c r="B10" s="206"/>
      <c r="C10" s="206"/>
      <c r="D10" s="206"/>
      <c r="E10" s="206"/>
      <c r="M10" s="215"/>
      <c r="N10" s="215"/>
      <c r="O10" s="215"/>
      <c r="P10" s="215"/>
    </row>
    <row r="11" spans="2:16" x14ac:dyDescent="0.25">
      <c r="B11" s="206"/>
      <c r="C11" s="206"/>
      <c r="D11" s="206"/>
      <c r="E11" s="206"/>
      <c r="M11" s="215"/>
      <c r="N11" s="215"/>
      <c r="O11" s="215"/>
      <c r="P11" s="215"/>
    </row>
    <row r="12" spans="2:16" x14ac:dyDescent="0.25">
      <c r="B12" s="206"/>
      <c r="C12" s="206"/>
      <c r="D12" s="206"/>
      <c r="E12" s="206"/>
      <c r="M12" s="215"/>
      <c r="N12" s="215"/>
      <c r="O12" s="215"/>
      <c r="P12" s="215"/>
    </row>
    <row r="13" spans="2:16" x14ac:dyDescent="0.25">
      <c r="B13" s="206"/>
      <c r="C13" s="206"/>
      <c r="D13" s="206"/>
      <c r="E13" s="206"/>
      <c r="M13" s="215"/>
      <c r="N13" s="215"/>
      <c r="O13" s="215"/>
      <c r="P13" s="215"/>
    </row>
    <row r="14" spans="2:16" x14ac:dyDescent="0.25">
      <c r="B14" s="206"/>
      <c r="C14" s="206"/>
      <c r="D14" s="206"/>
      <c r="E14" s="206"/>
      <c r="M14" s="215"/>
      <c r="N14" s="215"/>
      <c r="O14" s="215"/>
      <c r="P14" s="215"/>
    </row>
    <row r="15" spans="2:16" x14ac:dyDescent="0.25">
      <c r="B15" s="206"/>
      <c r="C15" s="206"/>
      <c r="D15" s="206"/>
      <c r="E15" s="206"/>
      <c r="M15" s="215"/>
      <c r="N15" s="215"/>
      <c r="O15" s="215"/>
      <c r="P15" s="215"/>
    </row>
    <row r="16" spans="2:16" x14ac:dyDescent="0.25">
      <c r="B16" s="206"/>
      <c r="C16" s="206"/>
      <c r="D16" s="206"/>
      <c r="E16" s="206"/>
      <c r="M16" s="215"/>
      <c r="N16" s="215"/>
      <c r="O16" s="215"/>
      <c r="P16" s="215"/>
    </row>
    <row r="17" spans="3:15" x14ac:dyDescent="0.25">
      <c r="C17" s="194" t="s">
        <v>3</v>
      </c>
      <c r="D17" s="194"/>
      <c r="E17" s="194"/>
      <c r="M17" s="194" t="s">
        <v>3</v>
      </c>
      <c r="N17" s="194"/>
      <c r="O17" s="194"/>
    </row>
    <row r="44" spans="2:28" ht="15.75" thickBot="1" x14ac:dyDescent="0.3"/>
    <row r="45" spans="2:28" ht="15.75" thickBot="1" x14ac:dyDescent="0.3">
      <c r="B45" s="6" t="s">
        <v>15</v>
      </c>
      <c r="C45" s="33"/>
      <c r="D45" s="9">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row>
    <row r="46" spans="2:28" ht="15.75" thickBot="1" x14ac:dyDescent="0.3">
      <c r="B46" s="216" t="s">
        <v>27</v>
      </c>
      <c r="C46" s="217"/>
      <c r="D46" s="147">
        <f>+A!D46-B!E46</f>
        <v>-7139.5820000000003</v>
      </c>
      <c r="E46" s="148">
        <f>+A!E46-B!F46</f>
        <v>-1263.4659999999999</v>
      </c>
      <c r="F46" s="147">
        <f>+A!F46-B!G46</f>
        <v>-4044.023000000001</v>
      </c>
      <c r="G46" s="148">
        <f>+A!G46-B!H46</f>
        <v>-5252.081000000001</v>
      </c>
      <c r="H46" s="147">
        <f>+A!H46-B!I46</f>
        <v>-3529.1079999999997</v>
      </c>
      <c r="I46" s="148">
        <f>+A!I46-B!J46</f>
        <v>-6641.0159999999996</v>
      </c>
      <c r="J46" s="147">
        <f>+A!J46-B!K46</f>
        <v>-5270.7409999999991</v>
      </c>
      <c r="K46" s="148">
        <f>+A!K46-B!L46</f>
        <v>-4840.6369999999997</v>
      </c>
      <c r="L46" s="147">
        <f>+A!L46-B!M46</f>
        <v>-4790.4449999999997</v>
      </c>
      <c r="M46" s="148">
        <f>+A!M46-B!N46</f>
        <v>-6726.9919999999993</v>
      </c>
      <c r="N46" s="147">
        <f>+A!N46-B!O46</f>
        <v>-11840.491999999998</v>
      </c>
      <c r="O46" s="148">
        <f>+A!O46-B!P46</f>
        <v>-25921.995999999999</v>
      </c>
      <c r="P46" s="147">
        <f>+A!P46-B!Q46</f>
        <v>-42023.120999999999</v>
      </c>
      <c r="Q46" s="148">
        <f>+A!Q46-B!R46</f>
        <v>-62419.952999999994</v>
      </c>
      <c r="R46" s="147">
        <f>+A!R46-B!S46</f>
        <v>-52422.611000000004</v>
      </c>
      <c r="S46" s="148">
        <f>+A!S46-B!T46</f>
        <v>-84963.273000000001</v>
      </c>
      <c r="T46" s="147">
        <f>+A!T46-B!U46</f>
        <v>-158421.997</v>
      </c>
      <c r="U46" s="148">
        <f>+A!U46-B!V46</f>
        <v>-210877.68699999998</v>
      </c>
      <c r="V46" s="147">
        <f>+A!V46-B!W46</f>
        <v>-297160.74700000003</v>
      </c>
      <c r="W46" s="148">
        <f>+A!W46-B!X46</f>
        <v>-421251.92</v>
      </c>
      <c r="X46" s="149">
        <f>+A!X46-B!Y46</f>
        <v>-482108.50399999996</v>
      </c>
      <c r="Y46" s="149">
        <f>+A!Y46-B!Z46</f>
        <v>-461206.67199999996</v>
      </c>
      <c r="Z46" s="149">
        <f>+A!Z46-B!AA46</f>
        <v>-529119.24400000006</v>
      </c>
      <c r="AA46" s="149">
        <f>+A!AA46-B!AB46</f>
        <v>-468047.56200000003</v>
      </c>
      <c r="AB46" s="149">
        <f>+A!AB46-B!AC46</f>
        <v>-618221.0610000001</v>
      </c>
    </row>
    <row r="47" spans="2:28" x14ac:dyDescent="0.25">
      <c r="B47" s="191" t="s">
        <v>17</v>
      </c>
      <c r="C47" s="192"/>
      <c r="D47" s="24">
        <f>+A!D47-B!E47</f>
        <v>-6288.3509999999997</v>
      </c>
      <c r="E47" s="25">
        <f>+A!E47-B!F47</f>
        <v>0</v>
      </c>
      <c r="F47" s="24">
        <f>+A!F47-B!G47</f>
        <v>-5.84</v>
      </c>
      <c r="G47" s="25">
        <f>+A!G47-B!H47</f>
        <v>0</v>
      </c>
      <c r="H47" s="24">
        <f>+A!H47-B!I47</f>
        <v>-127.649</v>
      </c>
      <c r="I47" s="25">
        <f>+A!I47-B!J47</f>
        <v>-5.5E-2</v>
      </c>
      <c r="J47" s="24">
        <f>+A!J47-B!K47</f>
        <v>-156.92500000000001</v>
      </c>
      <c r="K47" s="25">
        <f>+A!K47-B!L47</f>
        <v>-11.034000000000001</v>
      </c>
      <c r="L47" s="24">
        <f>+A!L47-B!M47</f>
        <v>-16.809000000000001</v>
      </c>
      <c r="M47" s="25">
        <f>+A!M47-B!N47</f>
        <v>84.176000000000002</v>
      </c>
      <c r="N47" s="24">
        <f>+A!N47-B!O47</f>
        <v>-516.72299999999996</v>
      </c>
      <c r="O47" s="25">
        <f>+A!O47-B!P47</f>
        <v>-963.399</v>
      </c>
      <c r="P47" s="24">
        <f>+A!P47-B!Q47</f>
        <v>-3346.5970000000002</v>
      </c>
      <c r="Q47" s="25">
        <f>+A!Q47-B!R47</f>
        <v>-6713.1690000000008</v>
      </c>
      <c r="R47" s="24">
        <f>+A!R47-B!S47</f>
        <v>-9896.07</v>
      </c>
      <c r="S47" s="25">
        <f>+A!S47-B!T47</f>
        <v>-21891.294000000002</v>
      </c>
      <c r="T47" s="24">
        <f>+A!T47-B!U47</f>
        <v>-39100.109999999993</v>
      </c>
      <c r="U47" s="25">
        <f>+A!U47-B!V47</f>
        <v>-47271.815999999999</v>
      </c>
      <c r="V47" s="24">
        <f>+A!V47-B!W47</f>
        <v>-51029.819000000003</v>
      </c>
      <c r="W47" s="25">
        <f>+A!W47-B!X47</f>
        <v>-62036.143000000004</v>
      </c>
      <c r="X47" s="26">
        <f>+A!X47-B!Y47</f>
        <v>-55977.533000000003</v>
      </c>
      <c r="Y47" s="26">
        <f>+A!Y47-B!Z47</f>
        <v>-52890.990000000005</v>
      </c>
      <c r="Z47" s="26">
        <f>+A!Z47-B!AA47</f>
        <v>-39609.593000000001</v>
      </c>
      <c r="AA47" s="26">
        <f>+A!AA47-B!AB47</f>
        <v>-38988.597999999998</v>
      </c>
      <c r="AB47" s="26">
        <f>+A!AB47-B!AC47</f>
        <v>-27010.361000000001</v>
      </c>
    </row>
    <row r="48" spans="2:28" x14ac:dyDescent="0.25">
      <c r="B48" s="200" t="s">
        <v>18</v>
      </c>
      <c r="C48" s="201"/>
      <c r="D48" s="27">
        <f>+A!D48-B!E48</f>
        <v>0</v>
      </c>
      <c r="E48" s="28">
        <f>+A!E48-B!F48</f>
        <v>0</v>
      </c>
      <c r="F48" s="27">
        <f>+A!F48-B!G48</f>
        <v>0</v>
      </c>
      <c r="G48" s="28">
        <f>+A!G48-B!H48</f>
        <v>0</v>
      </c>
      <c r="H48" s="27">
        <f>+A!H48-B!I48</f>
        <v>0</v>
      </c>
      <c r="I48" s="28">
        <f>+A!I48-B!J48</f>
        <v>0</v>
      </c>
      <c r="J48" s="27">
        <f>+A!J48-B!K48</f>
        <v>0</v>
      </c>
      <c r="K48" s="28">
        <f>+A!K48-B!L48</f>
        <v>0</v>
      </c>
      <c r="L48" s="27">
        <f>+A!L48-B!M48</f>
        <v>0</v>
      </c>
      <c r="M48" s="28">
        <f>+A!M48-B!N48</f>
        <v>0</v>
      </c>
      <c r="N48" s="27">
        <f>+A!N48-B!O48</f>
        <v>0</v>
      </c>
      <c r="O48" s="28">
        <f>+A!O48-B!P48</f>
        <v>0</v>
      </c>
      <c r="P48" s="27">
        <f>+A!P48-B!Q48</f>
        <v>0</v>
      </c>
      <c r="Q48" s="28">
        <f>+A!Q48-B!R48</f>
        <v>0</v>
      </c>
      <c r="R48" s="27">
        <f>+A!R48-B!S48</f>
        <v>0</v>
      </c>
      <c r="S48" s="28">
        <f>+A!S48-B!T48</f>
        <v>0</v>
      </c>
      <c r="T48" s="27">
        <f>+A!T48-B!U48</f>
        <v>0</v>
      </c>
      <c r="U48" s="28">
        <f>+A!U48-B!V48</f>
        <v>-150.447</v>
      </c>
      <c r="V48" s="27">
        <f>+A!V48-B!W48</f>
        <v>613.74099999999999</v>
      </c>
      <c r="W48" s="28">
        <f>+A!W48-B!X48</f>
        <v>-248.88300000000004</v>
      </c>
      <c r="X48" s="29">
        <f>+A!X48-B!Y48</f>
        <v>908.39</v>
      </c>
      <c r="Y48" s="29">
        <f>+A!Y48-B!Z48</f>
        <v>564.38799999999992</v>
      </c>
      <c r="Z48" s="29">
        <f>+A!Z48-B!AA48</f>
        <v>-267.69900000000001</v>
      </c>
      <c r="AA48" s="29">
        <f>+A!AA48-B!AB48</f>
        <v>130.56299999999999</v>
      </c>
      <c r="AB48" s="29">
        <f>+A!AB48-B!AC48</f>
        <v>-109.13200000000001</v>
      </c>
    </row>
    <row r="49" spans="2:28" x14ac:dyDescent="0.25">
      <c r="B49" s="191" t="s">
        <v>19</v>
      </c>
      <c r="C49" s="192"/>
      <c r="D49" s="24">
        <f>+A!D49-B!E49</f>
        <v>-6.1970000000000001</v>
      </c>
      <c r="E49" s="25">
        <f>+A!E49-B!F49</f>
        <v>0</v>
      </c>
      <c r="F49" s="24">
        <f>+A!F49-B!G49</f>
        <v>3.85</v>
      </c>
      <c r="G49" s="25">
        <f>+A!G49-B!H49</f>
        <v>3.11</v>
      </c>
      <c r="H49" s="24">
        <f>+A!H49-B!I49</f>
        <v>0</v>
      </c>
      <c r="I49" s="25">
        <f>+A!I49-B!J49</f>
        <v>-219.16800000000001</v>
      </c>
      <c r="J49" s="24">
        <f>+A!J49-B!K49</f>
        <v>5.3990000000000009</v>
      </c>
      <c r="K49" s="25">
        <f>+A!K49-B!L49</f>
        <v>-13.403</v>
      </c>
      <c r="L49" s="24">
        <f>+A!L49-B!M49</f>
        <v>-13.982999999999999</v>
      </c>
      <c r="M49" s="25">
        <f>+A!M49-B!N49</f>
        <v>-118.89899999999999</v>
      </c>
      <c r="N49" s="24">
        <f>+A!N49-B!O49</f>
        <v>-93.525000000000006</v>
      </c>
      <c r="O49" s="25">
        <f>+A!O49-B!P49</f>
        <v>-679.30700000000002</v>
      </c>
      <c r="P49" s="24">
        <f>+A!P49-B!Q49</f>
        <v>-58.738</v>
      </c>
      <c r="Q49" s="25">
        <f>+A!Q49-B!R49</f>
        <v>628.59699999999998</v>
      </c>
      <c r="R49" s="24">
        <f>+A!R49-B!S49</f>
        <v>655.64</v>
      </c>
      <c r="S49" s="25">
        <f>+A!S49-B!T49</f>
        <v>1355.4849999999999</v>
      </c>
      <c r="T49" s="24">
        <f>+A!T49-B!U49</f>
        <v>1154.8240000000001</v>
      </c>
      <c r="U49" s="25">
        <f>+A!U49-B!V49</f>
        <v>1779.0970000000002</v>
      </c>
      <c r="V49" s="24">
        <f>+A!V49-B!W49</f>
        <v>6255.4859999999999</v>
      </c>
      <c r="W49" s="25">
        <f>+A!W49-B!X49</f>
        <v>2244.4049999999997</v>
      </c>
      <c r="X49" s="26">
        <f>+A!X49-B!Y49</f>
        <v>1320.84</v>
      </c>
      <c r="Y49" s="26">
        <f>+A!Y49-B!Z49</f>
        <v>1045.78</v>
      </c>
      <c r="Z49" s="26">
        <f>+A!Z49-B!AA49</f>
        <v>5621.8019999999997</v>
      </c>
      <c r="AA49" s="26">
        <f>+A!AA49-B!AB49</f>
        <v>12562.472000000002</v>
      </c>
      <c r="AB49" s="26">
        <f>+A!AB49-B!AC49</f>
        <v>7502.8040000000001</v>
      </c>
    </row>
    <row r="50" spans="2:28" x14ac:dyDescent="0.25">
      <c r="B50" s="200" t="s">
        <v>20</v>
      </c>
      <c r="C50" s="201"/>
      <c r="D50" s="27">
        <f>+A!D50-B!E50</f>
        <v>0</v>
      </c>
      <c r="E50" s="28">
        <f>+A!E50-B!F50</f>
        <v>0</v>
      </c>
      <c r="F50" s="27">
        <f>+A!F50-B!G50</f>
        <v>0</v>
      </c>
      <c r="G50" s="28">
        <f>+A!G50-B!H50</f>
        <v>0</v>
      </c>
      <c r="H50" s="27">
        <f>+A!H50-B!I50</f>
        <v>0</v>
      </c>
      <c r="I50" s="28">
        <f>+A!I50-B!J50</f>
        <v>0</v>
      </c>
      <c r="J50" s="27">
        <f>+A!J50-B!K50</f>
        <v>0</v>
      </c>
      <c r="K50" s="28">
        <f>+A!K50-B!L50</f>
        <v>0</v>
      </c>
      <c r="L50" s="27">
        <f>+A!L50-B!M50</f>
        <v>0</v>
      </c>
      <c r="M50" s="28">
        <f>+A!M50-B!N50</f>
        <v>0</v>
      </c>
      <c r="N50" s="27">
        <f>+A!N50-B!O50</f>
        <v>0</v>
      </c>
      <c r="O50" s="28">
        <f>+A!O50-B!P50</f>
        <v>0</v>
      </c>
      <c r="P50" s="27">
        <f>+A!P50-B!Q50</f>
        <v>-96.838999999999999</v>
      </c>
      <c r="Q50" s="28">
        <f>+A!Q50-B!R50</f>
        <v>0</v>
      </c>
      <c r="R50" s="27">
        <f>+A!R50-B!S50</f>
        <v>0</v>
      </c>
      <c r="S50" s="28">
        <f>+A!S50-B!T50</f>
        <v>0</v>
      </c>
      <c r="T50" s="27">
        <f>+A!T50-B!U50</f>
        <v>4179.1099999999997</v>
      </c>
      <c r="U50" s="28">
        <f>+A!U50-B!V50</f>
        <v>0</v>
      </c>
      <c r="V50" s="27">
        <f>+A!V50-B!W50</f>
        <v>-27.009</v>
      </c>
      <c r="W50" s="28">
        <f>+A!W50-B!X50</f>
        <v>0</v>
      </c>
      <c r="X50" s="29">
        <f>+A!X50-B!Y50</f>
        <v>-513.20899999999995</v>
      </c>
      <c r="Y50" s="29">
        <f>+A!Y50-B!Z50</f>
        <v>-539.548</v>
      </c>
      <c r="Z50" s="29">
        <f>+A!Z50-B!AA50</f>
        <v>-640.73900000000003</v>
      </c>
      <c r="AA50" s="29">
        <f>+A!AA50-B!AB50</f>
        <v>-579.12699999999995</v>
      </c>
      <c r="AB50" s="29">
        <f>+A!AB50-B!AC50</f>
        <v>-0.193</v>
      </c>
    </row>
    <row r="51" spans="2:28" x14ac:dyDescent="0.25">
      <c r="B51" s="191" t="s">
        <v>21</v>
      </c>
      <c r="C51" s="192"/>
      <c r="D51" s="24">
        <f>+A!D51-B!E51</f>
        <v>0</v>
      </c>
      <c r="E51" s="25">
        <f>+A!E51-B!F51</f>
        <v>0</v>
      </c>
      <c r="F51" s="24">
        <f>+A!F51-B!G51</f>
        <v>0</v>
      </c>
      <c r="G51" s="25">
        <f>+A!G51-B!H51</f>
        <v>0</v>
      </c>
      <c r="H51" s="24">
        <f>+A!H51-B!I51</f>
        <v>0</v>
      </c>
      <c r="I51" s="25">
        <f>+A!I51-B!J51</f>
        <v>0</v>
      </c>
      <c r="J51" s="24">
        <f>+A!J51-B!K51</f>
        <v>0</v>
      </c>
      <c r="K51" s="25">
        <f>+A!K51-B!L51</f>
        <v>0</v>
      </c>
      <c r="L51" s="24">
        <f>+A!L51-B!M51</f>
        <v>0</v>
      </c>
      <c r="M51" s="25">
        <f>+A!M51-B!N51</f>
        <v>0</v>
      </c>
      <c r="N51" s="24">
        <f>+A!N51-B!O51</f>
        <v>0</v>
      </c>
      <c r="O51" s="25">
        <f>+A!O51-B!P51</f>
        <v>0</v>
      </c>
      <c r="P51" s="24">
        <f>+A!P51-B!Q51</f>
        <v>0</v>
      </c>
      <c r="Q51" s="25">
        <f>+A!Q51-B!R51</f>
        <v>0</v>
      </c>
      <c r="R51" s="24">
        <f>+A!R51-B!S51</f>
        <v>0</v>
      </c>
      <c r="S51" s="25">
        <f>+A!S51-B!T51</f>
        <v>0</v>
      </c>
      <c r="T51" s="24">
        <f>+A!T51-B!U51</f>
        <v>0</v>
      </c>
      <c r="U51" s="25">
        <f>+A!U51-B!V51</f>
        <v>0</v>
      </c>
      <c r="V51" s="24">
        <f>+A!V51-B!W51</f>
        <v>0</v>
      </c>
      <c r="W51" s="25">
        <f>+A!W51-B!X51</f>
        <v>0</v>
      </c>
      <c r="X51" s="26">
        <f>+A!X51-B!Y51</f>
        <v>-3.319</v>
      </c>
      <c r="Y51" s="26">
        <f>+A!Y51-B!Z51</f>
        <v>-19.667000000000002</v>
      </c>
      <c r="Z51" s="26">
        <f>+A!Z51-B!AA51</f>
        <v>-31.202000000000002</v>
      </c>
      <c r="AA51" s="26">
        <f>+A!AA51-B!AB51</f>
        <v>-52.435000000000002</v>
      </c>
      <c r="AB51" s="26">
        <f>+A!AB51-B!AC51</f>
        <v>-50.881999999999998</v>
      </c>
    </row>
    <row r="52" spans="2:28" x14ac:dyDescent="0.25">
      <c r="B52" s="200" t="s">
        <v>22</v>
      </c>
      <c r="C52" s="201"/>
      <c r="D52" s="27">
        <f>+A!D52-B!E52</f>
        <v>0</v>
      </c>
      <c r="E52" s="28">
        <f>+A!E52-B!F52</f>
        <v>0</v>
      </c>
      <c r="F52" s="27">
        <f>+A!F52-B!G52</f>
        <v>-15.201000000000001</v>
      </c>
      <c r="G52" s="28">
        <f>+A!G52-B!H52</f>
        <v>-55.253</v>
      </c>
      <c r="H52" s="27">
        <f>+A!H52-B!I52</f>
        <v>0</v>
      </c>
      <c r="I52" s="28">
        <f>+A!I52-B!J52</f>
        <v>-25.052</v>
      </c>
      <c r="J52" s="27">
        <f>+A!J52-B!K52</f>
        <v>5.791999999999998</v>
      </c>
      <c r="K52" s="28">
        <f>+A!K52-B!L52</f>
        <v>-0.246</v>
      </c>
      <c r="L52" s="27">
        <f>+A!L52-B!M52</f>
        <v>-57.688000000000002</v>
      </c>
      <c r="M52" s="28">
        <f>+A!M52-B!N52</f>
        <v>-169.69800000000001</v>
      </c>
      <c r="N52" s="27">
        <f>+A!N52-B!O52</f>
        <v>-364.51400000000001</v>
      </c>
      <c r="O52" s="28">
        <f>+A!O52-B!P52</f>
        <v>-151.46899999999999</v>
      </c>
      <c r="P52" s="27">
        <f>+A!P52-B!Q52</f>
        <v>-279.33499999999998</v>
      </c>
      <c r="Q52" s="28">
        <f>+A!Q52-B!R52</f>
        <v>1257.9880000000001</v>
      </c>
      <c r="R52" s="27">
        <f>+A!R52-B!S52</f>
        <v>6312.9030000000012</v>
      </c>
      <c r="S52" s="28">
        <f>+A!S52-B!T52</f>
        <v>5484.0230000000001</v>
      </c>
      <c r="T52" s="27">
        <f>+A!T52-B!U52</f>
        <v>1653.5289999999998</v>
      </c>
      <c r="U52" s="28">
        <f>+A!U52-B!V52</f>
        <v>2757.3239999999996</v>
      </c>
      <c r="V52" s="27">
        <f>+A!V52-B!W52</f>
        <v>7542.1909999999989</v>
      </c>
      <c r="W52" s="28">
        <f>+A!W52-B!X52</f>
        <v>4504.0210000000006</v>
      </c>
      <c r="X52" s="29">
        <f>+A!X52-B!Y52</f>
        <v>-1972.4629999999997</v>
      </c>
      <c r="Y52" s="29">
        <f>+A!Y52-B!Z52</f>
        <v>-2848.0390000000002</v>
      </c>
      <c r="Z52" s="29">
        <f>+A!Z52-B!AA52</f>
        <v>-1032.4009999999998</v>
      </c>
      <c r="AA52" s="29">
        <f>+A!AA52-B!AB52</f>
        <v>-11295.944000000001</v>
      </c>
      <c r="AB52" s="29">
        <f>+A!AB52-B!AC52</f>
        <v>-9368.0190000000002</v>
      </c>
    </row>
    <row r="53" spans="2:28" x14ac:dyDescent="0.25">
      <c r="B53" s="191" t="s">
        <v>23</v>
      </c>
      <c r="C53" s="192"/>
      <c r="D53" s="24">
        <f>+A!D53-B!E53</f>
        <v>-259.87700000000001</v>
      </c>
      <c r="E53" s="25">
        <f>+A!E53-B!F53</f>
        <v>-343.38799999999998</v>
      </c>
      <c r="F53" s="24">
        <f>+A!F53-B!G53</f>
        <v>-428.38400000000001</v>
      </c>
      <c r="G53" s="25">
        <f>+A!G53-B!H53</f>
        <v>-1195.809</v>
      </c>
      <c r="H53" s="24">
        <f>+A!H53-B!I53</f>
        <v>-1140.7429999999999</v>
      </c>
      <c r="I53" s="25">
        <f>+A!I53-B!J53</f>
        <v>-1174.0070000000001</v>
      </c>
      <c r="J53" s="24">
        <f>+A!J53-B!K53</f>
        <v>-1054.7140000000002</v>
      </c>
      <c r="K53" s="25">
        <f>+A!K53-B!L53</f>
        <v>-1236.2750000000001</v>
      </c>
      <c r="L53" s="24">
        <f>+A!L53-B!M53</f>
        <v>-958.54099999999994</v>
      </c>
      <c r="M53" s="25">
        <f>+A!M53-B!N53</f>
        <v>-3882.4569999999999</v>
      </c>
      <c r="N53" s="24">
        <f>+A!N53-B!O53</f>
        <v>-3784.3789999999999</v>
      </c>
      <c r="O53" s="25">
        <f>+A!O53-B!P53</f>
        <v>-10239.488000000001</v>
      </c>
      <c r="P53" s="24">
        <f>+A!P53-B!Q53</f>
        <v>-17763.192999999999</v>
      </c>
      <c r="Q53" s="25">
        <f>+A!Q53-B!R53</f>
        <v>-24667.671000000002</v>
      </c>
      <c r="R53" s="24">
        <f>+A!R53-B!S53</f>
        <v>-19769.495999999999</v>
      </c>
      <c r="S53" s="25">
        <f>+A!S53-B!T53</f>
        <v>-24875.537</v>
      </c>
      <c r="T53" s="24">
        <f>+A!T53-B!U53</f>
        <v>-27808.938999999998</v>
      </c>
      <c r="U53" s="25">
        <f>+A!U53-B!V53</f>
        <v>-22198.589</v>
      </c>
      <c r="V53" s="24">
        <f>+A!V53-B!W53</f>
        <v>-34978.982000000004</v>
      </c>
      <c r="W53" s="25">
        <f>+A!W53-B!X53</f>
        <v>-41594.769999999997</v>
      </c>
      <c r="X53" s="26">
        <f>+A!X53-B!Y53</f>
        <v>-33079.807000000001</v>
      </c>
      <c r="Y53" s="26">
        <f>+A!Y53-B!Z53</f>
        <v>-34823.474999999999</v>
      </c>
      <c r="Z53" s="26">
        <f>+A!Z53-B!AA53</f>
        <v>-38734.710999999996</v>
      </c>
      <c r="AA53" s="26">
        <f>+A!AA53-B!AB53</f>
        <v>-52787.991000000002</v>
      </c>
      <c r="AB53" s="26">
        <f>+A!AB53-B!AC53</f>
        <v>-56555.305</v>
      </c>
    </row>
    <row r="54" spans="2:28" x14ac:dyDescent="0.25">
      <c r="B54" s="200" t="s">
        <v>24</v>
      </c>
      <c r="C54" s="201"/>
      <c r="D54" s="27">
        <f>+A!D54-B!E54</f>
        <v>0</v>
      </c>
      <c r="E54" s="28">
        <f>+A!E54-B!F54</f>
        <v>0</v>
      </c>
      <c r="F54" s="27">
        <f>+A!F54-B!G54</f>
        <v>-405.322</v>
      </c>
      <c r="G54" s="28">
        <f>+A!G54-B!H54</f>
        <v>-1666.441</v>
      </c>
      <c r="H54" s="27">
        <f>+A!H54-B!I54</f>
        <v>-101.357</v>
      </c>
      <c r="I54" s="28">
        <f>+A!I54-B!J54</f>
        <v>-20.454000000000001</v>
      </c>
      <c r="J54" s="27">
        <f>+A!J54-B!K54</f>
        <v>-723.03000000000009</v>
      </c>
      <c r="K54" s="28">
        <f>+A!K54-B!L54</f>
        <v>-913.74099999999999</v>
      </c>
      <c r="L54" s="27">
        <f>+A!L54-B!M54</f>
        <v>-883.70299999999997</v>
      </c>
      <c r="M54" s="28">
        <f>+A!M54-B!N54</f>
        <v>-596.62299999999993</v>
      </c>
      <c r="N54" s="27">
        <f>+A!N54-B!O54</f>
        <v>-1896.019</v>
      </c>
      <c r="O54" s="28">
        <f>+A!O54-B!P54</f>
        <v>-3875.1489999999999</v>
      </c>
      <c r="P54" s="27">
        <f>+A!P54-B!Q54</f>
        <v>-4705.9560000000001</v>
      </c>
      <c r="Q54" s="28">
        <f>+A!Q54-B!R54</f>
        <v>-5548.5940000000001</v>
      </c>
      <c r="R54" s="27">
        <f>+A!R54-B!S54</f>
        <v>-6281.9129999999996</v>
      </c>
      <c r="S54" s="28">
        <f>+A!S54-B!T54</f>
        <v>-12506.233</v>
      </c>
      <c r="T54" s="27">
        <f>+A!T54-B!U54</f>
        <v>-14731.824000000001</v>
      </c>
      <c r="U54" s="28">
        <f>+A!U54-B!V54</f>
        <v>-31101.057000000001</v>
      </c>
      <c r="V54" s="27">
        <f>+A!V54-B!W54</f>
        <v>-87300.194000000003</v>
      </c>
      <c r="W54" s="28">
        <f>+A!W54-B!X54</f>
        <v>-176320.79300000001</v>
      </c>
      <c r="X54" s="29">
        <f>+A!X54-B!Y54</f>
        <v>-256655.21099999998</v>
      </c>
      <c r="Y54" s="29">
        <f>+A!Y54-B!Z54</f>
        <v>-258350.60699999999</v>
      </c>
      <c r="Z54" s="29">
        <f>+A!Z54-B!AA54</f>
        <v>-329146.89300000004</v>
      </c>
      <c r="AA54" s="29">
        <f>+A!AA54-B!AB54</f>
        <v>-233540.28399999999</v>
      </c>
      <c r="AB54" s="29">
        <f>+A!AB54-B!AC54</f>
        <v>-385066.962</v>
      </c>
    </row>
    <row r="55" spans="2:28" x14ac:dyDescent="0.25">
      <c r="B55" s="191" t="s">
        <v>25</v>
      </c>
      <c r="C55" s="192"/>
      <c r="D55" s="24">
        <f>+A!D55-B!E55</f>
        <v>-585.15700000000004</v>
      </c>
      <c r="E55" s="25">
        <f>+A!E55-B!F55</f>
        <v>-920.07799999999997</v>
      </c>
      <c r="F55" s="24">
        <f>+A!F55-B!G55</f>
        <v>-3193.1260000000002</v>
      </c>
      <c r="G55" s="25">
        <f>+A!G55-B!H55</f>
        <v>-2337.6880000000001</v>
      </c>
      <c r="H55" s="24">
        <f>+A!H55-B!I55</f>
        <v>-2159.3589999999999</v>
      </c>
      <c r="I55" s="25">
        <f>+A!I55-B!J55</f>
        <v>-5202.28</v>
      </c>
      <c r="J55" s="24">
        <f>+A!J55-B!K55</f>
        <v>-3347.2629999999999</v>
      </c>
      <c r="K55" s="25">
        <f>+A!K55-B!L55</f>
        <v>-2665.9380000000001</v>
      </c>
      <c r="L55" s="24">
        <f>+A!L55-B!M55</f>
        <v>-2859.721</v>
      </c>
      <c r="M55" s="25">
        <f>+A!M55-B!N55</f>
        <v>-2039.223</v>
      </c>
      <c r="N55" s="24">
        <f>+A!N55-B!O55</f>
        <v>-5185.3329999999996</v>
      </c>
      <c r="O55" s="25">
        <f>+A!O55-B!P55</f>
        <v>-10013.183999999999</v>
      </c>
      <c r="P55" s="24">
        <f>+A!P55-B!Q55</f>
        <v>-15766.707</v>
      </c>
      <c r="Q55" s="25">
        <f>+A!Q55-B!R55</f>
        <v>-27377.103999999999</v>
      </c>
      <c r="R55" s="24">
        <f>+A!R55-B!S55</f>
        <v>-23437.018</v>
      </c>
      <c r="S55" s="25">
        <f>+A!S55-B!T55</f>
        <v>-32535.715</v>
      </c>
      <c r="T55" s="24">
        <f>+A!T55-B!U55</f>
        <v>-83766.307000000001</v>
      </c>
      <c r="U55" s="25">
        <f>+A!U55-B!V55</f>
        <v>-114695.198</v>
      </c>
      <c r="V55" s="24">
        <f>+A!V55-B!W55</f>
        <v>-138236.16099999999</v>
      </c>
      <c r="W55" s="25">
        <f>+A!W55-B!X55</f>
        <v>-147801.228</v>
      </c>
      <c r="X55" s="26">
        <f>+A!X55-B!Y55</f>
        <v>-136109.21599999999</v>
      </c>
      <c r="Y55" s="26">
        <f>+A!Y55-B!Z55</f>
        <v>-113285.641</v>
      </c>
      <c r="Z55" s="26">
        <f>+A!Z55-B!AA55</f>
        <v>-125256.601</v>
      </c>
      <c r="AA55" s="26">
        <f>+A!AA55-B!AB55</f>
        <v>-143469.19500000001</v>
      </c>
      <c r="AB55" s="26">
        <f>+A!AB55-B!AC55</f>
        <v>-147426.152</v>
      </c>
    </row>
    <row r="56" spans="2:28" ht="15.75" thickBot="1" x14ac:dyDescent="0.3">
      <c r="B56" s="202" t="s">
        <v>26</v>
      </c>
      <c r="C56" s="203"/>
      <c r="D56" s="30">
        <f>+A!D56-B!E56</f>
        <v>0</v>
      </c>
      <c r="E56" s="31">
        <f>+A!E56-B!F56</f>
        <v>0</v>
      </c>
      <c r="F56" s="30">
        <f>+A!F56-B!G56</f>
        <v>0</v>
      </c>
      <c r="G56" s="31">
        <f>+A!G56-B!H56</f>
        <v>0</v>
      </c>
      <c r="H56" s="30">
        <f>+A!H56-B!I56</f>
        <v>0</v>
      </c>
      <c r="I56" s="31">
        <f>+A!I56-B!J56</f>
        <v>0</v>
      </c>
      <c r="J56" s="30">
        <f>+A!J56-B!K56</f>
        <v>0</v>
      </c>
      <c r="K56" s="31">
        <f>+A!K56-B!L56</f>
        <v>0</v>
      </c>
      <c r="L56" s="30">
        <f>+A!L56-B!M56</f>
        <v>0</v>
      </c>
      <c r="M56" s="31">
        <f>+A!M56-B!N56</f>
        <v>-4.2679999999999998</v>
      </c>
      <c r="N56" s="30">
        <f>+A!N56-B!O56</f>
        <v>1E-3</v>
      </c>
      <c r="O56" s="31">
        <f>+A!O56-B!P56</f>
        <v>0</v>
      </c>
      <c r="P56" s="30">
        <f>+A!P56-B!Q56</f>
        <v>-5.7560000000000002</v>
      </c>
      <c r="Q56" s="31">
        <f>+A!Q56-B!R56</f>
        <v>0</v>
      </c>
      <c r="R56" s="30">
        <f>+A!R56-B!S56</f>
        <v>-6.657</v>
      </c>
      <c r="S56" s="31">
        <f>+A!S56-B!T56</f>
        <v>5.9980000000000002</v>
      </c>
      <c r="T56" s="30">
        <f>+A!T56-B!U56</f>
        <v>-2.2799999999999998</v>
      </c>
      <c r="U56" s="31">
        <f>+A!U56-B!V56</f>
        <v>2.9990000000000001</v>
      </c>
      <c r="V56" s="30">
        <f>+A!V56-B!W56</f>
        <v>0</v>
      </c>
      <c r="W56" s="31">
        <f>+A!W56-B!X56</f>
        <v>1.4710000000000001</v>
      </c>
      <c r="X56" s="32">
        <f>+A!X56-B!Y56</f>
        <v>-26.975999999999999</v>
      </c>
      <c r="Y56" s="32">
        <f>+A!Y56-B!Z56</f>
        <v>-58.872999999999998</v>
      </c>
      <c r="Z56" s="32">
        <f>+A!Z56-B!AA56</f>
        <v>-21.207000000000001</v>
      </c>
      <c r="AA56" s="32">
        <f>+A!AA56-B!AB56</f>
        <v>-27.023000000000003</v>
      </c>
      <c r="AB56" s="32">
        <f>+A!AB56-B!AC56</f>
        <v>-136.85900000000001</v>
      </c>
    </row>
    <row r="57" spans="2:28" x14ac:dyDescent="0.25">
      <c r="B57" t="s">
        <v>53</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7:AF151"/>
  <sheetViews>
    <sheetView showGridLines="0" tabSelected="1" topLeftCell="D78" workbookViewId="0">
      <selection activeCell="G92" sqref="G92:AC92"/>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s>
  <sheetData>
    <row r="7" spans="2:16" x14ac:dyDescent="0.25">
      <c r="L7" s="193" t="s">
        <v>9</v>
      </c>
      <c r="M7" s="206"/>
      <c r="N7" s="206"/>
      <c r="O7" s="206"/>
      <c r="P7" s="206"/>
    </row>
    <row r="8" spans="2:16" x14ac:dyDescent="0.25">
      <c r="B8" s="193" t="s">
        <v>8</v>
      </c>
      <c r="C8" s="206"/>
      <c r="D8" s="206"/>
      <c r="E8" s="206"/>
      <c r="L8" s="206"/>
      <c r="M8" s="206"/>
      <c r="N8" s="206"/>
      <c r="O8" s="206"/>
      <c r="P8" s="206"/>
    </row>
    <row r="9" spans="2:16" x14ac:dyDescent="0.25">
      <c r="B9" s="206"/>
      <c r="C9" s="206"/>
      <c r="D9" s="206"/>
      <c r="E9" s="206"/>
      <c r="L9" s="206"/>
      <c r="M9" s="206"/>
      <c r="N9" s="206"/>
      <c r="O9" s="206"/>
      <c r="P9" s="206"/>
    </row>
    <row r="10" spans="2:16" x14ac:dyDescent="0.25">
      <c r="B10" s="206"/>
      <c r="C10" s="206"/>
      <c r="D10" s="206"/>
      <c r="E10" s="206"/>
      <c r="L10" s="206"/>
      <c r="M10" s="206"/>
      <c r="N10" s="206"/>
      <c r="O10" s="206"/>
      <c r="P10" s="206"/>
    </row>
    <row r="11" spans="2:16" x14ac:dyDescent="0.25">
      <c r="B11" s="206"/>
      <c r="C11" s="206"/>
      <c r="D11" s="206"/>
      <c r="E11" s="206"/>
      <c r="L11" s="206"/>
      <c r="M11" s="206"/>
      <c r="N11" s="206"/>
      <c r="O11" s="206"/>
      <c r="P11" s="206"/>
    </row>
    <row r="12" spans="2:16" x14ac:dyDescent="0.25">
      <c r="B12" s="206"/>
      <c r="C12" s="206"/>
      <c r="D12" s="206"/>
      <c r="E12" s="206"/>
      <c r="L12" s="206"/>
      <c r="M12" s="206"/>
      <c r="N12" s="206"/>
      <c r="O12" s="206"/>
      <c r="P12" s="206"/>
    </row>
    <row r="13" spans="2:16" x14ac:dyDescent="0.25">
      <c r="B13" s="206"/>
      <c r="C13" s="206"/>
      <c r="D13" s="206"/>
      <c r="E13" s="206"/>
      <c r="L13" s="206"/>
      <c r="M13" s="206"/>
      <c r="N13" s="206"/>
      <c r="O13" s="206"/>
      <c r="P13" s="206"/>
    </row>
    <row r="14" spans="2:16" x14ac:dyDescent="0.25">
      <c r="B14" s="206"/>
      <c r="C14" s="206"/>
      <c r="D14" s="206"/>
      <c r="E14" s="206"/>
      <c r="L14" s="206"/>
      <c r="M14" s="206"/>
      <c r="N14" s="206"/>
      <c r="O14" s="206"/>
      <c r="P14" s="206"/>
    </row>
    <row r="15" spans="2:16" x14ac:dyDescent="0.25">
      <c r="B15" s="206"/>
      <c r="C15" s="206"/>
      <c r="D15" s="206"/>
      <c r="E15" s="206"/>
      <c r="G15" s="228" t="s">
        <v>40</v>
      </c>
      <c r="H15" s="228"/>
      <c r="I15" s="228"/>
      <c r="J15" s="228"/>
      <c r="K15" s="228"/>
      <c r="L15" s="206"/>
      <c r="M15" s="206"/>
      <c r="N15" s="206"/>
      <c r="O15" s="206"/>
      <c r="P15" s="206"/>
    </row>
    <row r="16" spans="2:16" ht="15" customHeight="1" x14ac:dyDescent="0.25">
      <c r="B16" s="206"/>
      <c r="C16" s="206"/>
      <c r="D16" s="206"/>
      <c r="E16" s="206"/>
      <c r="G16" s="228"/>
      <c r="H16" s="228"/>
      <c r="I16" s="228"/>
      <c r="J16" s="228"/>
      <c r="K16" s="228"/>
      <c r="L16" s="206"/>
      <c r="M16" s="206"/>
      <c r="N16" s="206"/>
      <c r="O16" s="206"/>
      <c r="P16" s="206"/>
    </row>
    <row r="17" spans="3:14" x14ac:dyDescent="0.25">
      <c r="C17" s="194" t="s">
        <v>3</v>
      </c>
      <c r="D17" s="194"/>
      <c r="E17" s="194"/>
      <c r="G17" s="228"/>
      <c r="H17" s="228"/>
      <c r="I17" s="228"/>
      <c r="J17" s="228"/>
      <c r="K17" s="228"/>
      <c r="N17" s="3" t="s">
        <v>3</v>
      </c>
    </row>
    <row r="43" spans="6:32" x14ac:dyDescent="0.25">
      <c r="F43" s="4" t="s">
        <v>60</v>
      </c>
    </row>
    <row r="44" spans="6:32" ht="15.75" thickBot="1" x14ac:dyDescent="0.3"/>
    <row r="45" spans="6:32" ht="15.75" thickBot="1" x14ac:dyDescent="0.3">
      <c r="F45" s="6" t="s">
        <v>15</v>
      </c>
      <c r="G45" s="7"/>
      <c r="H45" s="12">
        <v>1995</v>
      </c>
      <c r="I45" s="8">
        <v>1996</v>
      </c>
      <c r="J45" s="12">
        <v>1997</v>
      </c>
      <c r="K45" s="8">
        <v>1998</v>
      </c>
      <c r="L45" s="12">
        <v>1999</v>
      </c>
      <c r="M45" s="8">
        <v>2000</v>
      </c>
      <c r="N45" s="12">
        <v>2001</v>
      </c>
      <c r="O45" s="8">
        <v>2002</v>
      </c>
      <c r="P45" s="12">
        <v>2003</v>
      </c>
      <c r="Q45" s="8">
        <v>2004</v>
      </c>
      <c r="R45" s="12">
        <v>2005</v>
      </c>
      <c r="S45" s="8">
        <v>2006</v>
      </c>
      <c r="T45" s="12">
        <v>2007</v>
      </c>
      <c r="U45" s="8">
        <v>2008</v>
      </c>
      <c r="V45" s="12">
        <v>2009</v>
      </c>
      <c r="W45" s="8">
        <v>2010</v>
      </c>
      <c r="X45" s="12">
        <v>2011</v>
      </c>
      <c r="Y45" s="8">
        <v>2012</v>
      </c>
      <c r="Z45" s="12">
        <v>2013</v>
      </c>
      <c r="AA45" s="8">
        <v>2014</v>
      </c>
      <c r="AB45" s="12">
        <v>2015</v>
      </c>
      <c r="AC45" s="9">
        <v>2016</v>
      </c>
      <c r="AD45" s="9">
        <v>2017</v>
      </c>
      <c r="AE45" s="9">
        <v>2018</v>
      </c>
      <c r="AF45" s="9">
        <v>2019</v>
      </c>
    </row>
    <row r="46" spans="6:32" ht="15.75" thickBot="1" x14ac:dyDescent="0.3">
      <c r="F46" s="196" t="s">
        <v>27</v>
      </c>
      <c r="G46" s="212"/>
      <c r="H46" s="116">
        <f>(A!D46/D!H60)*1000</f>
        <v>0</v>
      </c>
      <c r="I46" s="127">
        <f>(A!E46/D!I60)*1000</f>
        <v>0</v>
      </c>
      <c r="J46" s="116">
        <f>(A!F46/D!J60)*1000</f>
        <v>9.9740932642487047E-5</v>
      </c>
      <c r="K46" s="127">
        <f>(A!G46/D!K60)*1000</f>
        <v>2.0913265306122451E-4</v>
      </c>
      <c r="L46" s="116">
        <f>(A!H46/D!L60)*1000</f>
        <v>8.3224181360201503E-5</v>
      </c>
      <c r="M46" s="127">
        <f>(A!I46/D!M60)*1000</f>
        <v>1.1053206273575545E-3</v>
      </c>
      <c r="N46" s="116">
        <f>(A!J46/D!N60)*1000</f>
        <v>2.4564120154848827E-3</v>
      </c>
      <c r="O46" s="127">
        <f>(A!K46/D!O60)*1000</f>
        <v>3.8631469428246503E-4</v>
      </c>
      <c r="P46" s="116">
        <f>(A!L46/D!P60)*1000</f>
        <v>6.3303782647136141E-3</v>
      </c>
      <c r="Q46" s="127">
        <f>(A!M46/D!Q60)*1000</f>
        <v>4.1224037009063436E-3</v>
      </c>
      <c r="R46" s="116">
        <f>(A!N46/D!R60)*1000</f>
        <v>7.132085150038471E-3</v>
      </c>
      <c r="S46" s="127">
        <f>(A!O46/D!S60)*1000</f>
        <v>9.1306962171128422E-3</v>
      </c>
      <c r="T46" s="116">
        <f>(A!P46/D!T60)*1000</f>
        <v>1.0653106289981106E-2</v>
      </c>
      <c r="U46" s="127">
        <f>(A!Q46/D!U60)*1000</f>
        <v>7.7925288519943306E-2</v>
      </c>
      <c r="V46" s="116">
        <f>(A!R46/D!V60)*1000</f>
        <v>0.20101831966028588</v>
      </c>
      <c r="W46" s="127">
        <f>(A!S46/D!W60)*1000</f>
        <v>0.19983353109206767</v>
      </c>
      <c r="X46" s="116">
        <f>(A!T46/D!X60)*1000</f>
        <v>0.24672720165055922</v>
      </c>
      <c r="Y46" s="127">
        <f>(A!U46/D!Y60)*1000</f>
        <v>0.21508754454510326</v>
      </c>
      <c r="Z46" s="116">
        <f>(A!V46/D!Z60)*1000</f>
        <v>0.40088100846756225</v>
      </c>
      <c r="AA46" s="127">
        <f>(A!W46/D!AA60)*1000</f>
        <v>0.34766369434769845</v>
      </c>
      <c r="AB46" s="116">
        <f>(A!X46/D!AB60)*1000</f>
        <v>0.18796757463228425</v>
      </c>
      <c r="AC46" s="123">
        <f>(A!Y46/D!AC60)*1000</f>
        <v>0.19539618035611719</v>
      </c>
      <c r="AD46" s="123">
        <f>(A!Z46/D!AD60)*1000</f>
        <v>0.56544305363953584</v>
      </c>
      <c r="AE46" s="123">
        <f>(A!AA46/D!AE60)*1000</f>
        <v>0.81945541196773286</v>
      </c>
      <c r="AF46" s="123">
        <f>(A!AB46/D!AF60)*1000</f>
        <v>0.66340180159752538</v>
      </c>
    </row>
    <row r="47" spans="6:32" x14ac:dyDescent="0.25">
      <c r="F47" s="218" t="s">
        <v>17</v>
      </c>
      <c r="G47" s="219"/>
      <c r="H47" s="124">
        <f>(A!D47/D!H$60)*1000</f>
        <v>0</v>
      </c>
      <c r="I47" s="117">
        <f>(A!E47/D!I$60)*1000</f>
        <v>0</v>
      </c>
      <c r="J47" s="124">
        <f>(A!F47/D!J$60)*1000</f>
        <v>0</v>
      </c>
      <c r="K47" s="117">
        <f>(A!G47/D!K$60)*1000</f>
        <v>0</v>
      </c>
      <c r="L47" s="124">
        <f>(A!H47/D!L$60)*1000</f>
        <v>0</v>
      </c>
      <c r="M47" s="117">
        <f>(A!I47/D!M$60)*1000</f>
        <v>0</v>
      </c>
      <c r="N47" s="124">
        <f>(A!J47/D!N$60)*1000</f>
        <v>0</v>
      </c>
      <c r="O47" s="117">
        <f>(A!K47/D!O$60)*1000</f>
        <v>0</v>
      </c>
      <c r="P47" s="124">
        <f>(A!L47/D!P$60)*1000</f>
        <v>0</v>
      </c>
      <c r="Q47" s="117">
        <f>(A!M47/D!Q$60)*1000</f>
        <v>3.0163802870090636E-3</v>
      </c>
      <c r="R47" s="124">
        <f>(A!N47/D!R$60)*1000</f>
        <v>0</v>
      </c>
      <c r="S47" s="117">
        <f>(A!O47/D!S$60)*1000</f>
        <v>1.5759802792240703E-3</v>
      </c>
      <c r="T47" s="124">
        <f>(A!P47/D!T$60)*1000</f>
        <v>1.7280943383340542E-3</v>
      </c>
      <c r="U47" s="117">
        <f>(A!Q47/D!U$60)*1000</f>
        <v>5.1540122831882302E-3</v>
      </c>
      <c r="V47" s="124">
        <f>(A!R47/D!V$60)*1000</f>
        <v>1.9283243291313725E-2</v>
      </c>
      <c r="W47" s="117">
        <f>(A!S47/D!W$60)*1000</f>
        <v>1.4393034497912547E-2</v>
      </c>
      <c r="X47" s="124">
        <f>(A!T47/D!X$60)*1000</f>
        <v>3.1455988706699967E-2</v>
      </c>
      <c r="Y47" s="117">
        <f>(A!U47/D!Y$60)*1000</f>
        <v>1.5344639560345199E-2</v>
      </c>
      <c r="Z47" s="124">
        <f>(A!V47/D!Z$60)*1000</f>
        <v>2.8049998938901973E-2</v>
      </c>
      <c r="AA47" s="117">
        <f>(A!W47/D!AA$60)*1000</f>
        <v>3.5467101674289785E-2</v>
      </c>
      <c r="AB47" s="124">
        <f>(A!X47/D!AB$60)*1000</f>
        <v>3.6949401489533844E-2</v>
      </c>
      <c r="AC47" s="118">
        <f>(A!Y47/D!AC$60)*1000</f>
        <v>6.5409698859440396E-2</v>
      </c>
      <c r="AD47" s="118">
        <f>(A!Z47/D!AD$60)*1000</f>
        <v>0.24289671752008438</v>
      </c>
      <c r="AE47" s="118">
        <f>(A!AA47/D!AE$60)*1000</f>
        <v>0.36285794838865032</v>
      </c>
      <c r="AF47" s="118">
        <f>(A!AB47/D!AF$60)*1000</f>
        <v>0.41743045863800954</v>
      </c>
    </row>
    <row r="48" spans="6:32" x14ac:dyDescent="0.25">
      <c r="F48" s="222" t="s">
        <v>18</v>
      </c>
      <c r="G48" s="223"/>
      <c r="H48" s="125">
        <f>(A!D48/D!H$60)*1000</f>
        <v>0</v>
      </c>
      <c r="I48" s="119">
        <f>(A!E48/D!I$60)*1000</f>
        <v>0</v>
      </c>
      <c r="J48" s="125">
        <f>(A!F48/D!J$60)*1000</f>
        <v>0</v>
      </c>
      <c r="K48" s="119">
        <f>(A!G48/D!K$60)*1000</f>
        <v>0</v>
      </c>
      <c r="L48" s="125">
        <f>(A!H48/D!L$60)*1000</f>
        <v>0</v>
      </c>
      <c r="M48" s="119">
        <f>(A!I48/D!M$60)*1000</f>
        <v>0</v>
      </c>
      <c r="N48" s="125">
        <f>(A!J48/D!N$60)*1000</f>
        <v>0</v>
      </c>
      <c r="O48" s="119">
        <f>(A!K48/D!O$60)*1000</f>
        <v>0</v>
      </c>
      <c r="P48" s="125">
        <f>(A!L48/D!P$60)*1000</f>
        <v>0</v>
      </c>
      <c r="Q48" s="119">
        <f>(A!M48/D!Q$60)*1000</f>
        <v>0</v>
      </c>
      <c r="R48" s="125">
        <f>(A!N48/D!R$60)*1000</f>
        <v>0</v>
      </c>
      <c r="S48" s="119">
        <f>(A!O48/D!S$60)*1000</f>
        <v>0</v>
      </c>
      <c r="T48" s="125">
        <f>(A!P48/D!T$60)*1000</f>
        <v>0</v>
      </c>
      <c r="U48" s="119">
        <f>(A!Q48/D!U$60)*1000</f>
        <v>0</v>
      </c>
      <c r="V48" s="125">
        <f>(A!R48/D!V$60)*1000</f>
        <v>0</v>
      </c>
      <c r="W48" s="119">
        <f>(A!S48/D!W$60)*1000</f>
        <v>0</v>
      </c>
      <c r="X48" s="125">
        <f>(A!T48/D!X$60)*1000</f>
        <v>0</v>
      </c>
      <c r="Y48" s="119">
        <f>(A!U48/D!Y$60)*1000</f>
        <v>0</v>
      </c>
      <c r="Z48" s="125">
        <f>(A!V48/D!Z$60)*1000</f>
        <v>1.8879353154644427E-2</v>
      </c>
      <c r="AA48" s="119">
        <f>(A!W48/D!AA$60)*1000</f>
        <v>9.2806008979900122E-3</v>
      </c>
      <c r="AB48" s="125">
        <f>(A!X48/D!AB$60)*1000</f>
        <v>3.0138995498205506E-2</v>
      </c>
      <c r="AC48" s="120">
        <f>(A!Y48/D!AC$60)*1000</f>
        <v>2.2649339460080412E-2</v>
      </c>
      <c r="AD48" s="120">
        <f>(A!Z48/D!AD$60)*1000</f>
        <v>6.4109388947496543E-3</v>
      </c>
      <c r="AE48" s="120">
        <f>(A!AA48/D!AE$60)*1000</f>
        <v>9.0906609945017453E-3</v>
      </c>
      <c r="AF48" s="120">
        <f>(A!AB48/D!AF$60)*1000</f>
        <v>2.2479379313802535E-3</v>
      </c>
    </row>
    <row r="49" spans="6:32" x14ac:dyDescent="0.25">
      <c r="F49" s="218" t="s">
        <v>19</v>
      </c>
      <c r="G49" s="219"/>
      <c r="H49" s="125">
        <f>(A!D49/D!H$60)*1000</f>
        <v>0</v>
      </c>
      <c r="I49" s="119">
        <f>(A!E49/D!I$60)*1000</f>
        <v>0</v>
      </c>
      <c r="J49" s="125">
        <f>(A!F49/D!J$60)*1000</f>
        <v>9.9740932642487047E-5</v>
      </c>
      <c r="K49" s="119">
        <f>(A!G49/D!K$60)*1000</f>
        <v>7.9336734693877554E-5</v>
      </c>
      <c r="L49" s="125">
        <f>(A!H49/D!L$60)*1000</f>
        <v>0</v>
      </c>
      <c r="M49" s="119">
        <f>(A!I49/D!M$60)*1000</f>
        <v>3.2980941036331147E-5</v>
      </c>
      <c r="N49" s="125">
        <f>(A!J49/D!N$60)*1000</f>
        <v>8.4515117361689618E-4</v>
      </c>
      <c r="O49" s="119">
        <f>(A!K49/D!O$60)*1000</f>
        <v>1.3332042875462751E-5</v>
      </c>
      <c r="P49" s="125">
        <f>(A!L49/D!P$60)*1000</f>
        <v>2.9692465769791393E-4</v>
      </c>
      <c r="Q49" s="119">
        <f>(A!M49/D!Q$60)*1000</f>
        <v>3.941654078549849E-4</v>
      </c>
      <c r="R49" s="125">
        <f>(A!N49/D!R$60)*1000</f>
        <v>8.9915829233603022E-4</v>
      </c>
      <c r="S49" s="119">
        <f>(A!O49/D!S$60)*1000</f>
        <v>0</v>
      </c>
      <c r="T49" s="125">
        <f>(A!P49/D!T$60)*1000</f>
        <v>0</v>
      </c>
      <c r="U49" s="119">
        <f>(A!Q49/D!U$60)*1000</f>
        <v>1.6261231468358416E-2</v>
      </c>
      <c r="V49" s="125">
        <f>(A!R49/D!V$60)*1000</f>
        <v>1.6767046844082791E-2</v>
      </c>
      <c r="W49" s="119">
        <f>(A!S49/D!W$60)*1000</f>
        <v>4.2932542298395958E-2</v>
      </c>
      <c r="X49" s="125">
        <f>(A!T49/D!X$60)*1000</f>
        <v>3.1514713866869368E-2</v>
      </c>
      <c r="Y49" s="119">
        <f>(A!U49/D!Y$60)*1000</f>
        <v>5.4713966768279595E-2</v>
      </c>
      <c r="Z49" s="125">
        <f>(A!V49/D!Z$60)*1000</f>
        <v>0.14338237728401348</v>
      </c>
      <c r="AA49" s="119">
        <f>(A!W49/D!AA$60)*1000</f>
        <v>5.3577357223784143E-2</v>
      </c>
      <c r="AB49" s="125">
        <f>(A!X49/D!AB$60)*1000</f>
        <v>3.3382673277596829E-2</v>
      </c>
      <c r="AC49" s="120">
        <f>(A!Y49/D!AC$60)*1000</f>
        <v>2.8726675966193483E-2</v>
      </c>
      <c r="AD49" s="120">
        <f>(A!Z49/D!AD$60)*1000</f>
        <v>0.11845968919905867</v>
      </c>
      <c r="AE49" s="120">
        <f>(A!AA49/D!AE$60)*1000</f>
        <v>0.2703207649395995</v>
      </c>
      <c r="AF49" s="120">
        <f>(A!AB49/D!AF$60)*1000</f>
        <v>0.1703566027142854</v>
      </c>
    </row>
    <row r="50" spans="6:32" x14ac:dyDescent="0.25">
      <c r="F50" s="222" t="s">
        <v>20</v>
      </c>
      <c r="G50" s="223"/>
      <c r="H50" s="125">
        <f>(A!D50/D!H$60)*1000</f>
        <v>0</v>
      </c>
      <c r="I50" s="119">
        <f>(A!E50/D!I$60)*1000</f>
        <v>0</v>
      </c>
      <c r="J50" s="125">
        <f>(A!F50/D!J$60)*1000</f>
        <v>0</v>
      </c>
      <c r="K50" s="119">
        <f>(A!G50/D!K$60)*1000</f>
        <v>0</v>
      </c>
      <c r="L50" s="125">
        <f>(A!H50/D!L$60)*1000</f>
        <v>0</v>
      </c>
      <c r="M50" s="119">
        <f>(A!I50/D!M$60)*1000</f>
        <v>0</v>
      </c>
      <c r="N50" s="125">
        <f>(A!J50/D!N$60)*1000</f>
        <v>0</v>
      </c>
      <c r="O50" s="119">
        <f>(A!K50/D!O$60)*1000</f>
        <v>0</v>
      </c>
      <c r="P50" s="125">
        <f>(A!L50/D!P$60)*1000</f>
        <v>0</v>
      </c>
      <c r="Q50" s="119">
        <f>(A!M50/D!Q$60)*1000</f>
        <v>0</v>
      </c>
      <c r="R50" s="125">
        <f>(A!N50/D!R$60)*1000</f>
        <v>0</v>
      </c>
      <c r="S50" s="119">
        <f>(A!O50/D!S$60)*1000</f>
        <v>0</v>
      </c>
      <c r="T50" s="125">
        <f>(A!P50/D!T$60)*1000</f>
        <v>0</v>
      </c>
      <c r="U50" s="119">
        <f>(A!Q50/D!U$60)*1000</f>
        <v>0</v>
      </c>
      <c r="V50" s="125">
        <f>(A!R50/D!V$60)*1000</f>
        <v>0</v>
      </c>
      <c r="W50" s="119">
        <f>(A!S50/D!W$60)*1000</f>
        <v>0</v>
      </c>
      <c r="X50" s="125">
        <f>(A!T50/D!X$60)*1000</f>
        <v>9.0761429036811808E-2</v>
      </c>
      <c r="Y50" s="119">
        <f>(A!U50/D!Y$60)*1000</f>
        <v>0</v>
      </c>
      <c r="Z50" s="125">
        <f>(A!V50/D!Z$60)*1000</f>
        <v>0</v>
      </c>
      <c r="AA50" s="119">
        <f>(A!W50/D!AA$60)*1000</f>
        <v>0</v>
      </c>
      <c r="AB50" s="125">
        <f>(A!X50/D!AB$60)*1000</f>
        <v>0</v>
      </c>
      <c r="AC50" s="120">
        <f>(A!Y50/D!AC$60)*1000</f>
        <v>0</v>
      </c>
      <c r="AD50" s="120">
        <f>(A!Z50/D!AD$60)*1000</f>
        <v>0</v>
      </c>
      <c r="AE50" s="120">
        <f>(A!AA50/D!AE$60)*1000</f>
        <v>0</v>
      </c>
      <c r="AF50" s="120">
        <f>(A!AB50/D!AF$60)*1000</f>
        <v>0</v>
      </c>
    </row>
    <row r="51" spans="6:32" x14ac:dyDescent="0.25">
      <c r="F51" s="218" t="s">
        <v>21</v>
      </c>
      <c r="G51" s="219"/>
      <c r="H51" s="125">
        <f>(A!D51/D!H$60)*1000</f>
        <v>0</v>
      </c>
      <c r="I51" s="119">
        <f>(A!E51/D!I$60)*1000</f>
        <v>0</v>
      </c>
      <c r="J51" s="125">
        <f>(A!F51/D!J$60)*1000</f>
        <v>0</v>
      </c>
      <c r="K51" s="119">
        <f>(A!G51/D!K$60)*1000</f>
        <v>0</v>
      </c>
      <c r="L51" s="125">
        <f>(A!H51/D!L$60)*1000</f>
        <v>0</v>
      </c>
      <c r="M51" s="119">
        <f>(A!I51/D!M$60)*1000</f>
        <v>0</v>
      </c>
      <c r="N51" s="125">
        <f>(A!J51/D!N$60)*1000</f>
        <v>0</v>
      </c>
      <c r="O51" s="119">
        <f>(A!K51/D!O$60)*1000</f>
        <v>0</v>
      </c>
      <c r="P51" s="125">
        <f>(A!L51/D!P$60)*1000</f>
        <v>0</v>
      </c>
      <c r="Q51" s="119">
        <f>(A!M51/D!Q$60)*1000</f>
        <v>0</v>
      </c>
      <c r="R51" s="125">
        <f>(A!N51/D!R$60)*1000</f>
        <v>0</v>
      </c>
      <c r="S51" s="119">
        <f>(A!O51/D!S$60)*1000</f>
        <v>0</v>
      </c>
      <c r="T51" s="125">
        <f>(A!P51/D!T$60)*1000</f>
        <v>0</v>
      </c>
      <c r="U51" s="119">
        <f>(A!Q51/D!U$60)*1000</f>
        <v>0</v>
      </c>
      <c r="V51" s="125">
        <f>(A!R51/D!V$60)*1000</f>
        <v>0</v>
      </c>
      <c r="W51" s="119">
        <f>(A!S51/D!W$60)*1000</f>
        <v>0</v>
      </c>
      <c r="X51" s="125">
        <f>(A!T51/D!X$60)*1000</f>
        <v>0</v>
      </c>
      <c r="Y51" s="119">
        <f>(A!U51/D!Y$60)*1000</f>
        <v>0</v>
      </c>
      <c r="Z51" s="125">
        <f>(A!V51/D!Z$60)*1000</f>
        <v>0</v>
      </c>
      <c r="AA51" s="119">
        <f>(A!W51/D!AA$60)*1000</f>
        <v>0</v>
      </c>
      <c r="AB51" s="125">
        <f>(A!X51/D!AB$60)*1000</f>
        <v>0</v>
      </c>
      <c r="AC51" s="120">
        <f>(A!Y51/D!AC$60)*1000</f>
        <v>0</v>
      </c>
      <c r="AD51" s="120">
        <f>(A!Z51/D!AD$60)*1000</f>
        <v>0</v>
      </c>
      <c r="AE51" s="120">
        <f>(A!AA51/D!AE$60)*1000</f>
        <v>0</v>
      </c>
      <c r="AF51" s="120">
        <f>(A!AB51/D!AF$60)*1000</f>
        <v>0</v>
      </c>
    </row>
    <row r="52" spans="6:32" x14ac:dyDescent="0.25">
      <c r="F52" s="222" t="s">
        <v>22</v>
      </c>
      <c r="G52" s="223"/>
      <c r="H52" s="125">
        <f>(A!D52/D!H$60)*1000</f>
        <v>0</v>
      </c>
      <c r="I52" s="119">
        <f>(A!E52/D!I$60)*1000</f>
        <v>0</v>
      </c>
      <c r="J52" s="125">
        <f>(A!F52/D!J$60)*1000</f>
        <v>0</v>
      </c>
      <c r="K52" s="119">
        <f>(A!G52/D!K$60)*1000</f>
        <v>0</v>
      </c>
      <c r="L52" s="125">
        <f>(A!H52/D!L$60)*1000</f>
        <v>0</v>
      </c>
      <c r="M52" s="119">
        <f>(A!I52/D!M$60)*1000</f>
        <v>0</v>
      </c>
      <c r="N52" s="125">
        <f>(A!J52/D!N$60)*1000</f>
        <v>4.7532709364433767E-4</v>
      </c>
      <c r="O52" s="119">
        <f>(A!K52/D!O$60)*1000</f>
        <v>0</v>
      </c>
      <c r="P52" s="125">
        <f>(A!L52/D!P$60)*1000</f>
        <v>0</v>
      </c>
      <c r="Q52" s="119">
        <f>(A!M52/D!Q$60)*1000</f>
        <v>0</v>
      </c>
      <c r="R52" s="125">
        <f>(A!N52/D!R$60)*1000</f>
        <v>0</v>
      </c>
      <c r="S52" s="119">
        <f>(A!O52/D!S$60)*1000</f>
        <v>1.8714002672441598E-3</v>
      </c>
      <c r="T52" s="125">
        <f>(A!P52/D!T$60)*1000</f>
        <v>5.5119402645297877E-3</v>
      </c>
      <c r="U52" s="119">
        <f>(A!Q52/D!U$60)*1000</f>
        <v>5.213979438032891E-2</v>
      </c>
      <c r="V52" s="125">
        <f>(A!R52/D!V$60)*1000</f>
        <v>0.15382520731897112</v>
      </c>
      <c r="W52" s="119">
        <f>(A!S52/D!W$60)*1000</f>
        <v>0.13419738519006813</v>
      </c>
      <c r="X52" s="125">
        <f>(A!T52/D!X$60)*1000</f>
        <v>7.541741774351178E-2</v>
      </c>
      <c r="Y52" s="119">
        <f>(A!U52/D!Y$60)*1000</f>
        <v>9.5895560516937872E-2</v>
      </c>
      <c r="Z52" s="125">
        <f>(A!V52/D!Z$60)*1000</f>
        <v>0.17586195114704695</v>
      </c>
      <c r="AA52" s="119">
        <f>(A!W52/D!AA$60)*1000</f>
        <v>0.16646857034954471</v>
      </c>
      <c r="AB52" s="125">
        <f>(A!X52/D!AB$60)*1000</f>
        <v>1.487386677177769E-2</v>
      </c>
      <c r="AC52" s="120">
        <f>(A!Y52/D!AC$60)*1000</f>
        <v>2.8435464019036679E-2</v>
      </c>
      <c r="AD52" s="120">
        <f>(A!Z52/D!AD$60)*1000</f>
        <v>7.7834983364440474E-2</v>
      </c>
      <c r="AE52" s="120">
        <f>(A!AA52/D!AE$60)*1000</f>
        <v>2.114853312999157E-2</v>
      </c>
      <c r="AF52" s="120">
        <f>(A!AB52/D!AF$60)*1000</f>
        <v>2.8382697419924753E-2</v>
      </c>
    </row>
    <row r="53" spans="6:32" x14ac:dyDescent="0.25">
      <c r="F53" s="218" t="s">
        <v>23</v>
      </c>
      <c r="G53" s="219"/>
      <c r="H53" s="125">
        <f>(A!D53/D!H$60)*1000</f>
        <v>0</v>
      </c>
      <c r="I53" s="119">
        <f>(A!E53/D!I$60)*1000</f>
        <v>0</v>
      </c>
      <c r="J53" s="125">
        <f>(A!F53/D!J$60)*1000</f>
        <v>0</v>
      </c>
      <c r="K53" s="119">
        <f>(A!G53/D!K$60)*1000</f>
        <v>1.2979591836734695E-4</v>
      </c>
      <c r="L53" s="125">
        <f>(A!H53/D!L$60)*1000</f>
        <v>8.3224181360201503E-5</v>
      </c>
      <c r="M53" s="119">
        <f>(A!I53/D!M$60)*1000</f>
        <v>3.9807921381774868E-4</v>
      </c>
      <c r="N53" s="125">
        <f>(A!J53/D!N$60)*1000</f>
        <v>5.0992306561474011E-4</v>
      </c>
      <c r="O53" s="119">
        <f>(A!K53/D!O$60)*1000</f>
        <v>3.7298265140700234E-4</v>
      </c>
      <c r="P53" s="125">
        <f>(A!L53/D!P$60)*1000</f>
        <v>2.9783746326077086E-3</v>
      </c>
      <c r="Q53" s="119">
        <f>(A!M53/D!Q$60)*1000</f>
        <v>1.6295317220543806E-4</v>
      </c>
      <c r="R53" s="125">
        <f>(A!N53/D!R$60)*1000</f>
        <v>4.2785096411667332E-3</v>
      </c>
      <c r="S53" s="119">
        <f>(A!O53/D!S$60)*1000</f>
        <v>1.7835322305672027E-3</v>
      </c>
      <c r="T53" s="125">
        <f>(A!P53/D!T$60)*1000</f>
        <v>2.9928745418535295E-3</v>
      </c>
      <c r="U53" s="119">
        <f>(A!Q53/D!U$60)*1000</f>
        <v>3.8135025083800142E-3</v>
      </c>
      <c r="V53" s="125">
        <f>(A!R53/D!V$60)*1000</f>
        <v>1.0650703661708796E-2</v>
      </c>
      <c r="W53" s="119">
        <f>(A!S53/D!W$60)*1000</f>
        <v>7.9096462315974506E-3</v>
      </c>
      <c r="X53" s="125">
        <f>(A!T53/D!X$60)*1000</f>
        <v>7.9038114887609937E-3</v>
      </c>
      <c r="Y53" s="119">
        <f>(A!U53/D!Y$60)*1000</f>
        <v>3.5618371903310291E-2</v>
      </c>
      <c r="Z53" s="125">
        <f>(A!V53/D!Z$60)*1000</f>
        <v>3.2341970671250615E-2</v>
      </c>
      <c r="AA53" s="119">
        <f>(A!W53/D!AA$60)*1000</f>
        <v>8.1111409508623222E-2</v>
      </c>
      <c r="AB53" s="125">
        <f>(A!X53/D!AB$60)*1000</f>
        <v>6.776310603074498E-2</v>
      </c>
      <c r="AC53" s="120">
        <f>(A!Y53/D!AC$60)*1000</f>
        <v>3.4407278247312711E-2</v>
      </c>
      <c r="AD53" s="120">
        <f>(A!Z53/D!AD$60)*1000</f>
        <v>0.10808658605858963</v>
      </c>
      <c r="AE53" s="120">
        <f>(A!AA53/D!AE$60)*1000</f>
        <v>0.1384973712726251</v>
      </c>
      <c r="AF53" s="120">
        <f>(A!AB53/D!AF$60)*1000</f>
        <v>4.1526612170407734E-2</v>
      </c>
    </row>
    <row r="54" spans="6:32" x14ac:dyDescent="0.25">
      <c r="F54" s="222" t="s">
        <v>24</v>
      </c>
      <c r="G54" s="223"/>
      <c r="H54" s="125">
        <f>(A!D54/D!H$60)*1000</f>
        <v>0</v>
      </c>
      <c r="I54" s="119">
        <f>(A!E54/D!I$60)*1000</f>
        <v>0</v>
      </c>
      <c r="J54" s="125">
        <f>(A!F54/D!J$60)*1000</f>
        <v>0</v>
      </c>
      <c r="K54" s="119">
        <f>(A!G54/D!K$60)*1000</f>
        <v>0</v>
      </c>
      <c r="L54" s="125">
        <f>(A!H54/D!L$60)*1000</f>
        <v>0</v>
      </c>
      <c r="M54" s="119">
        <f>(A!I54/D!M$60)*1000</f>
        <v>6.7426047250347427E-4</v>
      </c>
      <c r="N54" s="125">
        <f>(A!J54/D!N$60)*1000</f>
        <v>1.8498554417601803E-4</v>
      </c>
      <c r="O54" s="119">
        <f>(A!K54/D!O$60)*1000</f>
        <v>0</v>
      </c>
      <c r="P54" s="125">
        <f>(A!L54/D!P$60)*1000</f>
        <v>2.8102702573538198E-3</v>
      </c>
      <c r="Q54" s="119">
        <f>(A!M54/D!Q$60)*1000</f>
        <v>5.2556174471299095E-4</v>
      </c>
      <c r="R54" s="125">
        <f>(A!N54/D!R$60)*1000</f>
        <v>1.8614330014689079E-3</v>
      </c>
      <c r="S54" s="119">
        <f>(A!O54/D!S$60)*1000</f>
        <v>1.1588259687600793E-4</v>
      </c>
      <c r="T54" s="125">
        <f>(A!P54/D!T$60)*1000</f>
        <v>3.9561089990211031E-4</v>
      </c>
      <c r="U54" s="119">
        <f>(A!Q54/D!U$60)*1000</f>
        <v>1.0672425817191964E-4</v>
      </c>
      <c r="V54" s="125">
        <f>(A!R54/D!V$60)*1000</f>
        <v>2.9887280731007799E-4</v>
      </c>
      <c r="W54" s="119">
        <f>(A!S54/D!W$60)*1000</f>
        <v>2.3612392880685565E-4</v>
      </c>
      <c r="X54" s="125">
        <f>(A!T54/D!X$60)*1000</f>
        <v>3.775415354544467E-3</v>
      </c>
      <c r="Y54" s="119">
        <f>(A!U54/D!Y$60)*1000</f>
        <v>1.2417414451934223E-2</v>
      </c>
      <c r="Z54" s="125">
        <f>(A!V54/D!Z$60)*1000</f>
        <v>1.1422932450499777E-3</v>
      </c>
      <c r="AA54" s="119">
        <f>(A!W54/D!AA$60)*1000</f>
        <v>1.3396626243128698E-3</v>
      </c>
      <c r="AB54" s="125">
        <f>(A!X54/D!AB$60)*1000</f>
        <v>3.9244030454536026E-3</v>
      </c>
      <c r="AC54" s="120">
        <f>(A!Y54/D!AC$60)*1000</f>
        <v>1.5265323705587922E-2</v>
      </c>
      <c r="AD54" s="120">
        <f>(A!Z54/D!AD$60)*1000</f>
        <v>8.7333847277448664E-3</v>
      </c>
      <c r="AE54" s="120">
        <f>(A!AA54/D!AE$60)*1000</f>
        <v>1.6997832804912308E-2</v>
      </c>
      <c r="AF54" s="120">
        <f>(A!AB54/D!AF$60)*1000</f>
        <v>3.0198379291850323E-3</v>
      </c>
    </row>
    <row r="55" spans="6:32" x14ac:dyDescent="0.25">
      <c r="F55" s="218" t="s">
        <v>25</v>
      </c>
      <c r="G55" s="219"/>
      <c r="H55" s="125">
        <f>(A!D55/D!H$60)*1000</f>
        <v>0</v>
      </c>
      <c r="I55" s="119">
        <f>(A!E55/D!I$60)*1000</f>
        <v>0</v>
      </c>
      <c r="J55" s="125">
        <f>(A!F55/D!J$60)*1000</f>
        <v>0</v>
      </c>
      <c r="K55" s="119">
        <f>(A!G55/D!K$60)*1000</f>
        <v>0</v>
      </c>
      <c r="L55" s="125">
        <f>(A!H55/D!L$60)*1000</f>
        <v>0</v>
      </c>
      <c r="M55" s="119">
        <f>(A!I55/D!M$60)*1000</f>
        <v>0</v>
      </c>
      <c r="N55" s="125">
        <f>(A!J55/D!N$60)*1000</f>
        <v>4.4102513843289064E-4</v>
      </c>
      <c r="O55" s="119">
        <f>(A!K55/D!O$60)*1000</f>
        <v>0</v>
      </c>
      <c r="P55" s="125">
        <f>(A!L55/D!P$60)*1000</f>
        <v>2.4480871705417093E-4</v>
      </c>
      <c r="Q55" s="119">
        <f>(A!M55/D!Q$60)*1000</f>
        <v>2.3343089123867069E-5</v>
      </c>
      <c r="R55" s="125">
        <f>(A!N55/D!R$60)*1000</f>
        <v>9.2960899065028336E-5</v>
      </c>
      <c r="S55" s="119">
        <f>(A!O55/D!S$60)*1000</f>
        <v>3.7839008432014008E-3</v>
      </c>
      <c r="T55" s="125">
        <f>(A!P55/D!T$60)*1000</f>
        <v>0</v>
      </c>
      <c r="U55" s="119">
        <f>(A!Q55/D!U$60)*1000</f>
        <v>4.5002362151582646E-4</v>
      </c>
      <c r="V55" s="125">
        <f>(A!R55/D!V$60)*1000</f>
        <v>5.9850152293292429E-5</v>
      </c>
      <c r="W55" s="119">
        <f>(A!S55/D!W$60)*1000</f>
        <v>3.2959789057350032E-5</v>
      </c>
      <c r="X55" s="125">
        <f>(A!T55/D!X$60)*1000</f>
        <v>5.8332935172114237E-3</v>
      </c>
      <c r="Y55" s="119">
        <f>(A!U55/D!Y$60)*1000</f>
        <v>1.0332102528873813E-3</v>
      </c>
      <c r="Z55" s="125">
        <f>(A!V55/D!Z$60)*1000</f>
        <v>1.2230640266547822E-3</v>
      </c>
      <c r="AA55" s="119">
        <f>(A!W55/D!AA$60)*1000</f>
        <v>1.7770970584532754E-4</v>
      </c>
      <c r="AB55" s="125">
        <f>(A!X55/D!AB$60)*1000</f>
        <v>7.2767255150094393E-4</v>
      </c>
      <c r="AC55" s="120">
        <f>(A!Y55/D!AC$60)*1000</f>
        <v>5.024000984655781E-4</v>
      </c>
      <c r="AD55" s="120">
        <f>(A!Z55/D!AD$60)*1000</f>
        <v>2.9396048040249939E-3</v>
      </c>
      <c r="AE55" s="120">
        <f>(A!AA55/D!AE$60)*1000</f>
        <v>4.6002729060480796E-4</v>
      </c>
      <c r="AF55" s="120">
        <f>(A!AB55/D!AF$60)*1000</f>
        <v>2.987167643857528E-4</v>
      </c>
    </row>
    <row r="56" spans="6:32" ht="15.75" thickBot="1" x14ac:dyDescent="0.3">
      <c r="F56" s="220" t="s">
        <v>26</v>
      </c>
      <c r="G56" s="221"/>
      <c r="H56" s="126">
        <f>(A!D56/D!H$60)*1000</f>
        <v>0</v>
      </c>
      <c r="I56" s="121">
        <f>(A!E56/D!I$60)*1000</f>
        <v>0</v>
      </c>
      <c r="J56" s="126">
        <f>(A!F56/D!J$60)*1000</f>
        <v>0</v>
      </c>
      <c r="K56" s="121">
        <f>(A!G56/D!K$60)*1000</f>
        <v>0</v>
      </c>
      <c r="L56" s="126">
        <f>(A!H56/D!L$60)*1000</f>
        <v>0</v>
      </c>
      <c r="M56" s="121">
        <f>(A!I56/D!M$60)*1000</f>
        <v>0</v>
      </c>
      <c r="N56" s="126">
        <f>(A!J56/D!N$60)*1000</f>
        <v>0</v>
      </c>
      <c r="O56" s="121">
        <f>(A!K56/D!O$60)*1000</f>
        <v>0</v>
      </c>
      <c r="P56" s="126">
        <f>(A!L56/D!P$60)*1000</f>
        <v>0</v>
      </c>
      <c r="Q56" s="121">
        <f>(A!M56/D!Q$60)*1000</f>
        <v>0</v>
      </c>
      <c r="R56" s="126">
        <f>(A!N56/D!R$60)*1000</f>
        <v>2.3316001772016135E-8</v>
      </c>
      <c r="S56" s="121">
        <f>(A!O56/D!S$60)*1000</f>
        <v>0</v>
      </c>
      <c r="T56" s="126">
        <f>(A!P56/D!T$60)*1000</f>
        <v>2.4586245361622694E-5</v>
      </c>
      <c r="U56" s="121">
        <f>(A!Q56/D!U$60)*1000</f>
        <v>0</v>
      </c>
      <c r="V56" s="126">
        <f>(A!R56/D!V$60)*1000</f>
        <v>1.3339558460614956E-4</v>
      </c>
      <c r="W56" s="121">
        <f>(A!S56/D!W$60)*1000</f>
        <v>1.3183915622940013E-4</v>
      </c>
      <c r="X56" s="126">
        <f>(A!T56/D!X$60)*1000</f>
        <v>6.5131936149419049E-5</v>
      </c>
      <c r="Y56" s="121">
        <f>(A!U56/D!Y$60)*1000</f>
        <v>6.4381091408698636E-5</v>
      </c>
      <c r="Z56" s="126">
        <f>(A!V56/D!Z$60)*1000</f>
        <v>0</v>
      </c>
      <c r="AA56" s="121">
        <f>(A!W56/D!AA$60)*1000</f>
        <v>2.4128236330829591E-4</v>
      </c>
      <c r="AB56" s="126">
        <f>(A!X56/D!AB$60)*1000</f>
        <v>2.074559674709043E-4</v>
      </c>
      <c r="AC56" s="122">
        <f>(A!Y56/D!AC$60)*1000</f>
        <v>0</v>
      </c>
      <c r="AD56" s="122">
        <f>(A!Z56/D!AD$60)*1000</f>
        <v>8.1149070843138842E-5</v>
      </c>
      <c r="AE56" s="122">
        <f>(A!AA56/D!AE$60)*1000</f>
        <v>8.2273146847533811E-5</v>
      </c>
      <c r="AF56" s="122">
        <f>(A!AB56/D!AF$60)*1000</f>
        <v>1.3893802994686177E-4</v>
      </c>
    </row>
    <row r="57" spans="6:32" x14ac:dyDescent="0.25">
      <c r="F57" s="1" t="s">
        <v>53</v>
      </c>
    </row>
    <row r="58" spans="6:32" s="1" customFormat="1" ht="19.5" thickBot="1" x14ac:dyDescent="0.3">
      <c r="G58" s="229" t="s">
        <v>61</v>
      </c>
      <c r="H58" s="229"/>
      <c r="I58" s="229"/>
      <c r="J58" s="229"/>
      <c r="K58" s="229"/>
      <c r="L58" s="229"/>
      <c r="M58" s="229"/>
      <c r="N58" s="229"/>
      <c r="O58" s="229"/>
      <c r="P58" s="229"/>
      <c r="Q58" s="229"/>
      <c r="R58" s="229"/>
      <c r="S58" s="229"/>
      <c r="T58" s="229"/>
      <c r="U58" s="229"/>
      <c r="V58" s="229"/>
      <c r="W58" s="229"/>
      <c r="X58" s="229"/>
      <c r="Y58" s="229"/>
      <c r="Z58" s="229"/>
      <c r="AA58" s="229"/>
      <c r="AB58" s="229"/>
      <c r="AC58" s="229"/>
    </row>
    <row r="59" spans="6:32" ht="15.75" thickBot="1" x14ac:dyDescent="0.3">
      <c r="G59" s="47" t="s">
        <v>39</v>
      </c>
      <c r="H59" s="48">
        <v>1995</v>
      </c>
      <c r="I59" s="150">
        <v>1996</v>
      </c>
      <c r="J59" s="48">
        <v>1997</v>
      </c>
      <c r="K59" s="150">
        <v>1998</v>
      </c>
      <c r="L59" s="48">
        <v>1999</v>
      </c>
      <c r="M59" s="150">
        <v>2000</v>
      </c>
      <c r="N59" s="48">
        <v>2001</v>
      </c>
      <c r="O59" s="150">
        <v>2002</v>
      </c>
      <c r="P59" s="48">
        <v>2003</v>
      </c>
      <c r="Q59" s="150">
        <v>2004</v>
      </c>
      <c r="R59" s="48">
        <v>2005</v>
      </c>
      <c r="S59" s="150">
        <v>2006</v>
      </c>
      <c r="T59" s="48">
        <v>2007</v>
      </c>
      <c r="U59" s="150">
        <v>2008</v>
      </c>
      <c r="V59" s="48">
        <v>2009</v>
      </c>
      <c r="W59" s="150">
        <v>2010</v>
      </c>
      <c r="X59" s="48">
        <v>2011</v>
      </c>
      <c r="Y59" s="150">
        <v>2012</v>
      </c>
      <c r="Z59" s="48">
        <v>2013</v>
      </c>
      <c r="AA59" s="150">
        <v>2014</v>
      </c>
      <c r="AB59" s="48">
        <v>2015</v>
      </c>
      <c r="AC59" s="151">
        <v>2016</v>
      </c>
      <c r="AD59" s="151">
        <v>2017</v>
      </c>
      <c r="AE59" s="167">
        <v>2018</v>
      </c>
      <c r="AF59" s="177">
        <v>2019</v>
      </c>
    </row>
    <row r="60" spans="6:32" x14ac:dyDescent="0.25">
      <c r="G60" s="14" t="s">
        <v>38</v>
      </c>
      <c r="H60" s="38">
        <v>37490000</v>
      </c>
      <c r="I60" s="34">
        <v>38100000</v>
      </c>
      <c r="J60" s="38">
        <v>38600000</v>
      </c>
      <c r="K60" s="34">
        <v>39200000</v>
      </c>
      <c r="L60" s="38">
        <v>39700000</v>
      </c>
      <c r="M60" s="34">
        <v>40296000</v>
      </c>
      <c r="N60" s="38">
        <v>40814000</v>
      </c>
      <c r="O60" s="34">
        <v>41329000</v>
      </c>
      <c r="P60" s="38">
        <v>41849000</v>
      </c>
      <c r="Q60" s="34">
        <v>42368000</v>
      </c>
      <c r="R60" s="38">
        <v>42889000</v>
      </c>
      <c r="S60" s="34">
        <v>43406000</v>
      </c>
      <c r="T60" s="38">
        <v>43927000</v>
      </c>
      <c r="U60" s="34">
        <v>44451000</v>
      </c>
      <c r="V60" s="38">
        <v>44979000</v>
      </c>
      <c r="W60" s="34">
        <v>45510000</v>
      </c>
      <c r="X60" s="38">
        <v>46045000</v>
      </c>
      <c r="Y60" s="34">
        <v>46582000</v>
      </c>
      <c r="Z60" s="38">
        <v>47121000</v>
      </c>
      <c r="AA60" s="34">
        <v>47662000</v>
      </c>
      <c r="AB60" s="38">
        <v>48203000</v>
      </c>
      <c r="AC60" s="35">
        <v>48748000</v>
      </c>
      <c r="AD60" s="35">
        <v>49292000</v>
      </c>
      <c r="AE60" s="35">
        <v>49834000</v>
      </c>
      <c r="AF60" s="35">
        <f>+AE60+(AE60*(1.1%))</f>
        <v>50382174</v>
      </c>
    </row>
    <row r="61" spans="6:32" ht="15.75" thickBot="1" x14ac:dyDescent="0.3">
      <c r="G61" s="46" t="s">
        <v>62</v>
      </c>
      <c r="H61" s="39">
        <v>71996000</v>
      </c>
      <c r="I61" s="36">
        <v>73157000</v>
      </c>
      <c r="J61" s="39">
        <v>74307000</v>
      </c>
      <c r="K61" s="36">
        <v>75456000</v>
      </c>
      <c r="L61" s="39">
        <v>76597000</v>
      </c>
      <c r="M61" s="36">
        <v>77635000</v>
      </c>
      <c r="N61" s="39">
        <v>78686000</v>
      </c>
      <c r="O61" s="36">
        <v>79727000</v>
      </c>
      <c r="P61" s="39">
        <v>80899000</v>
      </c>
      <c r="Q61" s="36">
        <v>82032000</v>
      </c>
      <c r="R61" s="39">
        <v>82392000</v>
      </c>
      <c r="S61" s="36">
        <v>83311000</v>
      </c>
      <c r="T61" s="39">
        <v>84219000</v>
      </c>
      <c r="U61" s="36">
        <v>85119000</v>
      </c>
      <c r="V61" s="39">
        <v>86025000</v>
      </c>
      <c r="W61" s="36">
        <v>86933000</v>
      </c>
      <c r="X61" s="39">
        <v>87840000</v>
      </c>
      <c r="Y61" s="36">
        <v>88809000</v>
      </c>
      <c r="Z61" s="39">
        <v>89760000</v>
      </c>
      <c r="AA61" s="36">
        <v>90728000</v>
      </c>
      <c r="AB61" s="39">
        <v>91713000</v>
      </c>
      <c r="AC61" s="37">
        <v>92691000</v>
      </c>
      <c r="AD61" s="37">
        <v>94596642</v>
      </c>
      <c r="AE61" s="37">
        <v>95540395</v>
      </c>
      <c r="AF61" s="37">
        <f>+AE61+(AE61*(1.1%))</f>
        <v>96591339.344999999</v>
      </c>
    </row>
    <row r="62" spans="6:32" x14ac:dyDescent="0.25">
      <c r="G62" s="1" t="s">
        <v>59</v>
      </c>
      <c r="K62" s="1" t="s">
        <v>54</v>
      </c>
      <c r="W62" s="2"/>
      <c r="X62" s="224"/>
      <c r="Y62" s="224"/>
      <c r="Z62" s="2"/>
      <c r="AA62" s="55"/>
    </row>
    <row r="63" spans="6:32" s="1" customFormat="1" x14ac:dyDescent="0.25">
      <c r="W63" s="114"/>
      <c r="X63" s="128"/>
      <c r="Y63" s="128"/>
      <c r="Z63" s="114"/>
      <c r="AA63" s="55"/>
    </row>
    <row r="64" spans="6:32" ht="15.75" thickBot="1" x14ac:dyDescent="0.3"/>
    <row r="65" spans="6:32" ht="15.75" thickBot="1" x14ac:dyDescent="0.3">
      <c r="F65" s="6" t="s">
        <v>15</v>
      </c>
      <c r="G65" s="7"/>
      <c r="H65" s="12">
        <v>1995</v>
      </c>
      <c r="I65" s="8">
        <v>1996</v>
      </c>
      <c r="J65" s="12">
        <v>1997</v>
      </c>
      <c r="K65" s="8">
        <v>1998</v>
      </c>
      <c r="L65" s="12">
        <v>1999</v>
      </c>
      <c r="M65" s="8">
        <v>2000</v>
      </c>
      <c r="N65" s="12">
        <v>2001</v>
      </c>
      <c r="O65" s="8">
        <v>2002</v>
      </c>
      <c r="P65" s="12">
        <v>2003</v>
      </c>
      <c r="Q65" s="8">
        <v>2004</v>
      </c>
      <c r="R65" s="12">
        <v>2005</v>
      </c>
      <c r="S65" s="8">
        <v>2006</v>
      </c>
      <c r="T65" s="12">
        <v>2007</v>
      </c>
      <c r="U65" s="8">
        <v>2008</v>
      </c>
      <c r="V65" s="12">
        <v>2009</v>
      </c>
      <c r="W65" s="8">
        <v>2010</v>
      </c>
      <c r="X65" s="12">
        <v>2011</v>
      </c>
      <c r="Y65" s="8">
        <v>2012</v>
      </c>
      <c r="Z65" s="12">
        <v>2013</v>
      </c>
      <c r="AA65" s="8">
        <v>2014</v>
      </c>
      <c r="AB65" s="12">
        <v>2015</v>
      </c>
      <c r="AC65" s="9">
        <v>2016</v>
      </c>
      <c r="AD65" s="9">
        <v>2017</v>
      </c>
      <c r="AE65" s="9">
        <v>2018</v>
      </c>
      <c r="AF65" s="9">
        <v>2019</v>
      </c>
    </row>
    <row r="66" spans="6:32" ht="15.75" thickBot="1" x14ac:dyDescent="0.3">
      <c r="F66" s="196" t="s">
        <v>27</v>
      </c>
      <c r="G66" s="212"/>
      <c r="H66" s="131">
        <f>+(B!E46/D!H$60)*1000</f>
        <v>0.19043963723659643</v>
      </c>
      <c r="I66" s="132">
        <f>+(B!F46/D!I$60)*1000</f>
        <v>3.31618372703412E-2</v>
      </c>
      <c r="J66" s="131">
        <f>+(B!G46/D!J$60)*1000</f>
        <v>0.10486717616580313</v>
      </c>
      <c r="K66" s="132">
        <f>+(B!H46/D!K$60)*1000</f>
        <v>0.13419079081632657</v>
      </c>
      <c r="L66" s="131">
        <f>+(B!I46/D!L$60)*1000</f>
        <v>8.8977632241813598E-2</v>
      </c>
      <c r="M66" s="132">
        <f>+(B!J46/D!M$60)*1000</f>
        <v>0.16591115743498114</v>
      </c>
      <c r="N66" s="131">
        <f>+(B!K46/D!N$60)*1000</f>
        <v>0.1315969275248689</v>
      </c>
      <c r="O66" s="132">
        <f>+(B!L46/D!O$60)*1000</f>
        <v>0.11751077935590021</v>
      </c>
      <c r="P66" s="131">
        <f>+(B!M46/D!P$60)*1000</f>
        <v>0.12080013859351478</v>
      </c>
      <c r="Q66" s="132">
        <f>+(B!N46/D!Q$60)*1000</f>
        <v>0.16289770581570995</v>
      </c>
      <c r="R66" s="131">
        <f>+(B!O46/D!R$60)*1000</f>
        <v>0.2832050176035813</v>
      </c>
      <c r="S66" s="132">
        <f>+(B!P46/D!S$60)*1000</f>
        <v>0.60632914804404925</v>
      </c>
      <c r="T66" s="131">
        <f>+(B!Q46/D!T$60)*1000</f>
        <v>0.96731122088920252</v>
      </c>
      <c r="U66" s="132">
        <f>+(B!R46/D!U$60)*1000</f>
        <v>1.4821671053519605</v>
      </c>
      <c r="V66" s="131">
        <f>+(B!S46/D!V$60)*1000</f>
        <v>1.3665091264812468</v>
      </c>
      <c r="W66" s="132">
        <f>+(B!T46/D!W$60)*1000</f>
        <v>2.0667479015600967</v>
      </c>
      <c r="X66" s="131">
        <f>+(B!U46/D!X$60)*1000</f>
        <v>3.6873178629601475</v>
      </c>
      <c r="Y66" s="132">
        <f>+(B!V46/D!Y$60)*1000</f>
        <v>4.7421084324417153</v>
      </c>
      <c r="Z66" s="131">
        <f>+(B!W46/D!Z$60)*1000</f>
        <v>6.7072146389083427</v>
      </c>
      <c r="AA66" s="132">
        <f>+(B!X46/D!AA$60)*1000</f>
        <v>9.1859818513700642</v>
      </c>
      <c r="AB66" s="131">
        <f>+(B!Y46/D!AB$60)*1000</f>
        <v>10.189596186959319</v>
      </c>
      <c r="AC66" s="133">
        <f>+(B!Z46/D!AC$60)*1000</f>
        <v>9.6564340075490271</v>
      </c>
      <c r="AD66" s="133">
        <f>+(B!AA46/D!AD$60)*1000</f>
        <v>11.299826807595556</v>
      </c>
      <c r="AE66" s="133">
        <f>+(B!AB46/D!AE$60)*1000</f>
        <v>10.211588533932657</v>
      </c>
      <c r="AF66" s="133">
        <f>+(B!AC46/D!AF$60)*1000</f>
        <v>12.934032699740193</v>
      </c>
    </row>
    <row r="67" spans="6:32" x14ac:dyDescent="0.25">
      <c r="F67" s="218" t="s">
        <v>17</v>
      </c>
      <c r="G67" s="219"/>
      <c r="H67" s="134">
        <f>+(B!E47/D!H$60)*1000</f>
        <v>0.16773408909042412</v>
      </c>
      <c r="I67" s="135">
        <f>+(B!F47/D!I$60)*1000</f>
        <v>0</v>
      </c>
      <c r="J67" s="134">
        <f>+(B!G47/D!J$60)*1000</f>
        <v>1.5129533678756476E-4</v>
      </c>
      <c r="K67" s="135">
        <f>+(B!H47/D!K$60)*1000</f>
        <v>0</v>
      </c>
      <c r="L67" s="134">
        <f>+(B!I47/D!L$60)*1000</f>
        <v>3.2153400503778335E-3</v>
      </c>
      <c r="M67" s="135">
        <f>+(B!J47/D!M$60)*1000</f>
        <v>1.364899741909867E-6</v>
      </c>
      <c r="N67" s="134">
        <f>+(B!K47/D!N$60)*1000</f>
        <v>3.8448816582545213E-3</v>
      </c>
      <c r="O67" s="135">
        <f>+(B!L47/D!O$60)*1000</f>
        <v>2.6697960270028311E-4</v>
      </c>
      <c r="P67" s="134">
        <f>+(B!M47/D!P$60)*1000</f>
        <v>4.0165834309063543E-4</v>
      </c>
      <c r="Q67" s="135">
        <f>+(B!N47/D!Q$60)*1000</f>
        <v>1.0295978096676738E-3</v>
      </c>
      <c r="R67" s="134">
        <f>+(B!O47/D!R$60)*1000</f>
        <v>1.2047914383641492E-2</v>
      </c>
      <c r="S67" s="135">
        <f>+(B!P47/D!S$60)*1000</f>
        <v>2.3771045477583744E-2</v>
      </c>
      <c r="T67" s="134">
        <f>+(B!Q47/D!T$60)*1000</f>
        <v>7.7913515605436287E-2</v>
      </c>
      <c r="U67" s="135">
        <f>+(B!R47/D!U$60)*1000</f>
        <v>0.15617803873928596</v>
      </c>
      <c r="V67" s="134">
        <f>+(B!S47/D!V$60)*1000</f>
        <v>0.23929858378354343</v>
      </c>
      <c r="W67" s="135">
        <f>+(B!T47/D!W$60)*1000</f>
        <v>0.49541465611953417</v>
      </c>
      <c r="X67" s="134">
        <f>+(B!U47/D!X$60)*1000</f>
        <v>0.88062766858507968</v>
      </c>
      <c r="Y67" s="135">
        <f>+(B!V47/D!Y$60)*1000</f>
        <v>1.0301532780902494</v>
      </c>
      <c r="Z67" s="134">
        <f>+(B!W47/D!Z$60)*1000</f>
        <v>1.111002801298784</v>
      </c>
      <c r="AA67" s="135">
        <f>+(B!X47/D!AA$60)*1000</f>
        <v>1.3370520750283246</v>
      </c>
      <c r="AB67" s="134">
        <f>+(B!Y47/D!AB$60)*1000</f>
        <v>1.198236728004481</v>
      </c>
      <c r="AC67" s="136">
        <f>+(B!Z47/D!AC$60)*1000</f>
        <v>1.150397595798802</v>
      </c>
      <c r="AD67" s="136">
        <f>+(B!AA47/D!AD$60)*1000</f>
        <v>1.0464671346263086</v>
      </c>
      <c r="AE67" s="136">
        <f>+(B!AB47/D!AE$60)*1000</f>
        <v>1.1452273748846169</v>
      </c>
      <c r="AF67" s="136">
        <f>+(B!AC47/D!AF$60)*1000</f>
        <v>0.95353993656565916</v>
      </c>
    </row>
    <row r="68" spans="6:32" x14ac:dyDescent="0.25">
      <c r="F68" s="222" t="s">
        <v>18</v>
      </c>
      <c r="G68" s="223"/>
      <c r="H68" s="13">
        <f>+(B!E48/D!H$60)*1000</f>
        <v>0</v>
      </c>
      <c r="I68" s="10">
        <f>+(B!F48/D!I$60)*1000</f>
        <v>0</v>
      </c>
      <c r="J68" s="13">
        <f>+(B!G48/D!J$60)*1000</f>
        <v>0</v>
      </c>
      <c r="K68" s="10">
        <f>+(B!H48/D!K$60)*1000</f>
        <v>0</v>
      </c>
      <c r="L68" s="13">
        <f>+(B!I48/D!L$60)*1000</f>
        <v>0</v>
      </c>
      <c r="M68" s="10">
        <f>+(B!J48/D!M$60)*1000</f>
        <v>0</v>
      </c>
      <c r="N68" s="13">
        <f>+(B!K48/D!N$60)*1000</f>
        <v>0</v>
      </c>
      <c r="O68" s="10">
        <f>+(B!L48/D!O$60)*1000</f>
        <v>0</v>
      </c>
      <c r="P68" s="13">
        <f>+(B!M48/D!P$60)*1000</f>
        <v>0</v>
      </c>
      <c r="Q68" s="10">
        <f>+(B!N48/D!Q$60)*1000</f>
        <v>0</v>
      </c>
      <c r="R68" s="13">
        <f>+(B!O48/D!R$60)*1000</f>
        <v>0</v>
      </c>
      <c r="S68" s="10">
        <f>+(B!P48/D!S$60)*1000</f>
        <v>0</v>
      </c>
      <c r="T68" s="13">
        <f>+(B!Q48/D!T$60)*1000</f>
        <v>0</v>
      </c>
      <c r="U68" s="10">
        <f>+(B!R48/D!U$60)*1000</f>
        <v>0</v>
      </c>
      <c r="V68" s="13">
        <f>+(B!S48/D!V$60)*1000</f>
        <v>0</v>
      </c>
      <c r="W68" s="10">
        <f>+(B!T48/D!W$60)*1000</f>
        <v>0</v>
      </c>
      <c r="X68" s="13">
        <f>+(B!U48/D!X$60)*1000</f>
        <v>0</v>
      </c>
      <c r="Y68" s="10">
        <f>+(B!V48/D!Y$60)*1000</f>
        <v>3.2297239276973936E-3</v>
      </c>
      <c r="Z68" s="13">
        <f>+(B!W48/D!Z$60)*1000</f>
        <v>5.8545659047982848E-3</v>
      </c>
      <c r="AA68" s="10">
        <f>+(B!X48/D!AA$60)*1000</f>
        <v>1.4502433804708153E-2</v>
      </c>
      <c r="AB68" s="13">
        <f>+(B!Y48/D!AB$60)*1000</f>
        <v>1.1293902869116029E-2</v>
      </c>
      <c r="AC68" s="11">
        <f>+(B!Z48/D!AC$60)*1000</f>
        <v>1.1071674735373759E-2</v>
      </c>
      <c r="AD68" s="11">
        <f>+(B!AA48/D!AD$60)*1000</f>
        <v>1.1841820173659012E-2</v>
      </c>
      <c r="AE68" s="11">
        <f>+(B!AB48/D!AE$60)*1000</f>
        <v>6.4707027330738057E-3</v>
      </c>
      <c r="AF68" s="11">
        <f>+(B!AC48/D!AF$60)*1000</f>
        <v>4.4140215148318141E-3</v>
      </c>
    </row>
    <row r="69" spans="6:32" x14ac:dyDescent="0.25">
      <c r="F69" s="218" t="s">
        <v>19</v>
      </c>
      <c r="G69" s="219"/>
      <c r="H69" s="13">
        <f>+(B!E49/D!H$60)*1000</f>
        <v>1.6529741264337155E-4</v>
      </c>
      <c r="I69" s="10">
        <f>+(B!F49/D!I$60)*1000</f>
        <v>0</v>
      </c>
      <c r="J69" s="13">
        <f>+(B!G49/D!J$60)*1000</f>
        <v>0</v>
      </c>
      <c r="K69" s="10">
        <f>+(B!H49/D!K$60)*1000</f>
        <v>0</v>
      </c>
      <c r="L69" s="13">
        <f>+(B!I49/D!L$60)*1000</f>
        <v>0</v>
      </c>
      <c r="M69" s="10">
        <f>+(B!J49/D!M$60)*1000</f>
        <v>5.4719326980345448E-3</v>
      </c>
      <c r="N69" s="13">
        <f>+(B!K49/D!N$60)*1000</f>
        <v>7.1286813348360846E-4</v>
      </c>
      <c r="O69" s="10">
        <f>+(B!L49/D!O$60)*1000</f>
        <v>3.3763217111471363E-4</v>
      </c>
      <c r="P69" s="13">
        <f>+(B!M49/D!P$60)*1000</f>
        <v>6.3105450548400191E-4</v>
      </c>
      <c r="Q69" s="10">
        <f>+(B!N49/D!Q$60)*1000</f>
        <v>3.2005050981873109E-3</v>
      </c>
      <c r="R69" s="13">
        <f>+(B!O49/D!R$60)*1000</f>
        <v>3.0797873580638391E-3</v>
      </c>
      <c r="S69" s="10">
        <f>+(B!P49/D!S$60)*1000</f>
        <v>1.5650071418697876E-2</v>
      </c>
      <c r="T69" s="13">
        <f>+(B!Q49/D!T$60)*1000</f>
        <v>1.3371730370842533E-3</v>
      </c>
      <c r="U69" s="10">
        <f>+(B!R49/D!U$60)*1000</f>
        <v>2.1198848169894941E-3</v>
      </c>
      <c r="V69" s="13">
        <f>+(B!S49/D!V$60)*1000</f>
        <v>2.1904666622201471E-3</v>
      </c>
      <c r="W69" s="10">
        <f>+(B!T49/D!W$60)*1000</f>
        <v>1.314820918479455E-2</v>
      </c>
      <c r="X69" s="13">
        <f>+(B!U49/D!X$60)*1000</f>
        <v>6.4343794114453253E-3</v>
      </c>
      <c r="Y69" s="10">
        <f>+(B!V49/D!Y$60)*1000</f>
        <v>1.6521166974367785E-2</v>
      </c>
      <c r="Z69" s="13">
        <f>+(B!W49/D!Z$60)*1000</f>
        <v>1.0628700579359522E-2</v>
      </c>
      <c r="AA69" s="10">
        <f>+(B!X49/D!AA$60)*1000</f>
        <v>6.4873274306575471E-3</v>
      </c>
      <c r="AB69" s="13">
        <f>+(B!Y49/D!AB$60)*1000</f>
        <v>5.9810592701699068E-3</v>
      </c>
      <c r="AC69" s="11">
        <f>+(B!Z49/D!AC$60)*1000</f>
        <v>7.2738984163452864E-3</v>
      </c>
      <c r="AD69" s="11">
        <f>+(B!AA49/D!AD$60)*1000</f>
        <v>4.4086870080337574E-3</v>
      </c>
      <c r="AE69" s="11">
        <f>+(B!AB49/D!AE$60)*1000</f>
        <v>1.8234398202030742E-2</v>
      </c>
      <c r="AF69" s="11">
        <f>+(B!AC49/D!AF$60)*1000</f>
        <v>2.1438773166080526E-2</v>
      </c>
    </row>
    <row r="70" spans="6:32" x14ac:dyDescent="0.25">
      <c r="F70" s="222" t="s">
        <v>20</v>
      </c>
      <c r="G70" s="223"/>
      <c r="H70" s="13">
        <f>+(B!E50/D!H$60)*1000</f>
        <v>0</v>
      </c>
      <c r="I70" s="10">
        <f>+(B!F50/D!I$60)*1000</f>
        <v>0</v>
      </c>
      <c r="J70" s="13">
        <f>+(B!G50/D!J$60)*1000</f>
        <v>0</v>
      </c>
      <c r="K70" s="10">
        <f>+(B!H50/D!K$60)*1000</f>
        <v>0</v>
      </c>
      <c r="L70" s="13">
        <f>+(B!I50/D!L$60)*1000</f>
        <v>0</v>
      </c>
      <c r="M70" s="10">
        <f>+(B!J50/D!M$60)*1000</f>
        <v>0</v>
      </c>
      <c r="N70" s="13">
        <f>+(B!K50/D!N$60)*1000</f>
        <v>0</v>
      </c>
      <c r="O70" s="10">
        <f>+(B!L50/D!O$60)*1000</f>
        <v>0</v>
      </c>
      <c r="P70" s="13">
        <f>+(B!M50/D!P$60)*1000</f>
        <v>0</v>
      </c>
      <c r="Q70" s="10">
        <f>+(B!N50/D!Q$60)*1000</f>
        <v>0</v>
      </c>
      <c r="R70" s="13">
        <f>+(B!O50/D!R$60)*1000</f>
        <v>0</v>
      </c>
      <c r="S70" s="10">
        <f>+(B!P50/D!S$60)*1000</f>
        <v>0</v>
      </c>
      <c r="T70" s="13">
        <f>+(B!Q50/D!T$60)*1000</f>
        <v>2.2045439023834997E-3</v>
      </c>
      <c r="U70" s="10">
        <f>+(B!R50/D!U$60)*1000</f>
        <v>0</v>
      </c>
      <c r="V70" s="13">
        <f>+(B!S50/D!V$60)*1000</f>
        <v>0</v>
      </c>
      <c r="W70" s="10">
        <f>+(B!T50/D!W$60)*1000</f>
        <v>0</v>
      </c>
      <c r="X70" s="13">
        <f>+(B!U50/D!X$60)*1000</f>
        <v>0</v>
      </c>
      <c r="Y70" s="10">
        <f>+(B!V50/D!Y$60)*1000</f>
        <v>0</v>
      </c>
      <c r="Z70" s="13">
        <f>+(B!W50/D!Z$60)*1000</f>
        <v>5.7318393073152094E-4</v>
      </c>
      <c r="AA70" s="10">
        <f>+(B!X50/D!AA$60)*1000</f>
        <v>0</v>
      </c>
      <c r="AB70" s="13">
        <f>+(B!Y50/D!AB$60)*1000</f>
        <v>1.064682696097753E-2</v>
      </c>
      <c r="AC70" s="11">
        <f>+(B!Z50/D!AC$60)*1000</f>
        <v>1.1068105358168542E-2</v>
      </c>
      <c r="AD70" s="11">
        <f>+(B!AA50/D!AD$60)*1000</f>
        <v>1.2998843625740487E-2</v>
      </c>
      <c r="AE70" s="11">
        <f>+(B!AB50/D!AE$60)*1000</f>
        <v>1.1621122125456514E-2</v>
      </c>
      <c r="AF70" s="11">
        <f>+(B!AC50/D!AF$60)*1000</f>
        <v>3.830719968534903E-6</v>
      </c>
    </row>
    <row r="71" spans="6:32" x14ac:dyDescent="0.25">
      <c r="F71" s="218" t="s">
        <v>21</v>
      </c>
      <c r="G71" s="219"/>
      <c r="H71" s="13">
        <f>+(B!E51/D!H$60)*1000</f>
        <v>0</v>
      </c>
      <c r="I71" s="10">
        <f>+(B!F51/D!I$60)*1000</f>
        <v>0</v>
      </c>
      <c r="J71" s="13">
        <f>+(B!G51/D!J$60)*1000</f>
        <v>0</v>
      </c>
      <c r="K71" s="10">
        <f>+(B!H51/D!K$60)*1000</f>
        <v>0</v>
      </c>
      <c r="L71" s="13">
        <f>+(B!I51/D!L$60)*1000</f>
        <v>0</v>
      </c>
      <c r="M71" s="10">
        <f>+(B!J51/D!M$60)*1000</f>
        <v>0</v>
      </c>
      <c r="N71" s="13">
        <f>+(B!K51/D!N$60)*1000</f>
        <v>0</v>
      </c>
      <c r="O71" s="10">
        <f>+(B!L51/D!O$60)*1000</f>
        <v>0</v>
      </c>
      <c r="P71" s="13">
        <f>+(B!M51/D!P$60)*1000</f>
        <v>0</v>
      </c>
      <c r="Q71" s="10">
        <f>+(B!N51/D!Q$60)*1000</f>
        <v>0</v>
      </c>
      <c r="R71" s="13">
        <f>+(B!O51/D!R$60)*1000</f>
        <v>0</v>
      </c>
      <c r="S71" s="10">
        <f>+(B!P51/D!S$60)*1000</f>
        <v>0</v>
      </c>
      <c r="T71" s="13">
        <f>+(B!Q51/D!T$60)*1000</f>
        <v>0</v>
      </c>
      <c r="U71" s="10">
        <f>+(B!R51/D!U$60)*1000</f>
        <v>0</v>
      </c>
      <c r="V71" s="13">
        <f>+(B!S51/D!V$60)*1000</f>
        <v>0</v>
      </c>
      <c r="W71" s="10">
        <f>+(B!T51/D!W$60)*1000</f>
        <v>0</v>
      </c>
      <c r="X71" s="13">
        <f>+(B!U51/D!X$60)*1000</f>
        <v>0</v>
      </c>
      <c r="Y71" s="10">
        <f>+(B!V51/D!Y$60)*1000</f>
        <v>0</v>
      </c>
      <c r="Z71" s="13">
        <f>+(B!W51/D!Z$60)*1000</f>
        <v>0</v>
      </c>
      <c r="AA71" s="10">
        <f>+(B!X51/D!AA$60)*1000</f>
        <v>0</v>
      </c>
      <c r="AB71" s="13">
        <f>+(B!Y51/D!AB$60)*1000</f>
        <v>6.8854635603593143E-5</v>
      </c>
      <c r="AC71" s="11">
        <f>+(B!Z51/D!AC$60)*1000</f>
        <v>4.0344219250020518E-4</v>
      </c>
      <c r="AD71" s="11">
        <f>+(B!AA51/D!AD$60)*1000</f>
        <v>6.3300332711190466E-4</v>
      </c>
      <c r="AE71" s="11">
        <f>+(B!AB51/D!AE$60)*1000</f>
        <v>1.0521932816952282E-3</v>
      </c>
      <c r="AF71" s="11">
        <f>+(B!AC51/D!AF$60)*1000</f>
        <v>1.0099206913937457E-3</v>
      </c>
    </row>
    <row r="72" spans="6:32" x14ac:dyDescent="0.25">
      <c r="F72" s="222" t="s">
        <v>22</v>
      </c>
      <c r="G72" s="223"/>
      <c r="H72" s="13">
        <f>+(B!E52/D!H$60)*1000</f>
        <v>0</v>
      </c>
      <c r="I72" s="10">
        <f>+(B!F52/D!I$60)*1000</f>
        <v>0</v>
      </c>
      <c r="J72" s="13">
        <f>+(B!G52/D!J$60)*1000</f>
        <v>3.9380829015544041E-4</v>
      </c>
      <c r="K72" s="10">
        <f>+(B!H52/D!K$60)*1000</f>
        <v>1.4095153061224491E-3</v>
      </c>
      <c r="L72" s="13">
        <f>+(B!I52/D!L$60)*1000</f>
        <v>0</v>
      </c>
      <c r="M72" s="10">
        <f>+(B!J52/D!M$60)*1000</f>
        <v>6.2169942426047254E-4</v>
      </c>
      <c r="N72" s="13">
        <f>+(B!K52/D!N$60)*1000</f>
        <v>3.3341500465526537E-4</v>
      </c>
      <c r="O72" s="10">
        <f>+(B!L52/D!O$60)*1000</f>
        <v>5.9522369280650391E-6</v>
      </c>
      <c r="P72" s="13">
        <f>+(B!M52/D!P$60)*1000</f>
        <v>1.3784797725154723E-3</v>
      </c>
      <c r="Q72" s="10">
        <f>+(B!N52/D!Q$60)*1000</f>
        <v>4.0053342145015105E-3</v>
      </c>
      <c r="R72" s="13">
        <f>+(B!O52/D!R$60)*1000</f>
        <v>8.4990090699246894E-3</v>
      </c>
      <c r="S72" s="10">
        <f>+(B!P52/D!S$60)*1000</f>
        <v>5.3609869603280652E-3</v>
      </c>
      <c r="T72" s="13">
        <f>+(B!Q52/D!T$60)*1000</f>
        <v>1.1871013272019485E-2</v>
      </c>
      <c r="U72" s="10">
        <f>+(B!R52/D!U$60)*1000</f>
        <v>2.3839238712289938E-2</v>
      </c>
      <c r="V72" s="13">
        <f>+(B!S52/D!V$60)*1000</f>
        <v>1.3472976277818537E-2</v>
      </c>
      <c r="W72" s="10">
        <f>+(B!T52/D!W$60)*1000</f>
        <v>1.3695891012964182E-2</v>
      </c>
      <c r="X72" s="13">
        <f>+(B!U52/D!X$60)*1000</f>
        <v>3.9506265609729613E-2</v>
      </c>
      <c r="Y72" s="10">
        <f>+(B!V52/D!Y$60)*1000</f>
        <v>3.6702653385427851E-2</v>
      </c>
      <c r="Z72" s="13">
        <f>+(B!W52/D!Z$60)*1000</f>
        <v>1.5801871776914753E-2</v>
      </c>
      <c r="AA72" s="10">
        <f>+(B!X52/D!AA$60)*1000</f>
        <v>7.1969367630397379E-2</v>
      </c>
      <c r="AB72" s="13">
        <f>+(B!Y52/D!AB$60)*1000</f>
        <v>5.5793788768333921E-2</v>
      </c>
      <c r="AC72" s="11">
        <f>+(B!Z52/D!AC$60)*1000</f>
        <v>8.6859173709690665E-2</v>
      </c>
      <c r="AD72" s="11">
        <f>+(B!AA52/D!AD$60)*1000</f>
        <v>9.8779578836322324E-2</v>
      </c>
      <c r="AE72" s="11">
        <f>+(B!AB52/D!AE$60)*1000</f>
        <v>0.2478199622747522</v>
      </c>
      <c r="AF72" s="11">
        <f>+(B!AC52/D!AF$60)*1000</f>
        <v>0.21432185518632046</v>
      </c>
    </row>
    <row r="73" spans="6:32" x14ac:dyDescent="0.25">
      <c r="F73" s="218" t="s">
        <v>23</v>
      </c>
      <c r="G73" s="219"/>
      <c r="H73" s="13">
        <f>+(B!E53/D!H$60)*1000</f>
        <v>6.9319018404907975E-3</v>
      </c>
      <c r="I73" s="10">
        <f>+(B!F53/D!I$60)*1000</f>
        <v>9.0128083989501305E-3</v>
      </c>
      <c r="J73" s="13">
        <f>+(B!G53/D!J$60)*1000</f>
        <v>1.1098031088082902E-2</v>
      </c>
      <c r="K73" s="10">
        <f>+(B!H53/D!K$60)*1000</f>
        <v>3.0635127551020404E-2</v>
      </c>
      <c r="L73" s="13">
        <f>+(B!I53/D!L$60)*1000</f>
        <v>2.8817304785894209E-2</v>
      </c>
      <c r="M73" s="10">
        <f>+(B!J53/D!M$60)*1000</f>
        <v>2.953265832837006E-2</v>
      </c>
      <c r="N73" s="13">
        <f>+(B!K53/D!N$60)*1000</f>
        <v>2.6351889057676291E-2</v>
      </c>
      <c r="O73" s="10">
        <f>+(B!L53/D!O$60)*1000</f>
        <v>3.0285997725568007E-2</v>
      </c>
      <c r="P73" s="13">
        <f>+(B!M53/D!P$60)*1000</f>
        <v>2.5883127434347297E-2</v>
      </c>
      <c r="Q73" s="10">
        <f>+(B!N53/D!Q$60)*1000</f>
        <v>9.1799494901812675E-2</v>
      </c>
      <c r="R73" s="13">
        <f>+(B!O53/D!R$60)*1000</f>
        <v>9.2515097111147387E-2</v>
      </c>
      <c r="S73" s="10">
        <f>+(B!P53/D!S$60)*1000</f>
        <v>0.23768382251301665</v>
      </c>
      <c r="T73" s="13">
        <f>+(B!Q53/D!T$60)*1000</f>
        <v>0.40737270926764862</v>
      </c>
      <c r="U73" s="10">
        <f>+(B!R53/D!U$60)*1000</f>
        <v>0.55875424624867831</v>
      </c>
      <c r="V73" s="13">
        <f>+(B!S53/D!V$60)*1000</f>
        <v>0.45017794970986458</v>
      </c>
      <c r="W73" s="10">
        <f>+(B!T53/D!W$60)*1000</f>
        <v>0.55450461437046805</v>
      </c>
      <c r="X73" s="13">
        <f>+(B!U53/D!X$60)*1000</f>
        <v>0.61185514170919741</v>
      </c>
      <c r="Y73" s="10">
        <f>+(B!V53/D!Y$60)*1000</f>
        <v>0.51216701730282088</v>
      </c>
      <c r="Z73" s="13">
        <f>+(B!W53/D!Z$60)*1000</f>
        <v>0.77466454447061817</v>
      </c>
      <c r="AA73" s="10">
        <f>+(B!X53/D!AA$60)*1000</f>
        <v>0.95381440140992813</v>
      </c>
      <c r="AB73" s="13">
        <f>+(B!Y53/D!AB$60)*1000</f>
        <v>0.75402344252432429</v>
      </c>
      <c r="AC73" s="11">
        <f>+(B!Z53/D!AC$60)*1000</f>
        <v>0.74876427750882091</v>
      </c>
      <c r="AD73" s="11">
        <f>+(B!AA53/D!AD$60)*1000</f>
        <v>0.89390803781546702</v>
      </c>
      <c r="AE73" s="11">
        <f>+(B!AB53/D!AE$60)*1000</f>
        <v>1.1977739896456236</v>
      </c>
      <c r="AF73" s="11">
        <f>+(B!AC53/D!AF$60)*1000</f>
        <v>1.1640527064195365</v>
      </c>
    </row>
    <row r="74" spans="6:32" x14ac:dyDescent="0.25">
      <c r="F74" s="222" t="s">
        <v>24</v>
      </c>
      <c r="G74" s="223"/>
      <c r="H74" s="13">
        <f>+(B!E54/D!H$60)*1000</f>
        <v>0</v>
      </c>
      <c r="I74" s="10">
        <f>+(B!F54/D!I$60)*1000</f>
        <v>0</v>
      </c>
      <c r="J74" s="13">
        <f>+(B!G54/D!J$60)*1000</f>
        <v>1.0500569948186529E-2</v>
      </c>
      <c r="K74" s="10">
        <f>+(B!H54/D!K$60)*1000</f>
        <v>4.2511250000000007E-2</v>
      </c>
      <c r="L74" s="13">
        <f>+(B!I54/D!L$60)*1000</f>
        <v>2.553073047858942E-3</v>
      </c>
      <c r="M74" s="10">
        <f>+(B!J54/D!M$60)*1000</f>
        <v>1.181854278340282E-3</v>
      </c>
      <c r="N74" s="13">
        <f>+(B!K54/D!N$60)*1000</f>
        <v>1.790023031312785E-2</v>
      </c>
      <c r="O74" s="10">
        <f>+(B!L54/D!O$60)*1000</f>
        <v>2.2108954971085677E-2</v>
      </c>
      <c r="P74" s="13">
        <f>+(B!M54/D!P$60)*1000</f>
        <v>2.3926736600635618E-2</v>
      </c>
      <c r="Q74" s="10">
        <f>+(B!N54/D!Q$60)*1000</f>
        <v>1.4607486782477341E-2</v>
      </c>
      <c r="R74" s="13">
        <f>+(B!O54/D!R$60)*1000</f>
        <v>4.6069015365245172E-2</v>
      </c>
      <c r="S74" s="10">
        <f>+(B!P54/D!S$60)*1000</f>
        <v>8.9392687646869098E-2</v>
      </c>
      <c r="T74" s="13">
        <f>+(B!Q54/D!T$60)*1000</f>
        <v>0.10752689689712476</v>
      </c>
      <c r="U74" s="10">
        <f>+(B!R54/D!U$60)*1000</f>
        <v>0.1249316775775573</v>
      </c>
      <c r="V74" s="13">
        <f>+(B!S54/D!V$60)*1000</f>
        <v>0.13996211565397185</v>
      </c>
      <c r="W74" s="10">
        <f>+(B!T54/D!W$60)*1000</f>
        <v>0.27503799165018677</v>
      </c>
      <c r="X74" s="13">
        <f>+(B!U54/D!X$60)*1000</f>
        <v>0.3237194700836139</v>
      </c>
      <c r="Y74" s="10">
        <f>+(B!V54/D!Y$60)*1000</f>
        <v>0.68007996651066938</v>
      </c>
      <c r="Z74" s="13">
        <f>+(B!W54/D!Z$60)*1000</f>
        <v>1.8538235606205302</v>
      </c>
      <c r="AA74" s="10">
        <f>+(B!X54/D!AA$60)*1000</f>
        <v>3.7007394570097771</v>
      </c>
      <c r="AB74" s="13">
        <f>+(B!Y54/D!AB$60)*1000</f>
        <v>5.3283899134908612</v>
      </c>
      <c r="AC74" s="11">
        <f>+(B!Z54/D!AC$60)*1000</f>
        <v>5.3149823787642569</v>
      </c>
      <c r="AD74" s="11">
        <f>+(B!AA54/D!AD$60)*1000</f>
        <v>6.6862245191917555</v>
      </c>
      <c r="AE74" s="11">
        <f>+(B!AB54/D!AE$60)*1000</f>
        <v>4.703362242645583</v>
      </c>
      <c r="AF74" s="11">
        <f>+(B!AC54/D!AF$60)*1000</f>
        <v>7.6459405662010536</v>
      </c>
    </row>
    <row r="75" spans="6:32" x14ac:dyDescent="0.25">
      <c r="F75" s="218" t="s">
        <v>25</v>
      </c>
      <c r="G75" s="219"/>
      <c r="H75" s="13">
        <f>+(B!E55/D!H$60)*1000</f>
        <v>1.5608348893038144E-2</v>
      </c>
      <c r="I75" s="10">
        <f>+(B!F55/D!I$60)*1000</f>
        <v>2.4149028871391077E-2</v>
      </c>
      <c r="J75" s="13">
        <f>+(B!G55/D!J$60)*1000</f>
        <v>8.272347150259067E-2</v>
      </c>
      <c r="K75" s="10">
        <f>+(B!H55/D!K$60)*1000</f>
        <v>5.9634897959183676E-2</v>
      </c>
      <c r="L75" s="13">
        <f>+(B!I55/D!L$60)*1000</f>
        <v>5.4391914357682612E-2</v>
      </c>
      <c r="M75" s="10">
        <f>+(B!J55/D!M$60)*1000</f>
        <v>0.12910164780623384</v>
      </c>
      <c r="N75" s="13">
        <f>+(B!K55/D!N$60)*1000</f>
        <v>8.2453643357671386E-2</v>
      </c>
      <c r="O75" s="10">
        <f>+(B!L55/D!O$60)*1000</f>
        <v>6.4505262648503467E-2</v>
      </c>
      <c r="P75" s="13">
        <f>+(B!M55/D!P$60)*1000</f>
        <v>6.8579081937441763E-2</v>
      </c>
      <c r="Q75" s="10">
        <f>+(B!N55/D!Q$60)*1000</f>
        <v>4.8154550604229608E-2</v>
      </c>
      <c r="R75" s="13">
        <f>+(B!O55/D!R$60)*1000</f>
        <v>0.12099419431555876</v>
      </c>
      <c r="S75" s="10">
        <f>+(B!P55/D!S$60)*1000</f>
        <v>0.23447053402755377</v>
      </c>
      <c r="T75" s="13">
        <f>+(B!Q55/D!T$60)*1000</f>
        <v>0.35892974708038339</v>
      </c>
      <c r="U75" s="10">
        <f>+(B!R55/D!U$60)*1000</f>
        <v>0.61634401925715954</v>
      </c>
      <c r="V75" s="13">
        <f>+(B!S55/D!V$60)*1000</f>
        <v>0.52112563640810161</v>
      </c>
      <c r="W75" s="10">
        <f>+(B!T55/D!W$60)*1000</f>
        <v>0.71494649527576359</v>
      </c>
      <c r="X75" s="13">
        <f>+(B!U55/D!X$60)*1000</f>
        <v>1.825060288847866</v>
      </c>
      <c r="Y75" s="10">
        <f>+(B!V55/D!Y$60)*1000</f>
        <v>2.4632546262504831</v>
      </c>
      <c r="Z75" s="13">
        <f>+(B!W55/D!Z$60)*1000</f>
        <v>2.9348654103266059</v>
      </c>
      <c r="AA75" s="10">
        <f>+(B!X55/D!AA$60)*1000</f>
        <v>3.1012063698543915</v>
      </c>
      <c r="AB75" s="13">
        <f>+(B!Y55/D!AB$60)*1000</f>
        <v>2.8243945812501292</v>
      </c>
      <c r="AC75" s="11">
        <f>+(B!Z55/D!AC$60)*1000</f>
        <v>2.3244057602363175</v>
      </c>
      <c r="AD75" s="11">
        <f>+(B!AA55/D!AD$60)*1000</f>
        <v>2.5440538018339693</v>
      </c>
      <c r="AE75" s="11">
        <f>+(B!AB55/D!AE$60)*1000</f>
        <v>2.8794020146887669</v>
      </c>
      <c r="AF75" s="11">
        <f>+(B!AC55/D!AF$60)*1000</f>
        <v>2.9264557341253274</v>
      </c>
    </row>
    <row r="76" spans="6:32" ht="15.75" thickBot="1" x14ac:dyDescent="0.3">
      <c r="F76" s="220" t="s">
        <v>26</v>
      </c>
      <c r="G76" s="221"/>
      <c r="H76" s="137">
        <f>+(B!E56/D!H$60)*1000</f>
        <v>0</v>
      </c>
      <c r="I76" s="138">
        <f>+(B!F56/D!I$60)*1000</f>
        <v>0</v>
      </c>
      <c r="J76" s="137">
        <f>+(B!G56/D!J$60)*1000</f>
        <v>0</v>
      </c>
      <c r="K76" s="138">
        <f>+(B!H56/D!K$60)*1000</f>
        <v>0</v>
      </c>
      <c r="L76" s="137">
        <f>+(B!I56/D!L$60)*1000</f>
        <v>0</v>
      </c>
      <c r="M76" s="138">
        <f>+(B!J56/D!M$60)*1000</f>
        <v>0</v>
      </c>
      <c r="N76" s="137">
        <f>+(B!K56/D!N$60)*1000</f>
        <v>0</v>
      </c>
      <c r="O76" s="138">
        <f>+(B!L56/D!O$60)*1000</f>
        <v>0</v>
      </c>
      <c r="P76" s="137">
        <f>+(B!M56/D!P$60)*1000</f>
        <v>0</v>
      </c>
      <c r="Q76" s="138">
        <f>+(B!N56/D!Q$60)*1000</f>
        <v>1.0073640483383686E-4</v>
      </c>
      <c r="R76" s="137">
        <f>+(B!O56/D!R$60)*1000</f>
        <v>0</v>
      </c>
      <c r="S76" s="138">
        <f>+(B!P56/D!S$60)*1000</f>
        <v>0</v>
      </c>
      <c r="T76" s="137">
        <f>+(B!Q56/D!T$60)*1000</f>
        <v>1.5562182712227106E-4</v>
      </c>
      <c r="U76" s="138">
        <f>+(B!R56/D!U$60)*1000</f>
        <v>0</v>
      </c>
      <c r="V76" s="137">
        <f>+(B!S56/D!V$60)*1000</f>
        <v>2.8139798572667245E-4</v>
      </c>
      <c r="W76" s="138">
        <f>+(B!T56/D!W$60)*1000</f>
        <v>4.3946385409800041E-8</v>
      </c>
      <c r="X76" s="137">
        <f>+(B!U56/D!X$60)*1000</f>
        <v>1.1464871321533283E-4</v>
      </c>
      <c r="Y76" s="138">
        <f>+(B!V56/D!Y$60)*1000</f>
        <v>0</v>
      </c>
      <c r="Z76" s="137">
        <f>+(B!W56/D!Z$60)*1000</f>
        <v>0</v>
      </c>
      <c r="AA76" s="138">
        <f>+(B!X56/D!AA$60)*1000</f>
        <v>2.1041920187990433E-4</v>
      </c>
      <c r="AB76" s="137">
        <f>+(B!Y56/D!AB$60)*1000</f>
        <v>7.6708918532041568E-4</v>
      </c>
      <c r="AC76" s="139">
        <f>+(B!Z56/D!AC$60)*1000</f>
        <v>1.2077008287519487E-3</v>
      </c>
      <c r="AD76" s="139">
        <f>+(B!AA56/D!AD$60)*1000</f>
        <v>5.1138115718575019E-4</v>
      </c>
      <c r="AE76" s="139">
        <f>+(B!AB56/D!AE$60)*1000</f>
        <v>6.2453345105751093E-4</v>
      </c>
      <c r="AF76" s="139">
        <f>+(B!AC56/D!AF$60)*1000</f>
        <v>2.8553551500179412E-3</v>
      </c>
    </row>
    <row r="77" spans="6:32" x14ac:dyDescent="0.25">
      <c r="F77" s="1" t="s">
        <v>53</v>
      </c>
      <c r="AD77" s="1"/>
    </row>
    <row r="78" spans="6:32" ht="15.75" thickBot="1" x14ac:dyDescent="0.3"/>
    <row r="79" spans="6:32" ht="15.75" thickBot="1" x14ac:dyDescent="0.3">
      <c r="F79" s="6" t="s">
        <v>15</v>
      </c>
      <c r="G79" s="7"/>
      <c r="H79" s="12">
        <v>1995</v>
      </c>
      <c r="I79" s="8">
        <v>1996</v>
      </c>
      <c r="J79" s="12">
        <v>1997</v>
      </c>
      <c r="K79" s="8">
        <v>1998</v>
      </c>
      <c r="L79" s="12">
        <v>1999</v>
      </c>
      <c r="M79" s="8">
        <v>2000</v>
      </c>
      <c r="N79" s="12">
        <v>2001</v>
      </c>
      <c r="O79" s="8">
        <v>2002</v>
      </c>
      <c r="P79" s="12">
        <v>2003</v>
      </c>
      <c r="Q79" s="8">
        <v>2004</v>
      </c>
      <c r="R79" s="12">
        <v>2005</v>
      </c>
      <c r="S79" s="8">
        <v>2006</v>
      </c>
      <c r="T79" s="12">
        <v>2007</v>
      </c>
      <c r="U79" s="8">
        <v>2008</v>
      </c>
      <c r="V79" s="12">
        <v>2009</v>
      </c>
      <c r="W79" s="8">
        <v>2010</v>
      </c>
      <c r="X79" s="12">
        <v>2011</v>
      </c>
      <c r="Y79" s="8">
        <v>2012</v>
      </c>
      <c r="Z79" s="12">
        <v>2013</v>
      </c>
      <c r="AA79" s="8">
        <v>2014</v>
      </c>
      <c r="AB79" s="12">
        <v>2015</v>
      </c>
      <c r="AC79" s="9">
        <v>2016</v>
      </c>
      <c r="AD79" s="9">
        <v>2017</v>
      </c>
      <c r="AE79" s="9">
        <v>2018</v>
      </c>
      <c r="AF79" s="9">
        <v>2019</v>
      </c>
    </row>
    <row r="80" spans="6:32" ht="15.75" thickBot="1" x14ac:dyDescent="0.3">
      <c r="F80" s="226" t="s">
        <v>27</v>
      </c>
      <c r="G80" s="227"/>
      <c r="H80" s="152">
        <f>+('C'!D46/D!H$60)*1000</f>
        <v>-0.19043963723659643</v>
      </c>
      <c r="I80" s="152">
        <f>+('C'!E46/D!I$60)*1000</f>
        <v>-3.31618372703412E-2</v>
      </c>
      <c r="J80" s="152">
        <f>+('C'!F46/D!J$60)*1000</f>
        <v>-0.10476743523316065</v>
      </c>
      <c r="K80" s="152">
        <f>+('C'!G46/D!K$60)*1000</f>
        <v>-0.13398165816326532</v>
      </c>
      <c r="L80" s="152">
        <f>+('C'!H46/D!L$60)*1000</f>
        <v>-8.88944080604534E-2</v>
      </c>
      <c r="M80" s="152">
        <f>+('C'!I46/D!M$60)*1000</f>
        <v>-0.16480583680762356</v>
      </c>
      <c r="N80" s="152">
        <f>+('C'!J46/D!N$60)*1000</f>
        <v>-0.12914051550938402</v>
      </c>
      <c r="O80" s="152">
        <f>+('C'!K46/D!O$60)*1000</f>
        <v>-0.11712446466161774</v>
      </c>
      <c r="P80" s="152">
        <f>+('C'!L46/D!P$60)*1000</f>
        <v>-0.11446976032880116</v>
      </c>
      <c r="Q80" s="152">
        <f>+('C'!M46/D!Q$60)*1000</f>
        <v>-0.15877530211480359</v>
      </c>
      <c r="R80" s="152">
        <f>+('C'!N46/D!R$60)*1000</f>
        <v>-0.27607293245354286</v>
      </c>
      <c r="S80" s="152">
        <f>+('C'!O46/D!S$60)*1000</f>
        <v>-0.59719845182693643</v>
      </c>
      <c r="T80" s="152">
        <f>+('C'!P46/D!T$60)*1000</f>
        <v>-0.95665811459922134</v>
      </c>
      <c r="U80" s="152">
        <f>+('C'!Q46/D!U$60)*1000</f>
        <v>-1.404241816832017</v>
      </c>
      <c r="V80" s="152">
        <f>+('C'!R46/D!V$60)*1000</f>
        <v>-1.1654908068209611</v>
      </c>
      <c r="W80" s="152">
        <f>+('C'!S46/D!W$60)*1000</f>
        <v>-1.8669143704680289</v>
      </c>
      <c r="X80" s="152">
        <f>+('C'!T46/D!X$60)*1000</f>
        <v>-3.4405906613095887</v>
      </c>
      <c r="Y80" s="152">
        <f>+('C'!U46/D!Y$60)*1000</f>
        <v>-4.5270208878966116</v>
      </c>
      <c r="Z80" s="152">
        <f>+('C'!V46/D!Z$60)*1000</f>
        <v>-6.3063336304407809</v>
      </c>
      <c r="AA80" s="152">
        <f>+('C'!W46/D!AA$60)*1000</f>
        <v>-8.8383181570223659</v>
      </c>
      <c r="AB80" s="152">
        <f>+('C'!X46/D!AB$60)*1000</f>
        <v>-10.001628612327034</v>
      </c>
      <c r="AC80" s="152">
        <f>+('C'!Y46/D!AC$60)*1000</f>
        <v>-9.4610378271929108</v>
      </c>
      <c r="AD80" s="152">
        <f>+('C'!Z46/D!AD$60)*1000</f>
        <v>-10.734383753956019</v>
      </c>
      <c r="AE80" s="152">
        <f>+('C'!AA46/D!AE$60)*1000</f>
        <v>-9.3921331219649247</v>
      </c>
      <c r="AF80" s="152">
        <f>+('C'!AB46/D!AF$60)*1000</f>
        <v>-12.270630898142667</v>
      </c>
    </row>
    <row r="81" spans="6:32" x14ac:dyDescent="0.25">
      <c r="F81" s="218" t="s">
        <v>17</v>
      </c>
      <c r="G81" s="219"/>
      <c r="H81" s="129">
        <f>+('C'!D47/D!H$60)*1000</f>
        <v>-0.16773408909042412</v>
      </c>
      <c r="I81" s="129">
        <f>+('C'!E47/D!I$60)*1000</f>
        <v>0</v>
      </c>
      <c r="J81" s="129">
        <f>+('C'!F47/D!J$60)*1000</f>
        <v>-1.5129533678756476E-4</v>
      </c>
      <c r="K81" s="129">
        <f>+('C'!G47/D!K$60)*1000</f>
        <v>0</v>
      </c>
      <c r="L81" s="129">
        <f>+('C'!H47/D!L$60)*1000</f>
        <v>-3.2153400503778335E-3</v>
      </c>
      <c r="M81" s="129">
        <f>+('C'!I47/D!M$60)*1000</f>
        <v>-1.364899741909867E-6</v>
      </c>
      <c r="N81" s="129">
        <f>+('C'!J47/D!N$60)*1000</f>
        <v>-3.8448816582545213E-3</v>
      </c>
      <c r="O81" s="129">
        <f>+('C'!K47/D!O$60)*1000</f>
        <v>-2.6697960270028311E-4</v>
      </c>
      <c r="P81" s="129">
        <f>+('C'!L47/D!P$60)*1000</f>
        <v>-4.0165834309063543E-4</v>
      </c>
      <c r="Q81" s="129">
        <f>+('C'!M47/D!Q$60)*1000</f>
        <v>1.9867824773413898E-3</v>
      </c>
      <c r="R81" s="129">
        <f>+('C'!N47/D!R$60)*1000</f>
        <v>-1.2047914383641492E-2</v>
      </c>
      <c r="S81" s="129">
        <f>+('C'!O47/D!S$60)*1000</f>
        <v>-2.2195065198359676E-2</v>
      </c>
      <c r="T81" s="129">
        <f>+('C'!P47/D!T$60)*1000</f>
        <v>-7.6185421267102246E-2</v>
      </c>
      <c r="U81" s="129">
        <f>+('C'!Q47/D!U$60)*1000</f>
        <v>-0.15102402645609775</v>
      </c>
      <c r="V81" s="129">
        <f>+('C'!R47/D!V$60)*1000</f>
        <v>-0.22001534049222971</v>
      </c>
      <c r="W81" s="129">
        <f>+('C'!S47/D!W$60)*1000</f>
        <v>-0.48102162162162165</v>
      </c>
      <c r="X81" s="129">
        <f>+('C'!T47/D!X$60)*1000</f>
        <v>-0.84917167987837971</v>
      </c>
      <c r="Y81" s="129">
        <f>+('C'!U47/D!Y$60)*1000</f>
        <v>-1.0148086385299042</v>
      </c>
      <c r="Z81" s="129">
        <f>+('C'!V47/D!Z$60)*1000</f>
        <v>-1.082952802359882</v>
      </c>
      <c r="AA81" s="129">
        <f>+('C'!W47/D!AA$60)*1000</f>
        <v>-1.3015849733540348</v>
      </c>
      <c r="AB81" s="129">
        <f>+('C'!X47/D!AB$60)*1000</f>
        <v>-1.1612873265149473</v>
      </c>
      <c r="AC81" s="129">
        <f>+('C'!Y47/D!AC$60)*1000</f>
        <v>-1.0849878969393616</v>
      </c>
      <c r="AD81" s="129">
        <f>+('C'!Z47/D!AD$60)*1000</f>
        <v>-0.80357041710622412</v>
      </c>
      <c r="AE81" s="129">
        <f>+('C'!AA47/D!AE$60)*1000</f>
        <v>-0.78236942649596652</v>
      </c>
      <c r="AF81" s="129">
        <f>+('C'!AB47/D!AF$60)*1000</f>
        <v>-0.53610947792764962</v>
      </c>
    </row>
    <row r="82" spans="6:32" x14ac:dyDescent="0.25">
      <c r="F82" s="222" t="s">
        <v>18</v>
      </c>
      <c r="G82" s="223"/>
      <c r="H82" s="25">
        <f>+('C'!D48/D!H$60)*1000</f>
        <v>0</v>
      </c>
      <c r="I82" s="25">
        <f>+('C'!E48/D!I$60)*1000</f>
        <v>0</v>
      </c>
      <c r="J82" s="25">
        <f>+('C'!F48/D!J$60)*1000</f>
        <v>0</v>
      </c>
      <c r="K82" s="25">
        <f>+('C'!G48/D!K$60)*1000</f>
        <v>0</v>
      </c>
      <c r="L82" s="25">
        <f>+('C'!H48/D!L$60)*1000</f>
        <v>0</v>
      </c>
      <c r="M82" s="25">
        <f>+('C'!I48/D!M$60)*1000</f>
        <v>0</v>
      </c>
      <c r="N82" s="25">
        <f>+('C'!J48/D!N$60)*1000</f>
        <v>0</v>
      </c>
      <c r="O82" s="25">
        <f>+('C'!K48/D!O$60)*1000</f>
        <v>0</v>
      </c>
      <c r="P82" s="25">
        <f>+('C'!L48/D!P$60)*1000</f>
        <v>0</v>
      </c>
      <c r="Q82" s="25">
        <f>+('C'!M48/D!Q$60)*1000</f>
        <v>0</v>
      </c>
      <c r="R82" s="25">
        <f>+('C'!N48/D!R$60)*1000</f>
        <v>0</v>
      </c>
      <c r="S82" s="25">
        <f>+('C'!O48/D!S$60)*1000</f>
        <v>0</v>
      </c>
      <c r="T82" s="25">
        <f>+('C'!P48/D!T$60)*1000</f>
        <v>0</v>
      </c>
      <c r="U82" s="25">
        <f>+('C'!Q48/D!U$60)*1000</f>
        <v>0</v>
      </c>
      <c r="V82" s="25">
        <f>+('C'!R48/D!V$60)*1000</f>
        <v>0</v>
      </c>
      <c r="W82" s="25">
        <f>+('C'!S48/D!W$60)*1000</f>
        <v>0</v>
      </c>
      <c r="X82" s="25">
        <f>+('C'!T48/D!X$60)*1000</f>
        <v>0</v>
      </c>
      <c r="Y82" s="25">
        <f>+('C'!U48/D!Y$60)*1000</f>
        <v>-3.2297239276973936E-3</v>
      </c>
      <c r="Z82" s="25">
        <f>+('C'!V48/D!Z$60)*1000</f>
        <v>1.3024787249846142E-2</v>
      </c>
      <c r="AA82" s="25">
        <f>+('C'!W48/D!AA$60)*1000</f>
        <v>-5.2218329067181407E-3</v>
      </c>
      <c r="AB82" s="25">
        <f>+('C'!X48/D!AB$60)*1000</f>
        <v>1.8845092629089476E-2</v>
      </c>
      <c r="AC82" s="25">
        <f>+('C'!Y48/D!AC$60)*1000</f>
        <v>1.1577664724706654E-2</v>
      </c>
      <c r="AD82" s="25">
        <f>+('C'!Z48/D!AD$60)*1000</f>
        <v>-5.4308812789093568E-3</v>
      </c>
      <c r="AE82" s="25">
        <f>+('C'!AA48/D!AE$60)*1000</f>
        <v>2.6199582614279404E-3</v>
      </c>
      <c r="AF82" s="25">
        <f>+('C'!AB48/D!AF$60)*1000</f>
        <v>-2.1660835834515597E-3</v>
      </c>
    </row>
    <row r="83" spans="6:32" x14ac:dyDescent="0.25">
      <c r="F83" s="218" t="s">
        <v>19</v>
      </c>
      <c r="G83" s="219"/>
      <c r="H83" s="25">
        <f>+('C'!D49/D!H$60)*1000</f>
        <v>-1.6529741264337155E-4</v>
      </c>
      <c r="I83" s="25">
        <f>+('C'!E49/D!I$60)*1000</f>
        <v>0</v>
      </c>
      <c r="J83" s="25">
        <f>+('C'!F49/D!J$60)*1000</f>
        <v>9.9740932642487047E-5</v>
      </c>
      <c r="K83" s="25">
        <f>+('C'!G49/D!K$60)*1000</f>
        <v>7.9336734693877554E-5</v>
      </c>
      <c r="L83" s="25">
        <f>+('C'!H49/D!L$60)*1000</f>
        <v>0</v>
      </c>
      <c r="M83" s="25">
        <f>+('C'!I49/D!M$60)*1000</f>
        <v>-5.4389517569982141E-3</v>
      </c>
      <c r="N83" s="25">
        <f>+('C'!J49/D!N$60)*1000</f>
        <v>1.3228304013328764E-4</v>
      </c>
      <c r="O83" s="25">
        <f>+('C'!K49/D!O$60)*1000</f>
        <v>-3.2430012823925089E-4</v>
      </c>
      <c r="P83" s="25">
        <f>+('C'!L49/D!P$60)*1000</f>
        <v>-3.3412984778608803E-4</v>
      </c>
      <c r="Q83" s="25">
        <f>+('C'!M49/D!Q$60)*1000</f>
        <v>-2.8063396903323262E-3</v>
      </c>
      <c r="R83" s="25">
        <f>+('C'!N49/D!R$60)*1000</f>
        <v>-2.1806290657278089E-3</v>
      </c>
      <c r="S83" s="25">
        <f>+('C'!O49/D!S$60)*1000</f>
        <v>-1.5650071418697876E-2</v>
      </c>
      <c r="T83" s="25">
        <f>+('C'!P49/D!T$60)*1000</f>
        <v>-1.3371730370842533E-3</v>
      </c>
      <c r="U83" s="25">
        <f>+('C'!Q49/D!U$60)*1000</f>
        <v>1.4141346651368923E-2</v>
      </c>
      <c r="V83" s="25">
        <f>+('C'!R49/D!V$60)*1000</f>
        <v>1.4576580181862647E-2</v>
      </c>
      <c r="W83" s="25">
        <f>+('C'!S49/D!W$60)*1000</f>
        <v>2.9784333113601406E-2</v>
      </c>
      <c r="X83" s="25">
        <f>+('C'!T49/D!X$60)*1000</f>
        <v>2.5080334455424041E-2</v>
      </c>
      <c r="Y83" s="25">
        <f>+('C'!U49/D!Y$60)*1000</f>
        <v>3.8192799793911811E-2</v>
      </c>
      <c r="Z83" s="25">
        <f>+('C'!V49/D!Z$60)*1000</f>
        <v>0.13275367670465399</v>
      </c>
      <c r="AA83" s="25">
        <f>+('C'!W49/D!AA$60)*1000</f>
        <v>4.7090029793126598E-2</v>
      </c>
      <c r="AB83" s="25">
        <f>+('C'!X49/D!AB$60)*1000</f>
        <v>2.7401614007426921E-2</v>
      </c>
      <c r="AC83" s="25">
        <f>+('C'!Y49/D!AC$60)*1000</f>
        <v>2.1452777549848197E-2</v>
      </c>
      <c r="AD83" s="25">
        <f>+('C'!Z49/D!AD$60)*1000</f>
        <v>0.1140510021910249</v>
      </c>
      <c r="AE83" s="25">
        <f>+('C'!AA49/D!AE$60)*1000</f>
        <v>0.25208636673756873</v>
      </c>
      <c r="AF83" s="25">
        <f>+('C'!AB49/D!AF$60)*1000</f>
        <v>0.14891782954820487</v>
      </c>
    </row>
    <row r="84" spans="6:32" x14ac:dyDescent="0.25">
      <c r="F84" s="222" t="s">
        <v>20</v>
      </c>
      <c r="G84" s="223"/>
      <c r="H84" s="25">
        <f>+('C'!D50/D!H$60)*1000</f>
        <v>0</v>
      </c>
      <c r="I84" s="25">
        <f>+('C'!E50/D!I$60)*1000</f>
        <v>0</v>
      </c>
      <c r="J84" s="25">
        <f>+('C'!F50/D!J$60)*1000</f>
        <v>0</v>
      </c>
      <c r="K84" s="25">
        <f>+('C'!G50/D!K$60)*1000</f>
        <v>0</v>
      </c>
      <c r="L84" s="25">
        <f>+('C'!H50/D!L$60)*1000</f>
        <v>0</v>
      </c>
      <c r="M84" s="25">
        <f>+('C'!I50/D!M$60)*1000</f>
        <v>0</v>
      </c>
      <c r="N84" s="25">
        <f>+('C'!J50/D!N$60)*1000</f>
        <v>0</v>
      </c>
      <c r="O84" s="25">
        <f>+('C'!K50/D!O$60)*1000</f>
        <v>0</v>
      </c>
      <c r="P84" s="25">
        <f>+('C'!L50/D!P$60)*1000</f>
        <v>0</v>
      </c>
      <c r="Q84" s="25">
        <f>+('C'!M50/D!Q$60)*1000</f>
        <v>0</v>
      </c>
      <c r="R84" s="25">
        <f>+('C'!N50/D!R$60)*1000</f>
        <v>0</v>
      </c>
      <c r="S84" s="25">
        <f>+('C'!O50/D!S$60)*1000</f>
        <v>0</v>
      </c>
      <c r="T84" s="25">
        <f>+('C'!P50/D!T$60)*1000</f>
        <v>-2.2045439023834997E-3</v>
      </c>
      <c r="U84" s="25">
        <f>+('C'!Q50/D!U$60)*1000</f>
        <v>0</v>
      </c>
      <c r="V84" s="25">
        <f>+('C'!R50/D!V$60)*1000</f>
        <v>0</v>
      </c>
      <c r="W84" s="25">
        <f>+('C'!S50/D!W$60)*1000</f>
        <v>0</v>
      </c>
      <c r="X84" s="25">
        <f>+('C'!T50/D!X$60)*1000</f>
        <v>9.0761429036811808E-2</v>
      </c>
      <c r="Y84" s="25">
        <f>+('C'!U50/D!Y$60)*1000</f>
        <v>0</v>
      </c>
      <c r="Z84" s="25">
        <f>+('C'!V50/D!Z$60)*1000</f>
        <v>-5.7318393073152094E-4</v>
      </c>
      <c r="AA84" s="25">
        <f>+('C'!W50/D!AA$60)*1000</f>
        <v>0</v>
      </c>
      <c r="AB84" s="25">
        <f>+('C'!X50/D!AB$60)*1000</f>
        <v>-1.064682696097753E-2</v>
      </c>
      <c r="AC84" s="25">
        <f>+('C'!Y50/D!AC$60)*1000</f>
        <v>-1.1068105358168542E-2</v>
      </c>
      <c r="AD84" s="25">
        <f>+('C'!Z50/D!AD$60)*1000</f>
        <v>-1.2998843625740487E-2</v>
      </c>
      <c r="AE84" s="25">
        <f>+('C'!AA50/D!AE$60)*1000</f>
        <v>-1.1621122125456514E-2</v>
      </c>
      <c r="AF84" s="25">
        <f>+('C'!AB50/D!AF$60)*1000</f>
        <v>-3.830719968534903E-6</v>
      </c>
    </row>
    <row r="85" spans="6:32" x14ac:dyDescent="0.25">
      <c r="F85" s="218" t="s">
        <v>21</v>
      </c>
      <c r="G85" s="219"/>
      <c r="H85" s="25">
        <f>+('C'!D51/D!H$60)*1000</f>
        <v>0</v>
      </c>
      <c r="I85" s="25">
        <f>+('C'!E51/D!I$60)*1000</f>
        <v>0</v>
      </c>
      <c r="J85" s="25">
        <f>+('C'!F51/D!J$60)*1000</f>
        <v>0</v>
      </c>
      <c r="K85" s="25">
        <f>+('C'!G51/D!K$60)*1000</f>
        <v>0</v>
      </c>
      <c r="L85" s="25">
        <f>+('C'!H51/D!L$60)*1000</f>
        <v>0</v>
      </c>
      <c r="M85" s="25">
        <f>+('C'!I51/D!M$60)*1000</f>
        <v>0</v>
      </c>
      <c r="N85" s="25">
        <f>+('C'!J51/D!N$60)*1000</f>
        <v>0</v>
      </c>
      <c r="O85" s="25">
        <f>+('C'!K51/D!O$60)*1000</f>
        <v>0</v>
      </c>
      <c r="P85" s="25">
        <f>+('C'!L51/D!P$60)*1000</f>
        <v>0</v>
      </c>
      <c r="Q85" s="25">
        <f>+('C'!M51/D!Q$60)*1000</f>
        <v>0</v>
      </c>
      <c r="R85" s="25">
        <f>+('C'!N51/D!R$60)*1000</f>
        <v>0</v>
      </c>
      <c r="S85" s="25">
        <f>+('C'!O51/D!S$60)*1000</f>
        <v>0</v>
      </c>
      <c r="T85" s="25">
        <f>+('C'!P51/D!T$60)*1000</f>
        <v>0</v>
      </c>
      <c r="U85" s="25">
        <f>+('C'!Q51/D!U$60)*1000</f>
        <v>0</v>
      </c>
      <c r="V85" s="25">
        <f>+('C'!R51/D!V$60)*1000</f>
        <v>0</v>
      </c>
      <c r="W85" s="25">
        <f>+('C'!S51/D!W$60)*1000</f>
        <v>0</v>
      </c>
      <c r="X85" s="25">
        <f>+('C'!T51/D!X$60)*1000</f>
        <v>0</v>
      </c>
      <c r="Y85" s="25">
        <f>+('C'!U51/D!Y$60)*1000</f>
        <v>0</v>
      </c>
      <c r="Z85" s="25">
        <f>+('C'!V51/D!Z$60)*1000</f>
        <v>0</v>
      </c>
      <c r="AA85" s="25">
        <f>+('C'!W51/D!AA$60)*1000</f>
        <v>0</v>
      </c>
      <c r="AB85" s="25">
        <f>+('C'!X51/D!AB$60)*1000</f>
        <v>-6.8854635603593143E-5</v>
      </c>
      <c r="AC85" s="25">
        <f>+('C'!Y51/D!AC$60)*1000</f>
        <v>-4.0344219250020518E-4</v>
      </c>
      <c r="AD85" s="25">
        <f>+('C'!Z51/D!AD$60)*1000</f>
        <v>-6.3300332711190466E-4</v>
      </c>
      <c r="AE85" s="25">
        <f>+('C'!AA51/D!AE$60)*1000</f>
        <v>-1.0521932816952282E-3</v>
      </c>
      <c r="AF85" s="25">
        <f>+('C'!AB51/D!AF$60)*1000</f>
        <v>-1.0099206913937457E-3</v>
      </c>
    </row>
    <row r="86" spans="6:32" x14ac:dyDescent="0.25">
      <c r="F86" s="222" t="s">
        <v>22</v>
      </c>
      <c r="G86" s="223"/>
      <c r="H86" s="25">
        <f>+('C'!D52/D!H$60)*1000</f>
        <v>0</v>
      </c>
      <c r="I86" s="25">
        <f>+('C'!E52/D!I$60)*1000</f>
        <v>0</v>
      </c>
      <c r="J86" s="25">
        <f>+('C'!F52/D!J$60)*1000</f>
        <v>-3.9380829015544041E-4</v>
      </c>
      <c r="K86" s="25">
        <f>+('C'!G52/D!K$60)*1000</f>
        <v>-1.4095153061224491E-3</v>
      </c>
      <c r="L86" s="25">
        <f>+('C'!H52/D!L$60)*1000</f>
        <v>0</v>
      </c>
      <c r="M86" s="25">
        <f>+('C'!I52/D!M$60)*1000</f>
        <v>-6.2169942426047254E-4</v>
      </c>
      <c r="N86" s="25">
        <f>+('C'!J52/D!N$60)*1000</f>
        <v>1.4191208898907233E-4</v>
      </c>
      <c r="O86" s="25">
        <f>+('C'!K52/D!O$60)*1000</f>
        <v>-5.9522369280650391E-6</v>
      </c>
      <c r="P86" s="25">
        <f>+('C'!L52/D!P$60)*1000</f>
        <v>-1.3784797725154723E-3</v>
      </c>
      <c r="Q86" s="25">
        <f>+('C'!M52/D!Q$60)*1000</f>
        <v>-4.0053342145015105E-3</v>
      </c>
      <c r="R86" s="25">
        <f>+('C'!N52/D!R$60)*1000</f>
        <v>-8.4990090699246894E-3</v>
      </c>
      <c r="S86" s="25">
        <f>+('C'!O52/D!S$60)*1000</f>
        <v>-3.4895866930839052E-3</v>
      </c>
      <c r="T86" s="25">
        <f>+('C'!P52/D!T$60)*1000</f>
        <v>-6.3590730074896988E-3</v>
      </c>
      <c r="U86" s="25">
        <f>+('C'!Q52/D!U$60)*1000</f>
        <v>2.8300555668038966E-2</v>
      </c>
      <c r="V86" s="25">
        <f>+('C'!R52/D!V$60)*1000</f>
        <v>0.14035223104115258</v>
      </c>
      <c r="W86" s="25">
        <f>+('C'!S52/D!W$60)*1000</f>
        <v>0.12050149417710393</v>
      </c>
      <c r="X86" s="25">
        <f>+('C'!T52/D!X$60)*1000</f>
        <v>3.5911152133782161E-2</v>
      </c>
      <c r="Y86" s="25">
        <f>+('C'!U52/D!Y$60)*1000</f>
        <v>5.9192907131510014E-2</v>
      </c>
      <c r="Z86" s="25">
        <f>+('C'!V52/D!Z$60)*1000</f>
        <v>0.1600600793701322</v>
      </c>
      <c r="AA86" s="25">
        <f>+('C'!W52/D!AA$60)*1000</f>
        <v>9.4499202719147343E-2</v>
      </c>
      <c r="AB86" s="25">
        <f>+('C'!X52/D!AB$60)*1000</f>
        <v>-4.0919921996556224E-2</v>
      </c>
      <c r="AC86" s="25">
        <f>+('C'!Y52/D!AC$60)*1000</f>
        <v>-5.8423709690653983E-2</v>
      </c>
      <c r="AD86" s="25">
        <f>+('C'!Z52/D!AD$60)*1000</f>
        <v>-2.0944595471881843E-2</v>
      </c>
      <c r="AE86" s="25">
        <f>+('C'!AA52/D!AE$60)*1000</f>
        <v>-0.22667142914476063</v>
      </c>
      <c r="AF86" s="25">
        <f>+('C'!AB52/D!AF$60)*1000</f>
        <v>-0.18593915776639572</v>
      </c>
    </row>
    <row r="87" spans="6:32" x14ac:dyDescent="0.25">
      <c r="F87" s="218" t="s">
        <v>23</v>
      </c>
      <c r="G87" s="219"/>
      <c r="H87" s="25">
        <f>+('C'!D53/D!H$60)*1000</f>
        <v>-6.9319018404907975E-3</v>
      </c>
      <c r="I87" s="25">
        <f>+('C'!E53/D!I$60)*1000</f>
        <v>-9.0128083989501305E-3</v>
      </c>
      <c r="J87" s="25">
        <f>+('C'!F53/D!J$60)*1000</f>
        <v>-1.1098031088082902E-2</v>
      </c>
      <c r="K87" s="25">
        <f>+('C'!G53/D!K$60)*1000</f>
        <v>-3.0505331632653062E-2</v>
      </c>
      <c r="L87" s="25">
        <f>+('C'!H53/D!L$60)*1000</f>
        <v>-2.8734080604534001E-2</v>
      </c>
      <c r="M87" s="25">
        <f>+('C'!I53/D!M$60)*1000</f>
        <v>-2.9134579114552316E-2</v>
      </c>
      <c r="N87" s="25">
        <f>+('C'!J53/D!N$60)*1000</f>
        <v>-2.5841965992061552E-2</v>
      </c>
      <c r="O87" s="25">
        <f>+('C'!K53/D!O$60)*1000</f>
        <v>-2.9913015074161001E-2</v>
      </c>
      <c r="P87" s="25">
        <f>+('C'!L53/D!P$60)*1000</f>
        <v>-2.2904752801739585E-2</v>
      </c>
      <c r="Q87" s="25">
        <f>+('C'!M53/D!Q$60)*1000</f>
        <v>-9.1636541729607252E-2</v>
      </c>
      <c r="R87" s="25">
        <f>+('C'!N53/D!R$60)*1000</f>
        <v>-8.8236587469980643E-2</v>
      </c>
      <c r="S87" s="25">
        <f>+('C'!O53/D!S$60)*1000</f>
        <v>-0.23590029028244947</v>
      </c>
      <c r="T87" s="25">
        <f>+('C'!P53/D!T$60)*1000</f>
        <v>-0.40437983472579508</v>
      </c>
      <c r="U87" s="25">
        <f>+('C'!Q53/D!U$60)*1000</f>
        <v>-0.55494074374029834</v>
      </c>
      <c r="V87" s="25">
        <f>+('C'!R53/D!V$60)*1000</f>
        <v>-0.4395272460481558</v>
      </c>
      <c r="W87" s="25">
        <f>+('C'!S53/D!W$60)*1000</f>
        <v>-0.54659496813887054</v>
      </c>
      <c r="X87" s="25">
        <f>+('C'!T53/D!X$60)*1000</f>
        <v>-0.60395133022043657</v>
      </c>
      <c r="Y87" s="25">
        <f>+('C'!U53/D!Y$60)*1000</f>
        <v>-0.47654864539951058</v>
      </c>
      <c r="Z87" s="25">
        <f>+('C'!V53/D!Z$60)*1000</f>
        <v>-0.74232257379936761</v>
      </c>
      <c r="AA87" s="25">
        <f>+('C'!W53/D!AA$60)*1000</f>
        <v>-0.87270299190130496</v>
      </c>
      <c r="AB87" s="25">
        <f>+('C'!X53/D!AB$60)*1000</f>
        <v>-0.68626033649357931</v>
      </c>
      <c r="AC87" s="25">
        <f>+('C'!Y53/D!AC$60)*1000</f>
        <v>-0.7143569992615082</v>
      </c>
      <c r="AD87" s="25">
        <f>+('C'!Z53/D!AD$60)*1000</f>
        <v>-0.78582145175687723</v>
      </c>
      <c r="AE87" s="25">
        <f>+('C'!AA53/D!AE$60)*1000</f>
        <v>-1.0592766183729985</v>
      </c>
      <c r="AF87" s="25">
        <f>+('C'!AB53/D!AF$60)*1000</f>
        <v>-1.1225260942491286</v>
      </c>
    </row>
    <row r="88" spans="6:32" x14ac:dyDescent="0.25">
      <c r="F88" s="222" t="s">
        <v>24</v>
      </c>
      <c r="G88" s="223"/>
      <c r="H88" s="25">
        <f>+('C'!D54/D!H$60)*1000</f>
        <v>0</v>
      </c>
      <c r="I88" s="25">
        <f>+('C'!E54/D!I$60)*1000</f>
        <v>0</v>
      </c>
      <c r="J88" s="25">
        <f>+('C'!F54/D!J$60)*1000</f>
        <v>-1.0500569948186529E-2</v>
      </c>
      <c r="K88" s="25">
        <f>+('C'!G54/D!K$60)*1000</f>
        <v>-4.2511250000000007E-2</v>
      </c>
      <c r="L88" s="25">
        <f>+('C'!H54/D!L$60)*1000</f>
        <v>-2.553073047858942E-3</v>
      </c>
      <c r="M88" s="25">
        <f>+('C'!I54/D!M$60)*1000</f>
        <v>-5.0759380583680763E-4</v>
      </c>
      <c r="N88" s="25">
        <f>+('C'!J54/D!N$60)*1000</f>
        <v>-1.7715244768951834E-2</v>
      </c>
      <c r="O88" s="25">
        <f>+('C'!K54/D!O$60)*1000</f>
        <v>-2.2108954971085677E-2</v>
      </c>
      <c r="P88" s="25">
        <f>+('C'!L54/D!P$60)*1000</f>
        <v>-2.1116466343281796E-2</v>
      </c>
      <c r="Q88" s="25">
        <f>+('C'!M54/D!Q$60)*1000</f>
        <v>-1.4081925037764349E-2</v>
      </c>
      <c r="R88" s="25">
        <f>+('C'!N54/D!R$60)*1000</f>
        <v>-4.4207582363776261E-2</v>
      </c>
      <c r="S88" s="25">
        <f>+('C'!O54/D!S$60)*1000</f>
        <v>-8.9276805049993094E-2</v>
      </c>
      <c r="T88" s="25">
        <f>+('C'!P54/D!T$60)*1000</f>
        <v>-0.10713128599722266</v>
      </c>
      <c r="U88" s="25">
        <f>+('C'!Q54/D!U$60)*1000</f>
        <v>-0.1248249533193854</v>
      </c>
      <c r="V88" s="25">
        <f>+('C'!R54/D!V$60)*1000</f>
        <v>-0.13966324284666176</v>
      </c>
      <c r="W88" s="25">
        <f>+('C'!S54/D!W$60)*1000</f>
        <v>-0.27480186772137993</v>
      </c>
      <c r="X88" s="25">
        <f>+('C'!T54/D!X$60)*1000</f>
        <v>-0.31994405472906939</v>
      </c>
      <c r="Y88" s="25">
        <f>+('C'!U54/D!Y$60)*1000</f>
        <v>-0.66766255205873515</v>
      </c>
      <c r="Z88" s="25">
        <f>+('C'!V54/D!Z$60)*1000</f>
        <v>-1.8526812673754802</v>
      </c>
      <c r="AA88" s="25">
        <f>+('C'!W54/D!AA$60)*1000</f>
        <v>-3.6993997943854646</v>
      </c>
      <c r="AB88" s="25">
        <f>+('C'!X54/D!AB$60)*1000</f>
        <v>-5.3244655104454077</v>
      </c>
      <c r="AC88" s="25">
        <f>+('C'!Y54/D!AC$60)*1000</f>
        <v>-5.299717055058669</v>
      </c>
      <c r="AD88" s="25">
        <f>+('C'!Z54/D!AD$60)*1000</f>
        <v>-6.6774911344640113</v>
      </c>
      <c r="AE88" s="25">
        <f>+('C'!AA54/D!AE$60)*1000</f>
        <v>-4.6863644098406709</v>
      </c>
      <c r="AF88" s="25">
        <f>+('C'!AB54/D!AF$60)*1000</f>
        <v>-7.6429207282718679</v>
      </c>
    </row>
    <row r="89" spans="6:32" x14ac:dyDescent="0.25">
      <c r="F89" s="218" t="s">
        <v>25</v>
      </c>
      <c r="G89" s="219"/>
      <c r="H89" s="25">
        <f>+('C'!D55/D!H$60)*1000</f>
        <v>-1.5608348893038144E-2</v>
      </c>
      <c r="I89" s="25">
        <f>+('C'!E55/D!I$60)*1000</f>
        <v>-2.4149028871391077E-2</v>
      </c>
      <c r="J89" s="25">
        <f>+('C'!F55/D!J$60)*1000</f>
        <v>-8.272347150259067E-2</v>
      </c>
      <c r="K89" s="25">
        <f>+('C'!G55/D!K$60)*1000</f>
        <v>-5.9634897959183676E-2</v>
      </c>
      <c r="L89" s="25">
        <f>+('C'!H55/D!L$60)*1000</f>
        <v>-5.4391914357682612E-2</v>
      </c>
      <c r="M89" s="25">
        <f>+('C'!I55/D!M$60)*1000</f>
        <v>-0.12910164780623384</v>
      </c>
      <c r="N89" s="25">
        <f>+('C'!J55/D!N$60)*1000</f>
        <v>-8.2012618219238498E-2</v>
      </c>
      <c r="O89" s="25">
        <f>+('C'!K55/D!O$60)*1000</f>
        <v>-6.4505262648503467E-2</v>
      </c>
      <c r="P89" s="25">
        <f>+('C'!L55/D!P$60)*1000</f>
        <v>-6.8334273220387584E-2</v>
      </c>
      <c r="Q89" s="25">
        <f>+('C'!M55/D!Q$60)*1000</f>
        <v>-4.8131207515105738E-2</v>
      </c>
      <c r="R89" s="25">
        <f>+('C'!N55/D!R$60)*1000</f>
        <v>-0.12090123341649374</v>
      </c>
      <c r="S89" s="25">
        <f>+('C'!O55/D!S$60)*1000</f>
        <v>-0.23068663318435237</v>
      </c>
      <c r="T89" s="25">
        <f>+('C'!P55/D!T$60)*1000</f>
        <v>-0.35892974708038339</v>
      </c>
      <c r="U89" s="25">
        <f>+('C'!Q55/D!U$60)*1000</f>
        <v>-0.61589399563564373</v>
      </c>
      <c r="V89" s="25">
        <f>+('C'!R55/D!V$60)*1000</f>
        <v>-0.52106578625580835</v>
      </c>
      <c r="W89" s="25">
        <f>+('C'!S55/D!W$60)*1000</f>
        <v>-0.71491353548670622</v>
      </c>
      <c r="X89" s="25">
        <f>+('C'!T55/D!X$60)*1000</f>
        <v>-1.8192269953306548</v>
      </c>
      <c r="Y89" s="25">
        <f>+('C'!U55/D!Y$60)*1000</f>
        <v>-2.4622214159975959</v>
      </c>
      <c r="Z89" s="25">
        <f>+('C'!V55/D!Z$60)*1000</f>
        <v>-2.9336423462999512</v>
      </c>
      <c r="AA89" s="25">
        <f>+('C'!W55/D!AA$60)*1000</f>
        <v>-3.1010286601485459</v>
      </c>
      <c r="AB89" s="25">
        <f>+('C'!X55/D!AB$60)*1000</f>
        <v>-2.8236669086986281</v>
      </c>
      <c r="AC89" s="25">
        <f>+('C'!Y55/D!AC$60)*1000</f>
        <v>-2.323903360137852</v>
      </c>
      <c r="AD89" s="25">
        <f>+('C'!Z55/D!AD$60)*1000</f>
        <v>-2.5411141970299438</v>
      </c>
      <c r="AE89" s="25">
        <f>+('C'!AA55/D!AE$60)*1000</f>
        <v>-2.8789419873981621</v>
      </c>
      <c r="AF89" s="25">
        <f>+('C'!AB55/D!AF$60)*1000</f>
        <v>-2.9261570173609419</v>
      </c>
    </row>
    <row r="90" spans="6:32" ht="15.75" thickBot="1" x14ac:dyDescent="0.3">
      <c r="F90" s="220" t="s">
        <v>26</v>
      </c>
      <c r="G90" s="221"/>
      <c r="H90" s="130">
        <f>+('C'!D56/D!H$60)*1000</f>
        <v>0</v>
      </c>
      <c r="I90" s="130">
        <f>+('C'!E56/D!I$60)*1000</f>
        <v>0</v>
      </c>
      <c r="J90" s="130">
        <f>+('C'!F56/D!J$60)*1000</f>
        <v>0</v>
      </c>
      <c r="K90" s="130">
        <f>+('C'!G56/D!K$60)*1000</f>
        <v>0</v>
      </c>
      <c r="L90" s="130">
        <f>+('C'!H56/D!L$60)*1000</f>
        <v>0</v>
      </c>
      <c r="M90" s="130">
        <f>+('C'!I56/D!M$60)*1000</f>
        <v>0</v>
      </c>
      <c r="N90" s="130">
        <f>+('C'!J56/D!N$60)*1000</f>
        <v>0</v>
      </c>
      <c r="O90" s="130">
        <f>+('C'!K56/D!O$60)*1000</f>
        <v>0</v>
      </c>
      <c r="P90" s="130">
        <f>+('C'!L56/D!P$60)*1000</f>
        <v>0</v>
      </c>
      <c r="Q90" s="130">
        <f>+('C'!M56/D!Q$60)*1000</f>
        <v>-1.0073640483383686E-4</v>
      </c>
      <c r="R90" s="130">
        <f>+('C'!N56/D!R$60)*1000</f>
        <v>2.3316001772016135E-8</v>
      </c>
      <c r="S90" s="130">
        <f>+('C'!O56/D!S$60)*1000</f>
        <v>0</v>
      </c>
      <c r="T90" s="130">
        <f>+('C'!P56/D!T$60)*1000</f>
        <v>-1.3103558176064833E-4</v>
      </c>
      <c r="U90" s="130">
        <f>+('C'!Q56/D!U$60)*1000</f>
        <v>0</v>
      </c>
      <c r="V90" s="130">
        <f>+('C'!R56/D!V$60)*1000</f>
        <v>-1.4800240112052292E-4</v>
      </c>
      <c r="W90" s="130">
        <f>+('C'!S56/D!W$60)*1000</f>
        <v>1.3179520984399034E-4</v>
      </c>
      <c r="X90" s="130">
        <f>+('C'!T56/D!X$60)*1000</f>
        <v>-4.9516777065913777E-5</v>
      </c>
      <c r="Y90" s="130">
        <f>+('C'!U56/D!Y$60)*1000</f>
        <v>6.4381091408698636E-5</v>
      </c>
      <c r="Z90" s="130">
        <f>+('C'!V56/D!Z$60)*1000</f>
        <v>0</v>
      </c>
      <c r="AA90" s="130">
        <f>+('C'!W56/D!AA$60)*1000</f>
        <v>3.0863161428391588E-5</v>
      </c>
      <c r="AB90" s="130">
        <f>+('C'!X56/D!AB$60)*1000</f>
        <v>-5.5963321784951135E-4</v>
      </c>
      <c r="AC90" s="130">
        <f>+('C'!Y56/D!AC$60)*1000</f>
        <v>-1.2077008287519487E-3</v>
      </c>
      <c r="AD90" s="130">
        <f>+('C'!Z56/D!AD$60)*1000</f>
        <v>-4.302320863426114E-4</v>
      </c>
      <c r="AE90" s="130">
        <f>+('C'!AA56/D!AE$60)*1000</f>
        <v>-5.4226030420997723E-4</v>
      </c>
      <c r="AF90" s="130">
        <f>+('C'!AB56/D!AF$60)*1000</f>
        <v>-2.7164171200710794E-3</v>
      </c>
    </row>
    <row r="91" spans="6:32" x14ac:dyDescent="0.25">
      <c r="F91" s="1" t="s">
        <v>53</v>
      </c>
    </row>
    <row r="92" spans="6:32" ht="19.5" thickBot="1" x14ac:dyDescent="0.3">
      <c r="G92" s="225" t="s">
        <v>63</v>
      </c>
      <c r="H92" s="225"/>
      <c r="I92" s="225"/>
      <c r="J92" s="225"/>
      <c r="K92" s="225"/>
      <c r="L92" s="225"/>
      <c r="M92" s="225"/>
      <c r="N92" s="225"/>
      <c r="O92" s="225"/>
      <c r="P92" s="225"/>
      <c r="Q92" s="225"/>
      <c r="R92" s="225"/>
      <c r="S92" s="225"/>
      <c r="T92" s="225"/>
      <c r="U92" s="225"/>
      <c r="V92" s="225"/>
      <c r="W92" s="225"/>
      <c r="X92" s="225"/>
      <c r="Y92" s="225"/>
      <c r="Z92" s="225"/>
      <c r="AA92" s="225"/>
      <c r="AB92" s="225"/>
      <c r="AC92" s="225"/>
    </row>
    <row r="93" spans="6:32" x14ac:dyDescent="0.25">
      <c r="G93" s="163" t="s">
        <v>39</v>
      </c>
      <c r="H93" s="164">
        <v>1995</v>
      </c>
      <c r="I93" s="164">
        <v>1996</v>
      </c>
      <c r="J93" s="164">
        <v>1997</v>
      </c>
      <c r="K93" s="164">
        <v>1998</v>
      </c>
      <c r="L93" s="164">
        <v>1999</v>
      </c>
      <c r="M93" s="164">
        <v>2000</v>
      </c>
      <c r="N93" s="164">
        <v>2001</v>
      </c>
      <c r="O93" s="164">
        <v>2002</v>
      </c>
      <c r="P93" s="164">
        <v>2003</v>
      </c>
      <c r="Q93" s="164">
        <v>2004</v>
      </c>
      <c r="R93" s="164">
        <v>2005</v>
      </c>
      <c r="S93" s="164">
        <v>2006</v>
      </c>
      <c r="T93" s="164">
        <v>2007</v>
      </c>
      <c r="U93" s="164">
        <v>2008</v>
      </c>
      <c r="V93" s="164">
        <v>2009</v>
      </c>
      <c r="W93" s="164">
        <v>2010</v>
      </c>
      <c r="X93" s="164">
        <v>2011</v>
      </c>
      <c r="Y93" s="164">
        <v>2012</v>
      </c>
      <c r="Z93" s="164">
        <v>2013</v>
      </c>
      <c r="AA93" s="164">
        <v>2014</v>
      </c>
      <c r="AB93" s="164">
        <v>2015</v>
      </c>
      <c r="AC93" s="164">
        <v>2016</v>
      </c>
      <c r="AD93" s="164">
        <v>2017</v>
      </c>
      <c r="AE93" s="164">
        <v>2018</v>
      </c>
      <c r="AF93" s="164">
        <v>2019</v>
      </c>
    </row>
    <row r="94" spans="6:32" ht="15.75" thickBot="1" x14ac:dyDescent="0.3">
      <c r="G94" s="165" t="s">
        <v>38</v>
      </c>
      <c r="H94" s="166">
        <v>92507279383.038727</v>
      </c>
      <c r="I94" s="166">
        <v>97160109277.80867</v>
      </c>
      <c r="J94" s="166">
        <v>106659508271.25496</v>
      </c>
      <c r="K94" s="166">
        <v>98443739941.166397</v>
      </c>
      <c r="L94" s="166">
        <v>86186158684.768494</v>
      </c>
      <c r="M94" s="166">
        <v>99886577330.727112</v>
      </c>
      <c r="N94" s="166">
        <v>98211751481.796738</v>
      </c>
      <c r="O94" s="166">
        <v>97963002598.62233</v>
      </c>
      <c r="P94" s="166">
        <v>94641380063.574036</v>
      </c>
      <c r="Q94" s="166">
        <v>117081522238.32433</v>
      </c>
      <c r="R94" s="166">
        <v>145619193046.09366</v>
      </c>
      <c r="S94" s="166">
        <v>161618580752.94522</v>
      </c>
      <c r="T94" s="166">
        <v>206181823187.6741</v>
      </c>
      <c r="U94" s="166">
        <v>242186949772.53262</v>
      </c>
      <c r="V94" s="166">
        <v>232397835356.34525</v>
      </c>
      <c r="W94" s="166">
        <v>286563099757.48126</v>
      </c>
      <c r="X94" s="166">
        <v>334943877377.47107</v>
      </c>
      <c r="Y94" s="166">
        <v>370921317942.56293</v>
      </c>
      <c r="Z94" s="166">
        <v>382116120909.21759</v>
      </c>
      <c r="AA94" s="166">
        <v>381112110485.38422</v>
      </c>
      <c r="AB94" s="166">
        <v>293481753078.86761</v>
      </c>
      <c r="AC94" s="166">
        <v>282825012368.255</v>
      </c>
      <c r="AD94" s="166">
        <v>311883730442.04504</v>
      </c>
      <c r="AE94" s="166">
        <v>333568926392.5863</v>
      </c>
      <c r="AF94" s="166">
        <v>323802808108.24597</v>
      </c>
    </row>
    <row r="95" spans="6:32" x14ac:dyDescent="0.25">
      <c r="G95" s="2" t="s">
        <v>42</v>
      </c>
      <c r="H95" s="162" t="s">
        <v>41</v>
      </c>
      <c r="Y95" s="55"/>
      <c r="Z95" s="55"/>
      <c r="AA95" s="55"/>
      <c r="AB95" s="55"/>
    </row>
    <row r="96" spans="6:32" ht="15.75" thickBot="1" x14ac:dyDescent="0.3"/>
    <row r="97" spans="6:32" ht="15.75" thickBot="1" x14ac:dyDescent="0.3">
      <c r="F97" s="6" t="s">
        <v>15</v>
      </c>
      <c r="G97" s="7"/>
      <c r="H97" s="12">
        <v>1995</v>
      </c>
      <c r="I97" s="8">
        <v>1996</v>
      </c>
      <c r="J97" s="12">
        <v>1997</v>
      </c>
      <c r="K97" s="8">
        <v>1998</v>
      </c>
      <c r="L97" s="12">
        <v>1999</v>
      </c>
      <c r="M97" s="8">
        <v>2000</v>
      </c>
      <c r="N97" s="12">
        <v>2001</v>
      </c>
      <c r="O97" s="8">
        <v>2002</v>
      </c>
      <c r="P97" s="12">
        <v>2003</v>
      </c>
      <c r="Q97" s="8">
        <v>2004</v>
      </c>
      <c r="R97" s="12">
        <v>2005</v>
      </c>
      <c r="S97" s="8">
        <v>2006</v>
      </c>
      <c r="T97" s="12">
        <v>2007</v>
      </c>
      <c r="U97" s="8">
        <v>2008</v>
      </c>
      <c r="V97" s="12">
        <v>2009</v>
      </c>
      <c r="W97" s="8">
        <v>2010</v>
      </c>
      <c r="X97" s="12">
        <v>2011</v>
      </c>
      <c r="Y97" s="8">
        <v>2012</v>
      </c>
      <c r="Z97" s="12">
        <v>2013</v>
      </c>
      <c r="AA97" s="8">
        <v>2014</v>
      </c>
      <c r="AB97" s="12">
        <v>2015</v>
      </c>
      <c r="AC97" s="9">
        <v>2016</v>
      </c>
      <c r="AD97" s="9">
        <v>2017</v>
      </c>
      <c r="AE97" s="9">
        <v>2018</v>
      </c>
      <c r="AF97" s="9">
        <v>2019</v>
      </c>
    </row>
    <row r="98" spans="6:32" ht="15.75" thickBot="1" x14ac:dyDescent="0.3">
      <c r="F98" s="196" t="s">
        <v>27</v>
      </c>
      <c r="G98" s="212"/>
      <c r="H98" s="171">
        <f>+A!D46/(D!H$94)</f>
        <v>0</v>
      </c>
      <c r="I98" s="171">
        <f>+A!E46/(D!I$94)</f>
        <v>0</v>
      </c>
      <c r="J98" s="171">
        <f>+A!F46/(D!J$94)</f>
        <v>3.6096172412577925E-11</v>
      </c>
      <c r="K98" s="171">
        <f>+A!G46/(D!K$94)</f>
        <v>8.3275990986317943E-11</v>
      </c>
      <c r="L98" s="171">
        <f>+A!H46/(D!L$94)</f>
        <v>3.8335621988730181E-11</v>
      </c>
      <c r="M98" s="171">
        <f>+A!I46/(D!M$94)</f>
        <v>4.4590575821340728E-10</v>
      </c>
      <c r="N98" s="171">
        <f>+A!J46/(D!N$94)</f>
        <v>1.0208147038145651E-9</v>
      </c>
      <c r="O98" s="171">
        <f>+A!K46/(D!O$94)</f>
        <v>1.6297989625140922E-10</v>
      </c>
      <c r="P98" s="171">
        <f>+A!L46/(D!P$94)</f>
        <v>2.7991984037219628E-9</v>
      </c>
      <c r="Q98" s="171">
        <f>+A!M46/(D!Q$94)</f>
        <v>1.4917640005096308E-9</v>
      </c>
      <c r="R98" s="171">
        <f>+A!N46/(D!R$94)</f>
        <v>2.1006022187142291E-9</v>
      </c>
      <c r="S98" s="171">
        <f>+A!O46/(D!S$94)</f>
        <v>2.4522366064198819E-9</v>
      </c>
      <c r="T98" s="171">
        <f>+A!P46/(D!T$94)</f>
        <v>2.2696423611214598E-9</v>
      </c>
      <c r="U98" s="171">
        <f>+A!Q46/(D!U$94)</f>
        <v>1.4302409784066943E-8</v>
      </c>
      <c r="V98" s="171">
        <f>+A!R46/(D!V$94)</f>
        <v>3.8905710916524389E-8</v>
      </c>
      <c r="W98" s="171">
        <f>+A!S46/(D!W$94)</f>
        <v>3.1736200535577058E-8</v>
      </c>
      <c r="X98" s="171">
        <f>+A!T46/(D!X$94)</f>
        <v>3.3917783746191657E-8</v>
      </c>
      <c r="Y98" s="171">
        <f>+A!U46/(D!Y$94)</f>
        <v>2.7011680147085727E-8</v>
      </c>
      <c r="Z98" s="171">
        <f>+A!V46/(D!Z$94)</f>
        <v>4.9435009324005539E-8</v>
      </c>
      <c r="AA98" s="171">
        <f>+A!W46/(D!AA$94)</f>
        <v>4.3478930593142305E-8</v>
      </c>
      <c r="AB98" s="171">
        <f>+A!X46/(D!AB$94)</f>
        <v>3.087279159588888E-8</v>
      </c>
      <c r="AC98" s="171">
        <f>+A!Y46/(D!AC$94)</f>
        <v>3.3678679690457001E-8</v>
      </c>
      <c r="AD98" s="171">
        <f>+A!Z46/(D!AD$94)</f>
        <v>8.93660562559521E-8</v>
      </c>
      <c r="AE98" s="171">
        <f>+A!AA46/(D!AE$94)</f>
        <v>1.2242369648046334E-7</v>
      </c>
      <c r="AF98" s="171">
        <f>+A!AB46/(D!AF$94)</f>
        <v>1.032221591754282E-7</v>
      </c>
    </row>
    <row r="99" spans="6:32" x14ac:dyDescent="0.25">
      <c r="F99" s="218" t="s">
        <v>17</v>
      </c>
      <c r="G99" s="219"/>
      <c r="H99" s="168">
        <f>+A!D47/(D!H$94)</f>
        <v>0</v>
      </c>
      <c r="I99" s="168">
        <f>+A!E47/(D!I$94)</f>
        <v>0</v>
      </c>
      <c r="J99" s="168">
        <f>+A!F47/(D!J$94)</f>
        <v>0</v>
      </c>
      <c r="K99" s="168">
        <f>+A!G47/(D!K$94)</f>
        <v>0</v>
      </c>
      <c r="L99" s="168">
        <f>+A!H47/(D!L$94)</f>
        <v>0</v>
      </c>
      <c r="M99" s="168">
        <f>+A!I47/(D!M$94)</f>
        <v>0</v>
      </c>
      <c r="N99" s="168">
        <f>+A!J47/(D!N$94)</f>
        <v>0</v>
      </c>
      <c r="O99" s="168">
        <f>+A!K47/(D!O$94)</f>
        <v>0</v>
      </c>
      <c r="P99" s="168">
        <f>+A!L47/(D!P$94)</f>
        <v>0</v>
      </c>
      <c r="Q99" s="168">
        <f>+A!M47/(D!Q$94)</f>
        <v>1.091530051512841E-9</v>
      </c>
      <c r="R99" s="168">
        <f>+A!N47/(D!R$94)</f>
        <v>0</v>
      </c>
      <c r="S99" s="168">
        <f>+A!O47/(D!S$94)</f>
        <v>4.2326197694167905E-10</v>
      </c>
      <c r="T99" s="168">
        <f>+A!P47/(D!T$94)</f>
        <v>3.6817018506478135E-10</v>
      </c>
      <c r="U99" s="168">
        <f>+A!Q47/(D!U$94)</f>
        <v>9.4596756850514352E-10</v>
      </c>
      <c r="V99" s="168">
        <f>+A!R47/(D!V$94)</f>
        <v>3.7321388930756177E-9</v>
      </c>
      <c r="W99" s="168">
        <f>+A!S47/(D!W$94)</f>
        <v>2.2858037219528623E-9</v>
      </c>
      <c r="X99" s="168">
        <f>+A!T47/(D!X$94)</f>
        <v>4.3242796713901703E-9</v>
      </c>
      <c r="Y99" s="168">
        <f>+A!U47/(D!Y$94)</f>
        <v>1.9270502002009064E-9</v>
      </c>
      <c r="Z99" s="168">
        <f>+A!V47/(D!Z$94)</f>
        <v>3.4590113519811882E-9</v>
      </c>
      <c r="AA99" s="168">
        <f>+A!W47/(D!AA$94)</f>
        <v>4.4355268528388281E-9</v>
      </c>
      <c r="AB99" s="168">
        <f>+A!X47/(D!AB$94)</f>
        <v>6.0687657113775345E-9</v>
      </c>
      <c r="AC99" s="168">
        <f>+A!Y47/(D!AC$94)</f>
        <v>1.1274080652556513E-8</v>
      </c>
      <c r="AD99" s="168">
        <f>+A!Z47/(D!AD$94)</f>
        <v>3.8388873260655142E-8</v>
      </c>
      <c r="AE99" s="168">
        <f>+A!AA47/(D!AE$94)</f>
        <v>5.4209674730667285E-8</v>
      </c>
      <c r="AF99" s="168">
        <f>+A!AB47/(D!AF$94)</f>
        <v>6.4950190280528402E-8</v>
      </c>
    </row>
    <row r="100" spans="6:32" x14ac:dyDescent="0.25">
      <c r="F100" s="222" t="s">
        <v>18</v>
      </c>
      <c r="G100" s="223"/>
      <c r="H100" s="169">
        <f>+A!D48/(D!H$94)</f>
        <v>0</v>
      </c>
      <c r="I100" s="169">
        <f>+A!E48/(D!I$94)</f>
        <v>0</v>
      </c>
      <c r="J100" s="169">
        <f>+A!F48/(D!J$94)</f>
        <v>0</v>
      </c>
      <c r="K100" s="169">
        <f>+A!G48/(D!K$94)</f>
        <v>0</v>
      </c>
      <c r="L100" s="169">
        <f>+A!H48/(D!L$94)</f>
        <v>0</v>
      </c>
      <c r="M100" s="169">
        <f>+A!I48/(D!M$94)</f>
        <v>0</v>
      </c>
      <c r="N100" s="169">
        <f>+A!J48/(D!N$94)</f>
        <v>0</v>
      </c>
      <c r="O100" s="169">
        <f>+A!K48/(D!O$94)</f>
        <v>0</v>
      </c>
      <c r="P100" s="169">
        <f>+A!L48/(D!P$94)</f>
        <v>0</v>
      </c>
      <c r="Q100" s="169">
        <f>+A!M48/(D!Q$94)</f>
        <v>0</v>
      </c>
      <c r="R100" s="169">
        <f>+A!N48/(D!R$94)</f>
        <v>0</v>
      </c>
      <c r="S100" s="169">
        <f>+A!O48/(D!S$94)</f>
        <v>0</v>
      </c>
      <c r="T100" s="169">
        <f>+A!P48/(D!T$94)</f>
        <v>0</v>
      </c>
      <c r="U100" s="169">
        <f>+A!Q48/(D!U$94)</f>
        <v>0</v>
      </c>
      <c r="V100" s="169">
        <f>+A!R48/(D!V$94)</f>
        <v>0</v>
      </c>
      <c r="W100" s="169">
        <f>+A!S48/(D!W$94)</f>
        <v>0</v>
      </c>
      <c r="X100" s="169">
        <f>+A!T48/(D!X$94)</f>
        <v>0</v>
      </c>
      <c r="Y100" s="169">
        <f>+A!U48/(D!Y$94)</f>
        <v>0</v>
      </c>
      <c r="Z100" s="169">
        <f>+A!V48/(D!Z$94)</f>
        <v>2.3281247540230126E-9</v>
      </c>
      <c r="AA100" s="169">
        <f>+A!W48/(D!AA$94)</f>
        <v>1.1606348573826377E-9</v>
      </c>
      <c r="AB100" s="169">
        <f>+A!X48/(D!AB$94)</f>
        <v>4.9501885032341018E-9</v>
      </c>
      <c r="AC100" s="169">
        <f>+A!Y48/(D!AC$94)</f>
        <v>3.9038626419730623E-9</v>
      </c>
      <c r="AD100" s="169">
        <f>+A!Z48/(D!AD$94)</f>
        <v>1.0132237406295912E-9</v>
      </c>
      <c r="AE100" s="169">
        <f>+A!AA48/(D!AE$94)</f>
        <v>1.3581121146363129E-9</v>
      </c>
      <c r="AF100" s="169">
        <f>+A!AB48/(D!AF$94)</f>
        <v>3.4976843055091414E-10</v>
      </c>
    </row>
    <row r="101" spans="6:32" x14ac:dyDescent="0.25">
      <c r="F101" s="218" t="s">
        <v>19</v>
      </c>
      <c r="G101" s="219"/>
      <c r="H101" s="169">
        <f>+A!D49/(D!H$94)</f>
        <v>0</v>
      </c>
      <c r="I101" s="169">
        <f>+A!E49/(D!I$94)</f>
        <v>0</v>
      </c>
      <c r="J101" s="169">
        <f>+A!F49/(D!J$94)</f>
        <v>3.6096172412577925E-11</v>
      </c>
      <c r="K101" s="169">
        <f>+A!G49/(D!K$94)</f>
        <v>3.1591648202909096E-11</v>
      </c>
      <c r="L101" s="169">
        <f>+A!H49/(D!L$94)</f>
        <v>0</v>
      </c>
      <c r="M101" s="169">
        <f>+A!I49/(D!M$94)</f>
        <v>1.3305090989349307E-11</v>
      </c>
      <c r="N101" s="169">
        <f>+A!J49/(D!N$94)</f>
        <v>3.5122069894449812E-10</v>
      </c>
      <c r="O101" s="169">
        <f>+A!K49/(D!O$94)</f>
        <v>5.624572393494081E-12</v>
      </c>
      <c r="P101" s="169">
        <f>+A!L49/(D!P$94)</f>
        <v>1.3129563402026688E-10</v>
      </c>
      <c r="Q101" s="169">
        <f>+A!M49/(D!Q$94)</f>
        <v>1.4263565830658105E-10</v>
      </c>
      <c r="R101" s="169">
        <f>+A!N49/(D!R$94)</f>
        <v>2.6482772767318604E-10</v>
      </c>
      <c r="S101" s="169">
        <f>+A!O49/(D!S$94)</f>
        <v>0</v>
      </c>
      <c r="T101" s="169">
        <f>+A!P49/(D!T$94)</f>
        <v>0</v>
      </c>
      <c r="U101" s="169">
        <f>+A!Q49/(D!U$94)</f>
        <v>2.9845869097360372E-9</v>
      </c>
      <c r="V101" s="169">
        <f>+A!R49/(D!V$94)</f>
        <v>3.2451464052735579E-9</v>
      </c>
      <c r="W101" s="169">
        <f>+A!S49/(D!W$94)</f>
        <v>6.8182539959037091E-9</v>
      </c>
      <c r="X101" s="169">
        <f>+A!T49/(D!X$94)</f>
        <v>4.332352665651691E-9</v>
      </c>
      <c r="Y101" s="169">
        <f>+A!U49/(D!Y$94)</f>
        <v>6.871230842533196E-9</v>
      </c>
      <c r="Z101" s="169">
        <f>+A!V49/(D!Z$94)</f>
        <v>1.7681329392551732E-8</v>
      </c>
      <c r="AA101" s="169">
        <f>+A!W49/(D!AA$94)</f>
        <v>6.7004010886658282E-9</v>
      </c>
      <c r="AB101" s="169">
        <f>+A!X49/(D!AB$94)</f>
        <v>5.4829473489194167E-9</v>
      </c>
      <c r="AC101" s="169">
        <f>+A!Y49/(D!AC$94)</f>
        <v>4.9513583974554469E-9</v>
      </c>
      <c r="AD101" s="169">
        <f>+A!Z49/(D!AD$94)</f>
        <v>1.8722089131497794E-8</v>
      </c>
      <c r="AE101" s="169">
        <f>+A!AA49/(D!AE$94)</f>
        <v>4.0384951757003352E-8</v>
      </c>
      <c r="AF101" s="169">
        <f>+A!AB49/(D!AF$94)</f>
        <v>2.6506675621944449E-8</v>
      </c>
    </row>
    <row r="102" spans="6:32" x14ac:dyDescent="0.25">
      <c r="F102" s="222" t="s">
        <v>20</v>
      </c>
      <c r="G102" s="223"/>
      <c r="H102" s="169">
        <f>+A!D50/(D!H$94)</f>
        <v>0</v>
      </c>
      <c r="I102" s="169">
        <f>+A!E50/(D!I$94)</f>
        <v>0</v>
      </c>
      <c r="J102" s="169">
        <f>+A!F50/(D!J$94)</f>
        <v>0</v>
      </c>
      <c r="K102" s="169">
        <f>+A!G50/(D!K$94)</f>
        <v>0</v>
      </c>
      <c r="L102" s="169">
        <f>+A!H50/(D!L$94)</f>
        <v>0</v>
      </c>
      <c r="M102" s="169">
        <f>+A!I50/(D!M$94)</f>
        <v>0</v>
      </c>
      <c r="N102" s="169">
        <f>+A!J50/(D!N$94)</f>
        <v>0</v>
      </c>
      <c r="O102" s="169">
        <f>+A!K50/(D!O$94)</f>
        <v>0</v>
      </c>
      <c r="P102" s="169">
        <f>+A!L50/(D!P$94)</f>
        <v>0</v>
      </c>
      <c r="Q102" s="169">
        <f>+A!M50/(D!Q$94)</f>
        <v>0</v>
      </c>
      <c r="R102" s="169">
        <f>+A!N50/(D!R$94)</f>
        <v>0</v>
      </c>
      <c r="S102" s="169">
        <f>+A!O50/(D!S$94)</f>
        <v>0</v>
      </c>
      <c r="T102" s="169">
        <f>+A!P50/(D!T$94)</f>
        <v>0</v>
      </c>
      <c r="U102" s="169">
        <f>+A!Q50/(D!U$94)</f>
        <v>0</v>
      </c>
      <c r="V102" s="169">
        <f>+A!R50/(D!V$94)</f>
        <v>0</v>
      </c>
      <c r="W102" s="169">
        <f>+A!S50/(D!W$94)</f>
        <v>0</v>
      </c>
      <c r="X102" s="169">
        <f>+A!T50/(D!X$94)</f>
        <v>1.2477045506015553E-8</v>
      </c>
      <c r="Y102" s="169">
        <f>+A!U50/(D!Y$94)</f>
        <v>0</v>
      </c>
      <c r="Z102" s="169">
        <f>+A!V50/(D!Z$94)</f>
        <v>0</v>
      </c>
      <c r="AA102" s="169">
        <f>+A!W50/(D!AA$94)</f>
        <v>0</v>
      </c>
      <c r="AB102" s="169">
        <f>+A!X50/(D!AB$94)</f>
        <v>0</v>
      </c>
      <c r="AC102" s="169">
        <f>+A!Y50/(D!AC$94)</f>
        <v>0</v>
      </c>
      <c r="AD102" s="169">
        <f>+A!Z50/(D!AD$94)</f>
        <v>0</v>
      </c>
      <c r="AE102" s="169">
        <f>+A!AA50/(D!AE$94)</f>
        <v>0</v>
      </c>
      <c r="AF102" s="169">
        <f>+A!AB50/(D!AF$94)</f>
        <v>0</v>
      </c>
    </row>
    <row r="103" spans="6:32" x14ac:dyDescent="0.25">
      <c r="F103" s="218" t="s">
        <v>21</v>
      </c>
      <c r="G103" s="219"/>
      <c r="H103" s="169">
        <f>+A!D51/(D!H$94)</f>
        <v>0</v>
      </c>
      <c r="I103" s="169">
        <f>+A!E51/(D!I$94)</f>
        <v>0</v>
      </c>
      <c r="J103" s="169">
        <f>+A!F51/(D!J$94)</f>
        <v>0</v>
      </c>
      <c r="K103" s="169">
        <f>+A!G51/(D!K$94)</f>
        <v>0</v>
      </c>
      <c r="L103" s="169">
        <f>+A!H51/(D!L$94)</f>
        <v>0</v>
      </c>
      <c r="M103" s="169">
        <f>+A!I51/(D!M$94)</f>
        <v>0</v>
      </c>
      <c r="N103" s="169">
        <f>+A!J51/(D!N$94)</f>
        <v>0</v>
      </c>
      <c r="O103" s="169">
        <f>+A!K51/(D!O$94)</f>
        <v>0</v>
      </c>
      <c r="P103" s="169">
        <f>+A!L51/(D!P$94)</f>
        <v>0</v>
      </c>
      <c r="Q103" s="169">
        <f>+A!M51/(D!Q$94)</f>
        <v>0</v>
      </c>
      <c r="R103" s="169">
        <f>+A!N51/(D!R$94)</f>
        <v>0</v>
      </c>
      <c r="S103" s="169">
        <f>+A!O51/(D!S$94)</f>
        <v>0</v>
      </c>
      <c r="T103" s="169">
        <f>+A!P51/(D!T$94)</f>
        <v>0</v>
      </c>
      <c r="U103" s="169">
        <f>+A!Q51/(D!U$94)</f>
        <v>0</v>
      </c>
      <c r="V103" s="169">
        <f>+A!R51/(D!V$94)</f>
        <v>0</v>
      </c>
      <c r="W103" s="169">
        <f>+A!S51/(D!W$94)</f>
        <v>0</v>
      </c>
      <c r="X103" s="169">
        <f>+A!T51/(D!X$94)</f>
        <v>0</v>
      </c>
      <c r="Y103" s="169">
        <f>+A!U51/(D!Y$94)</f>
        <v>0</v>
      </c>
      <c r="Z103" s="169">
        <f>+A!V51/(D!Z$94)</f>
        <v>0</v>
      </c>
      <c r="AA103" s="169">
        <f>+A!W51/(D!AA$94)</f>
        <v>0</v>
      </c>
      <c r="AB103" s="169">
        <f>+A!X51/(D!AB$94)</f>
        <v>0</v>
      </c>
      <c r="AC103" s="169">
        <f>+A!Y51/(D!AC$94)</f>
        <v>0</v>
      </c>
      <c r="AD103" s="169">
        <f>+A!Z51/(D!AD$94)</f>
        <v>0</v>
      </c>
      <c r="AE103" s="169">
        <f>+A!AA51/(D!AE$94)</f>
        <v>0</v>
      </c>
      <c r="AF103" s="169">
        <f>+A!AB51/(D!AF$94)</f>
        <v>0</v>
      </c>
    </row>
    <row r="104" spans="6:32" x14ac:dyDescent="0.25">
      <c r="F104" s="222" t="s">
        <v>22</v>
      </c>
      <c r="G104" s="223"/>
      <c r="H104" s="169">
        <f>+A!D52/(D!H$94)</f>
        <v>0</v>
      </c>
      <c r="I104" s="169">
        <f>+A!E52/(D!I$94)</f>
        <v>0</v>
      </c>
      <c r="J104" s="169">
        <f>+A!F52/(D!J$94)</f>
        <v>0</v>
      </c>
      <c r="K104" s="169">
        <f>+A!G52/(D!K$94)</f>
        <v>0</v>
      </c>
      <c r="L104" s="169">
        <f>+A!H52/(D!L$94)</f>
        <v>0</v>
      </c>
      <c r="M104" s="169">
        <f>+A!I52/(D!M$94)</f>
        <v>0</v>
      </c>
      <c r="N104" s="169">
        <f>+A!J52/(D!N$94)</f>
        <v>1.9753236967366101E-10</v>
      </c>
      <c r="O104" s="169">
        <f>+A!K52/(D!O$94)</f>
        <v>0</v>
      </c>
      <c r="P104" s="169">
        <f>+A!L52/(D!P$94)</f>
        <v>0</v>
      </c>
      <c r="Q104" s="169">
        <f>+A!M52/(D!Q$94)</f>
        <v>0</v>
      </c>
      <c r="R104" s="169">
        <f>+A!N52/(D!R$94)</f>
        <v>0</v>
      </c>
      <c r="S104" s="169">
        <f>+A!O52/(D!S$94)</f>
        <v>5.0260310183128322E-10</v>
      </c>
      <c r="T104" s="169">
        <f>+A!P52/(D!T$94)</f>
        <v>1.174317872723489E-9</v>
      </c>
      <c r="U104" s="169">
        <f>+A!Q52/(D!U$94)</f>
        <v>9.5697394189769662E-9</v>
      </c>
      <c r="V104" s="169">
        <f>+A!R52/(D!V$94)</f>
        <v>2.9771809145257136E-8</v>
      </c>
      <c r="W104" s="169">
        <f>+A!S52/(D!W$94)</f>
        <v>2.1312314827584697E-8</v>
      </c>
      <c r="X104" s="169">
        <f>+A!T52/(D!X$94)</f>
        <v>1.0367692125587046E-8</v>
      </c>
      <c r="Y104" s="169">
        <f>+A!U52/(D!Y$94)</f>
        <v>1.2043004227359385E-8</v>
      </c>
      <c r="Z104" s="169">
        <f>+A!V52/(D!Z$94)</f>
        <v>2.1686577839956558E-8</v>
      </c>
      <c r="AA104" s="169">
        <f>+A!W52/(D!AA$94)</f>
        <v>2.0818611588844488E-8</v>
      </c>
      <c r="AB104" s="169">
        <f>+A!X52/(D!AB$94)</f>
        <v>2.4429627821097601E-9</v>
      </c>
      <c r="AC104" s="169">
        <f>+A!Y52/(D!AC$94)</f>
        <v>4.901164817046385E-9</v>
      </c>
      <c r="AD104" s="169">
        <f>+A!Z52/(D!AD$94)</f>
        <v>1.2301513755020746E-8</v>
      </c>
      <c r="AE104" s="169">
        <f>+A!AA52/(D!AE$94)</f>
        <v>3.1595149206422714E-9</v>
      </c>
      <c r="AF104" s="169">
        <f>+A!AB52/(D!AF$94)</f>
        <v>4.4162124731233422E-9</v>
      </c>
    </row>
    <row r="105" spans="6:32" x14ac:dyDescent="0.25">
      <c r="F105" s="218" t="s">
        <v>23</v>
      </c>
      <c r="G105" s="219"/>
      <c r="H105" s="169">
        <f>+A!D53/(D!H$94)</f>
        <v>0</v>
      </c>
      <c r="I105" s="169">
        <f>+A!E53/(D!I$94)</f>
        <v>0</v>
      </c>
      <c r="J105" s="169">
        <f>+A!F53/(D!J$94)</f>
        <v>0</v>
      </c>
      <c r="K105" s="169">
        <f>+A!G53/(D!K$94)</f>
        <v>5.168434278340884E-11</v>
      </c>
      <c r="L105" s="169">
        <f>+A!H53/(D!L$94)</f>
        <v>3.8335621988730181E-11</v>
      </c>
      <c r="M105" s="169">
        <f>+A!I53/(D!M$94)</f>
        <v>1.6059214790079174E-10</v>
      </c>
      <c r="N105" s="169">
        <f>+A!J53/(D!N$94)</f>
        <v>2.1190946792001205E-10</v>
      </c>
      <c r="O105" s="169">
        <f>+A!K53/(D!O$94)</f>
        <v>1.5735532385791514E-10</v>
      </c>
      <c r="P105" s="169">
        <f>+A!L53/(D!P$94)</f>
        <v>1.3169926296116293E-9</v>
      </c>
      <c r="Q105" s="169">
        <f>+A!M53/(D!Q$94)</f>
        <v>5.8967460176565009E-11</v>
      </c>
      <c r="R105" s="169">
        <f>+A!N53/(D!R$94)</f>
        <v>1.2601429534217745E-9</v>
      </c>
      <c r="S105" s="169">
        <f>+A!O53/(D!S$94)</f>
        <v>4.7900433006734734E-10</v>
      </c>
      <c r="T105" s="169">
        <f>+A!P53/(D!T$94)</f>
        <v>6.3763137781710805E-10</v>
      </c>
      <c r="U105" s="169">
        <f>+A!Q53/(D!U$94)</f>
        <v>6.9993036437021617E-10</v>
      </c>
      <c r="V105" s="169">
        <f>+A!R53/(D!V$94)</f>
        <v>2.0613703189852885E-9</v>
      </c>
      <c r="W105" s="169">
        <f>+A!S53/(D!W$94)</f>
        <v>1.2561561495692971E-9</v>
      </c>
      <c r="X105" s="169">
        <f>+A!T53/(D!X$94)</f>
        <v>1.0865432228512162E-9</v>
      </c>
      <c r="Y105" s="169">
        <f>+A!U53/(D!Y$94)</f>
        <v>4.4731184748376276E-9</v>
      </c>
      <c r="Z105" s="169">
        <f>+A!V53/(D!Z$94)</f>
        <v>3.9882797835741292E-9</v>
      </c>
      <c r="AA105" s="169">
        <f>+A!W53/(D!AA$94)</f>
        <v>1.0143818298180948E-8</v>
      </c>
      <c r="AB105" s="169">
        <f>+A!X53/(D!AB$94)</f>
        <v>1.1129772007059743E-8</v>
      </c>
      <c r="AC105" s="169">
        <f>+A!Y53/(D!AC$94)</f>
        <v>5.9304726479285852E-9</v>
      </c>
      <c r="AD105" s="169">
        <f>+A!Z53/(D!AD$94)</f>
        <v>1.708266087637433E-8</v>
      </c>
      <c r="AE105" s="169">
        <f>+A!AA53/(D!AE$94)</f>
        <v>2.0691010024947565E-8</v>
      </c>
      <c r="AF105" s="169">
        <f>+A!AB53/(D!AF$94)</f>
        <v>6.4613429766816156E-9</v>
      </c>
    </row>
    <row r="106" spans="6:32" x14ac:dyDescent="0.25">
      <c r="F106" s="222" t="s">
        <v>24</v>
      </c>
      <c r="G106" s="223"/>
      <c r="H106" s="169">
        <f>+A!D54/(D!H$94)</f>
        <v>0</v>
      </c>
      <c r="I106" s="169">
        <f>+A!E54/(D!I$94)</f>
        <v>0</v>
      </c>
      <c r="J106" s="169">
        <f>+A!F54/(D!J$94)</f>
        <v>0</v>
      </c>
      <c r="K106" s="169">
        <f>+A!G54/(D!K$94)</f>
        <v>0</v>
      </c>
      <c r="L106" s="169">
        <f>+A!H54/(D!L$94)</f>
        <v>0</v>
      </c>
      <c r="M106" s="169">
        <f>+A!I54/(D!M$94)</f>
        <v>2.7200851932326612E-10</v>
      </c>
      <c r="N106" s="169">
        <f>+A!J54/(D!N$94)</f>
        <v>7.6874710878151592E-11</v>
      </c>
      <c r="O106" s="169">
        <f>+A!K54/(D!O$94)</f>
        <v>0</v>
      </c>
      <c r="P106" s="169">
        <f>+A!L54/(D!P$94)</f>
        <v>1.2426593940303822E-9</v>
      </c>
      <c r="Q106" s="169">
        <f>+A!M54/(D!Q$94)</f>
        <v>1.9018372476123595E-10</v>
      </c>
      <c r="R106" s="169">
        <f>+A!N54/(D!R$94)</f>
        <v>5.482450378277359E-10</v>
      </c>
      <c r="S106" s="169">
        <f>+A!O54/(D!S$94)</f>
        <v>3.1122659143313489E-11</v>
      </c>
      <c r="T106" s="169">
        <f>+A!P54/(D!T$94)</f>
        <v>8.4284830405160989E-11</v>
      </c>
      <c r="U106" s="169">
        <f>+A!Q54/(D!U$94)</f>
        <v>1.958817353476589E-11</v>
      </c>
      <c r="V106" s="169">
        <f>+A!R54/(D!V$94)</f>
        <v>5.7844772862825033E-11</v>
      </c>
      <c r="W106" s="169">
        <f>+A!S54/(D!W$94)</f>
        <v>3.7499594361920131E-11</v>
      </c>
      <c r="X106" s="169">
        <f>+A!T54/(D!X$94)</f>
        <v>5.190093378064319E-10</v>
      </c>
      <c r="Y106" s="169">
        <f>+A!U54/(D!Y$94)</f>
        <v>1.5594358480349448E-9</v>
      </c>
      <c r="Z106" s="169">
        <f>+A!V54/(D!Z$94)</f>
        <v>1.4086293944344702E-10</v>
      </c>
      <c r="AA106" s="169">
        <f>+A!W54/(D!AA$94)</f>
        <v>1.6753862772473798E-10</v>
      </c>
      <c r="AB106" s="169">
        <f>+A!X54/(D!AB$94)</f>
        <v>6.4456477452335761E-10</v>
      </c>
      <c r="AC106" s="169">
        <f>+A!Y54/(D!AC$94)</f>
        <v>2.6311463536013823E-9</v>
      </c>
      <c r="AD106" s="169">
        <f>+A!Z54/(D!AD$94)</f>
        <v>1.3802771930098929E-9</v>
      </c>
      <c r="AE106" s="169">
        <f>+A!AA54/(D!AE$94)</f>
        <v>2.5394151942170431E-9</v>
      </c>
      <c r="AF106" s="169">
        <f>+A!AB54/(D!AF$94)</f>
        <v>4.6987239205516151E-10</v>
      </c>
    </row>
    <row r="107" spans="6:32" x14ac:dyDescent="0.25">
      <c r="F107" s="218" t="s">
        <v>25</v>
      </c>
      <c r="G107" s="219"/>
      <c r="H107" s="169">
        <f>+A!D55/(D!H$94)</f>
        <v>0</v>
      </c>
      <c r="I107" s="169">
        <f>+A!E55/(D!I$94)</f>
        <v>0</v>
      </c>
      <c r="J107" s="169">
        <f>+A!F55/(D!J$94)</f>
        <v>0</v>
      </c>
      <c r="K107" s="169">
        <f>+A!G55/(D!K$94)</f>
        <v>0</v>
      </c>
      <c r="L107" s="169">
        <f>+A!H55/(D!L$94)</f>
        <v>0</v>
      </c>
      <c r="M107" s="169">
        <f>+A!I55/(D!M$94)</f>
        <v>0</v>
      </c>
      <c r="N107" s="169">
        <f>+A!J55/(D!N$94)</f>
        <v>1.8327745639824219E-10</v>
      </c>
      <c r="O107" s="169">
        <f>+A!K55/(D!O$94)</f>
        <v>0</v>
      </c>
      <c r="P107" s="169">
        <f>+A!L55/(D!P$94)</f>
        <v>1.0825074605968407E-10</v>
      </c>
      <c r="Q107" s="169">
        <f>+A!M55/(D!Q$94)</f>
        <v>8.447105752407705E-12</v>
      </c>
      <c r="R107" s="169">
        <f>+A!N55/(D!R$94)</f>
        <v>2.7379632564904906E-11</v>
      </c>
      <c r="S107" s="169">
        <f>+A!O55/(D!S$94)</f>
        <v>1.0162445384362586E-9</v>
      </c>
      <c r="T107" s="169">
        <f>+A!P55/(D!T$94)</f>
        <v>0</v>
      </c>
      <c r="U107" s="169">
        <f>+A!Q55/(D!U$94)</f>
        <v>8.2597348943814706E-11</v>
      </c>
      <c r="V107" s="169">
        <f>+A!R55/(D!V$94)</f>
        <v>1.1583584657198914E-11</v>
      </c>
      <c r="W107" s="169">
        <f>+A!S55/(D!W$94)</f>
        <v>5.2344492409157076E-12</v>
      </c>
      <c r="X107" s="169">
        <f>+A!T55/(D!X$94)</f>
        <v>8.0190747806177429E-10</v>
      </c>
      <c r="Y107" s="169">
        <f>+A!U55/(D!Y$94)</f>
        <v>1.2975528143532792E-10</v>
      </c>
      <c r="Z107" s="169">
        <f>+A!V55/(D!Z$94)</f>
        <v>1.5082326247547167E-10</v>
      </c>
      <c r="AA107" s="169">
        <f>+A!W55/(D!AA$94)</f>
        <v>2.2224431517572645E-11</v>
      </c>
      <c r="AB107" s="169">
        <f>+A!X55/(D!AB$94)</f>
        <v>1.1951680004642058E-10</v>
      </c>
      <c r="AC107" s="169">
        <f>+A!Y55/(D!AC$94)</f>
        <v>8.6594179895628397E-11</v>
      </c>
      <c r="AD107" s="169">
        <f>+A!Z55/(D!AD$94)</f>
        <v>4.6459300648555459E-10</v>
      </c>
      <c r="AE107" s="169">
        <f>+A!AA55/(D!AE$94)</f>
        <v>6.872642559342877E-11</v>
      </c>
      <c r="AF107" s="169">
        <f>+A!AB55/(D!AF$94)</f>
        <v>4.6478905133425673E-11</v>
      </c>
    </row>
    <row r="108" spans="6:32" ht="15.75" thickBot="1" x14ac:dyDescent="0.3">
      <c r="F108" s="220" t="s">
        <v>26</v>
      </c>
      <c r="G108" s="221"/>
      <c r="H108" s="170">
        <f>+A!D56/(D!H$94)</f>
        <v>0</v>
      </c>
      <c r="I108" s="170">
        <f>+A!E56/(D!I$94)</f>
        <v>0</v>
      </c>
      <c r="J108" s="170">
        <f>+A!F56/(D!J$94)</f>
        <v>0</v>
      </c>
      <c r="K108" s="170">
        <f>+A!G56/(D!K$94)</f>
        <v>0</v>
      </c>
      <c r="L108" s="170">
        <f>+A!H56/(D!L$94)</f>
        <v>0</v>
      </c>
      <c r="M108" s="170">
        <f>+A!I56/(D!M$94)</f>
        <v>0</v>
      </c>
      <c r="N108" s="170">
        <f>+A!J56/(D!N$94)</f>
        <v>0</v>
      </c>
      <c r="O108" s="170">
        <f>+A!K56/(D!O$94)</f>
        <v>0</v>
      </c>
      <c r="P108" s="170">
        <f>+A!L56/(D!P$94)</f>
        <v>0</v>
      </c>
      <c r="Q108" s="170">
        <f>+A!M56/(D!Q$94)</f>
        <v>0</v>
      </c>
      <c r="R108" s="170">
        <f>+A!N56/(D!R$94)</f>
        <v>6.8672266277664673E-15</v>
      </c>
      <c r="S108" s="170">
        <f>+A!O56/(D!S$94)</f>
        <v>0</v>
      </c>
      <c r="T108" s="170">
        <f>+A!P56/(D!T$94)</f>
        <v>5.2380951109203513E-12</v>
      </c>
      <c r="U108" s="170">
        <f>+A!Q56/(D!U$94)</f>
        <v>0</v>
      </c>
      <c r="V108" s="170">
        <f>+A!R56/(D!V$94)</f>
        <v>2.5817796412776181E-11</v>
      </c>
      <c r="W108" s="170">
        <f>+A!S56/(D!W$94)</f>
        <v>2.093779696366283E-11</v>
      </c>
      <c r="X108" s="170">
        <f>+A!T56/(D!X$94)</f>
        <v>8.9537388277744893E-12</v>
      </c>
      <c r="Y108" s="170">
        <f>+A!U56/(D!Y$94)</f>
        <v>8.0852726843389324E-12</v>
      </c>
      <c r="Z108" s="170">
        <f>+A!V56/(D!Z$94)</f>
        <v>0</v>
      </c>
      <c r="AA108" s="170">
        <f>+A!W56/(D!AA$94)</f>
        <v>3.0174847987259194E-11</v>
      </c>
      <c r="AB108" s="170">
        <f>+A!X56/(D!AB$94)</f>
        <v>3.4073668618548462E-11</v>
      </c>
      <c r="AC108" s="170">
        <f>+A!Y56/(D!AC$94)</f>
        <v>0</v>
      </c>
      <c r="AD108" s="170">
        <f>+A!Z56/(D!AD$94)</f>
        <v>1.2825292279051052E-11</v>
      </c>
      <c r="AE108" s="170">
        <f>+A!AA56/(D!AE$94)</f>
        <v>1.2291312756076681E-11</v>
      </c>
      <c r="AF108" s="170">
        <f>+A!AB56/(D!AF$94)</f>
        <v>2.161809541089566E-11</v>
      </c>
    </row>
    <row r="109" spans="6:32" x14ac:dyDescent="0.25">
      <c r="F109" s="1" t="s">
        <v>53</v>
      </c>
      <c r="I109" s="56"/>
    </row>
    <row r="110" spans="6:32" ht="15.75" thickBot="1" x14ac:dyDescent="0.3"/>
    <row r="111" spans="6:32" ht="15.75" thickBot="1" x14ac:dyDescent="0.3">
      <c r="F111" s="6" t="s">
        <v>15</v>
      </c>
      <c r="G111" s="7"/>
      <c r="H111" s="12">
        <v>1995</v>
      </c>
      <c r="I111" s="8">
        <v>1996</v>
      </c>
      <c r="J111" s="12">
        <v>1997</v>
      </c>
      <c r="K111" s="8">
        <v>1998</v>
      </c>
      <c r="L111" s="12">
        <v>1999</v>
      </c>
      <c r="M111" s="8">
        <v>2000</v>
      </c>
      <c r="N111" s="12">
        <v>2001</v>
      </c>
      <c r="O111" s="8">
        <v>2002</v>
      </c>
      <c r="P111" s="12">
        <v>2003</v>
      </c>
      <c r="Q111" s="8">
        <v>2004</v>
      </c>
      <c r="R111" s="12">
        <v>2005</v>
      </c>
      <c r="S111" s="8">
        <v>2006</v>
      </c>
      <c r="T111" s="12">
        <v>2007</v>
      </c>
      <c r="U111" s="8">
        <v>2008</v>
      </c>
      <c r="V111" s="12">
        <v>2009</v>
      </c>
      <c r="W111" s="8">
        <v>2010</v>
      </c>
      <c r="X111" s="12">
        <v>2011</v>
      </c>
      <c r="Y111" s="8">
        <v>2012</v>
      </c>
      <c r="Z111" s="12">
        <v>2013</v>
      </c>
      <c r="AA111" s="8">
        <v>2014</v>
      </c>
      <c r="AB111" s="12">
        <v>2015</v>
      </c>
      <c r="AC111" s="9">
        <v>2016</v>
      </c>
      <c r="AD111" s="9">
        <v>2017</v>
      </c>
      <c r="AE111" s="9">
        <v>2018</v>
      </c>
      <c r="AF111" s="9">
        <v>2019</v>
      </c>
    </row>
    <row r="112" spans="6:32" ht="15.75" thickBot="1" x14ac:dyDescent="0.3">
      <c r="F112" s="196" t="s">
        <v>27</v>
      </c>
      <c r="G112" s="212"/>
      <c r="H112" s="51">
        <f>+B!E46/(D!H$94)</f>
        <v>7.7178596620895197E-8</v>
      </c>
      <c r="I112" s="51">
        <f>+B!F46/(D!I$94)</f>
        <v>1.300395820251074E-8</v>
      </c>
      <c r="J112" s="51">
        <f>+B!G46/(D!J$94)</f>
        <v>3.7951356288888072E-8</v>
      </c>
      <c r="K112" s="51">
        <f>+B!H46/(D!K$94)</f>
        <v>5.3434367722556435E-8</v>
      </c>
      <c r="L112" s="51">
        <f>+B!I46/(D!L$94)</f>
        <v>4.0985838722897809E-8</v>
      </c>
      <c r="M112" s="51">
        <f>+B!J46/(D!M$94)</f>
        <v>6.6931475466057322E-8</v>
      </c>
      <c r="N112" s="51">
        <f>+B!K46/(D!N$94)</f>
        <v>5.4687926026810528E-8</v>
      </c>
      <c r="O112" s="51">
        <f>+B!L46/(D!O$94)</f>
        <v>4.9575889582505499E-8</v>
      </c>
      <c r="P112" s="51">
        <f>+B!M46/(D!P$94)</f>
        <v>5.3416011015521204E-8</v>
      </c>
      <c r="Q112" s="51">
        <f>+B!N46/(D!Q$94)</f>
        <v>5.8947388691713478E-8</v>
      </c>
      <c r="R112" s="51">
        <f>+B!O46/(D!R$94)</f>
        <v>8.3411944166970061E-8</v>
      </c>
      <c r="S112" s="51">
        <f>+B!P46/(D!S$94)</f>
        <v>1.6284218607408106E-7</v>
      </c>
      <c r="T112" s="51">
        <f>+B!Q46/(D!T$94)</f>
        <v>2.060854800053014E-7</v>
      </c>
      <c r="U112" s="51">
        <f>+B!R46/(D!U$94)</f>
        <v>2.7203699481693601E-7</v>
      </c>
      <c r="V112" s="51">
        <f>+B!S46/(D!V$94)</f>
        <v>2.6447842728721792E-7</v>
      </c>
      <c r="W112" s="51">
        <f>+B!T46/(D!W$94)</f>
        <v>3.2822682710928641E-7</v>
      </c>
      <c r="X112" s="51">
        <f>+B!U46/(D!X$94)</f>
        <v>5.0689850589106452E-7</v>
      </c>
      <c r="Y112" s="51">
        <f>+B!V46/(D!Y$94)</f>
        <v>5.9553572230703064E-7</v>
      </c>
      <c r="Z112" s="51">
        <f>+B!W46/(D!Z$94)</f>
        <v>8.2710632633865432E-7</v>
      </c>
      <c r="AA112" s="51">
        <f>+B!X46/(D!AA$94)</f>
        <v>1.1488017697532356E-6</v>
      </c>
      <c r="AB112" s="51">
        <f>+B!Y46/(D!AB$94)</f>
        <v>1.6735933319439035E-6</v>
      </c>
      <c r="AC112" s="51">
        <f>+B!Z46/(D!AC$94)</f>
        <v>1.6643925551643893E-6</v>
      </c>
      <c r="AD112" s="51">
        <f>+B!AA46/(D!AD$94)</f>
        <v>1.7858932949485849E-6</v>
      </c>
      <c r="AE112" s="51">
        <f>+B!AB46/(D!AE$94)</f>
        <v>1.5255746645929492E-6</v>
      </c>
      <c r="AF112" s="51">
        <f>+B!AC46/(D!AF$94)</f>
        <v>2.0124738565644494E-6</v>
      </c>
    </row>
    <row r="113" spans="6:32" x14ac:dyDescent="0.25">
      <c r="F113" s="218" t="s">
        <v>17</v>
      </c>
      <c r="G113" s="219"/>
      <c r="H113" s="52">
        <f>+B!E47/(D!H$94)</f>
        <v>6.7976823466640331E-8</v>
      </c>
      <c r="I113" s="52">
        <f>+B!F47/(D!I$94)</f>
        <v>0</v>
      </c>
      <c r="J113" s="52">
        <f>+B!G47/(D!J$94)</f>
        <v>5.4753674516741576E-11</v>
      </c>
      <c r="K113" s="52">
        <f>+B!H47/(D!K$94)</f>
        <v>0</v>
      </c>
      <c r="L113" s="52">
        <f>+B!I47/(D!L$94)</f>
        <v>1.4810846886317856E-9</v>
      </c>
      <c r="M113" s="52">
        <f>+B!J47/(D!M$94)</f>
        <v>5.506245330430488E-13</v>
      </c>
      <c r="N113" s="52">
        <f>+B!K47/(D!N$94)</f>
        <v>1.5978230469607865E-9</v>
      </c>
      <c r="O113" s="52">
        <f>+B!L47/(D!O$94)</f>
        <v>1.126343589651791E-10</v>
      </c>
      <c r="P113" s="52">
        <f>+B!M47/(D!P$94)</f>
        <v>1.7760730019689896E-10</v>
      </c>
      <c r="Q113" s="52">
        <f>+B!N47/(D!Q$94)</f>
        <v>3.7257800518860351E-10</v>
      </c>
      <c r="R113" s="52">
        <f>+B!O47/(D!R$94)</f>
        <v>3.5484539447793721E-9</v>
      </c>
      <c r="S113" s="52">
        <f>+B!P47/(D!S$94)</f>
        <v>6.3842040636234033E-9</v>
      </c>
      <c r="T113" s="52">
        <f>+B!Q47/(D!T$94)</f>
        <v>1.6599460355361741E-8</v>
      </c>
      <c r="U113" s="52">
        <f>+B!R47/(D!U$94)</f>
        <v>2.8664921898229177E-8</v>
      </c>
      <c r="V113" s="52">
        <f>+B!S47/(D!V$94)</f>
        <v>4.631459231750595E-8</v>
      </c>
      <c r="W113" s="52">
        <f>+B!T47/(D!W$94)</f>
        <v>7.8678381895927915E-8</v>
      </c>
      <c r="X113" s="52">
        <f>+B!U47/(D!X$94)</f>
        <v>1.2106058279818362E-7</v>
      </c>
      <c r="Y113" s="52">
        <f>+B!V47/(D!Y$94)</f>
        <v>1.2937137252227361E-7</v>
      </c>
      <c r="Z113" s="52">
        <f>+B!W47/(D!Z$94)</f>
        <v>1.3700432966668158E-7</v>
      </c>
      <c r="AA113" s="52">
        <f>+B!X47/(D!AA$94)</f>
        <v>1.6721215161291481E-7</v>
      </c>
      <c r="AB113" s="52">
        <f>+B!Y47/(D!AB$94)</f>
        <v>1.9680475666396365E-7</v>
      </c>
      <c r="AC113" s="52">
        <f>+B!Z47/(D!AC$94)</f>
        <v>1.9828367205012633E-7</v>
      </c>
      <c r="AD113" s="52">
        <f>+B!AA47/(D!AD$94)</f>
        <v>1.653900250804688E-7</v>
      </c>
      <c r="AE113" s="52">
        <f>+B!AB47/(D!AE$94)</f>
        <v>1.7109285813041017E-7</v>
      </c>
      <c r="AF113" s="52">
        <f>+B!AC47/(D!AF$94)</f>
        <v>1.4836627044920483E-7</v>
      </c>
    </row>
    <row r="114" spans="6:32" x14ac:dyDescent="0.25">
      <c r="F114" s="222" t="s">
        <v>18</v>
      </c>
      <c r="G114" s="223"/>
      <c r="H114" s="53">
        <f>+B!E48/(D!H$94)</f>
        <v>0</v>
      </c>
      <c r="I114" s="53">
        <f>+B!F48/(D!I$94)</f>
        <v>0</v>
      </c>
      <c r="J114" s="53">
        <f>+B!G48/(D!J$94)</f>
        <v>0</v>
      </c>
      <c r="K114" s="53">
        <f>+B!H48/(D!K$94)</f>
        <v>0</v>
      </c>
      <c r="L114" s="53">
        <f>+B!I48/(D!L$94)</f>
        <v>0</v>
      </c>
      <c r="M114" s="53">
        <f>+B!J48/(D!M$94)</f>
        <v>0</v>
      </c>
      <c r="N114" s="53">
        <f>+B!K48/(D!N$94)</f>
        <v>0</v>
      </c>
      <c r="O114" s="53">
        <f>+B!L48/(D!O$94)</f>
        <v>0</v>
      </c>
      <c r="P114" s="53">
        <f>+B!M48/(D!P$94)</f>
        <v>0</v>
      </c>
      <c r="Q114" s="53">
        <f>+B!N48/(D!Q$94)</f>
        <v>0</v>
      </c>
      <c r="R114" s="53">
        <f>+B!O48/(D!R$94)</f>
        <v>0</v>
      </c>
      <c r="S114" s="53">
        <f>+B!P48/(D!S$94)</f>
        <v>0</v>
      </c>
      <c r="T114" s="53">
        <f>+B!Q48/(D!T$94)</f>
        <v>0</v>
      </c>
      <c r="U114" s="53">
        <f>+B!R48/(D!U$94)</f>
        <v>0</v>
      </c>
      <c r="V114" s="53">
        <f>+B!S48/(D!V$94)</f>
        <v>0</v>
      </c>
      <c r="W114" s="53">
        <f>+B!T48/(D!W$94)</f>
        <v>0</v>
      </c>
      <c r="X114" s="53">
        <f>+B!U48/(D!X$94)</f>
        <v>0</v>
      </c>
      <c r="Y114" s="53">
        <f>+B!V48/(D!Y$94)</f>
        <v>4.0560354102725552E-10</v>
      </c>
      <c r="Z114" s="53">
        <f>+B!W48/(D!Z$94)</f>
        <v>7.2196116547917474E-10</v>
      </c>
      <c r="AA114" s="53">
        <f>+B!X48/(D!AA$94)</f>
        <v>1.8136789175229014E-9</v>
      </c>
      <c r="AB114" s="53">
        <f>+B!Y48/(D!AB$94)</f>
        <v>1.8549705195937781E-9</v>
      </c>
      <c r="AC114" s="53">
        <f>+B!Z48/(D!AC$94)</f>
        <v>1.9083248524612447E-9</v>
      </c>
      <c r="AD114" s="53">
        <f>+B!AA48/(D!AD$94)</f>
        <v>1.871553220082013E-9</v>
      </c>
      <c r="AE114" s="53">
        <f>+B!AB48/(D!AE$94)</f>
        <v>9.6669975674079108E-10</v>
      </c>
      <c r="AF114" s="53">
        <f>+B!AC48/(D!AF$94)</f>
        <v>6.8680071460546631E-10</v>
      </c>
    </row>
    <row r="115" spans="6:32" x14ac:dyDescent="0.25">
      <c r="F115" s="218" t="s">
        <v>19</v>
      </c>
      <c r="G115" s="219"/>
      <c r="H115" s="53">
        <f>+B!E49/(D!H$94)</f>
        <v>6.6989322800646806E-11</v>
      </c>
      <c r="I115" s="53">
        <f>+B!F49/(D!I$94)</f>
        <v>0</v>
      </c>
      <c r="J115" s="53">
        <f>+B!G49/(D!J$94)</f>
        <v>0</v>
      </c>
      <c r="K115" s="53">
        <f>+B!H49/(D!K$94)</f>
        <v>0</v>
      </c>
      <c r="L115" s="53">
        <f>+B!I49/(D!L$94)</f>
        <v>0</v>
      </c>
      <c r="M115" s="53">
        <f>+B!J49/(D!M$94)</f>
        <v>2.2074737756798755E-9</v>
      </c>
      <c r="N115" s="53">
        <f>+B!K49/(D!N$94)</f>
        <v>2.9624764410593645E-10</v>
      </c>
      <c r="O115" s="53">
        <f>+B!L49/(D!O$94)</f>
        <v>1.4244153027008421E-10</v>
      </c>
      <c r="P115" s="53">
        <f>+B!M49/(D!P$94)</f>
        <v>2.7904284555297185E-10</v>
      </c>
      <c r="Q115" s="53">
        <f>+B!N49/(D!Q$94)</f>
        <v>1.15815884016252E-9</v>
      </c>
      <c r="R115" s="53">
        <f>+B!O49/(D!R$94)</f>
        <v>9.0708509803504497E-10</v>
      </c>
      <c r="S115" s="53">
        <f>+B!P49/(D!S$94)</f>
        <v>4.2031491480451009E-9</v>
      </c>
      <c r="T115" s="53">
        <f>+B!Q49/(D!T$94)</f>
        <v>2.8488447280114774E-10</v>
      </c>
      <c r="U115" s="53">
        <f>+B!R49/(D!U$94)</f>
        <v>3.8908372267169576E-10</v>
      </c>
      <c r="V115" s="53">
        <f>+B!S49/(D!V$94)</f>
        <v>4.2394973192812891E-10</v>
      </c>
      <c r="W115" s="53">
        <f>+B!T49/(D!W$94)</f>
        <v>2.0881090430219575E-9</v>
      </c>
      <c r="X115" s="53">
        <f>+B!U49/(D!X$94)</f>
        <v>8.845392318251336E-10</v>
      </c>
      <c r="Y115" s="53">
        <f>+B!V49/(D!Y$94)</f>
        <v>2.0748039079252132E-9</v>
      </c>
      <c r="Z115" s="53">
        <f>+B!W49/(D!Z$94)</f>
        <v>1.3106879626232451E-9</v>
      </c>
      <c r="AA115" s="53">
        <f>+B!X49/(D!AA$94)</f>
        <v>8.113072019837005E-10</v>
      </c>
      <c r="AB115" s="53">
        <f>+B!Y49/(D!AB$94)</f>
        <v>9.8236090310706138E-10</v>
      </c>
      <c r="AC115" s="53">
        <f>+B!Z49/(D!AC$94)</f>
        <v>1.2537363546131674E-9</v>
      </c>
      <c r="AD115" s="53">
        <f>+B!AA49/(D!AD$94)</f>
        <v>6.967756852593553E-10</v>
      </c>
      <c r="AE115" s="53">
        <f>+B!AB49/(D!AE$94)</f>
        <v>2.7241536249408755E-9</v>
      </c>
      <c r="AF115" s="53">
        <f>+B!AC49/(D!AF$94)</f>
        <v>3.3357709474802216E-9</v>
      </c>
    </row>
    <row r="116" spans="6:32" x14ac:dyDescent="0.25">
      <c r="F116" s="222" t="s">
        <v>20</v>
      </c>
      <c r="G116" s="223"/>
      <c r="H116" s="53">
        <f>+B!E50/(D!H$94)</f>
        <v>0</v>
      </c>
      <c r="I116" s="53">
        <f>+B!F50/(D!I$94)</f>
        <v>0</v>
      </c>
      <c r="J116" s="53">
        <f>+B!G50/(D!J$94)</f>
        <v>0</v>
      </c>
      <c r="K116" s="53">
        <f>+B!H50/(D!K$94)</f>
        <v>0</v>
      </c>
      <c r="L116" s="53">
        <f>+B!I50/(D!L$94)</f>
        <v>0</v>
      </c>
      <c r="M116" s="53">
        <f>+B!J50/(D!M$94)</f>
        <v>0</v>
      </c>
      <c r="N116" s="53">
        <f>+B!K50/(D!N$94)</f>
        <v>0</v>
      </c>
      <c r="O116" s="53">
        <f>+B!L50/(D!O$94)</f>
        <v>0</v>
      </c>
      <c r="P116" s="53">
        <f>+B!M50/(D!P$94)</f>
        <v>0</v>
      </c>
      <c r="Q116" s="53">
        <f>+B!N50/(D!Q$94)</f>
        <v>0</v>
      </c>
      <c r="R116" s="53">
        <f>+B!O50/(D!R$94)</f>
        <v>0</v>
      </c>
      <c r="S116" s="53">
        <f>+B!P50/(D!S$94)</f>
        <v>0</v>
      </c>
      <c r="T116" s="53">
        <f>+B!Q50/(D!T$94)</f>
        <v>4.6967767819112576E-10</v>
      </c>
      <c r="U116" s="53">
        <f>+B!R50/(D!U$94)</f>
        <v>0</v>
      </c>
      <c r="V116" s="53">
        <f>+B!S50/(D!V$94)</f>
        <v>0</v>
      </c>
      <c r="W116" s="53">
        <f>+B!T50/(D!W$94)</f>
        <v>0</v>
      </c>
      <c r="X116" s="53">
        <f>+B!U50/(D!X$94)</f>
        <v>0</v>
      </c>
      <c r="Y116" s="53">
        <f>+B!V50/(D!Y$94)</f>
        <v>0</v>
      </c>
      <c r="Z116" s="53">
        <f>+B!W50/(D!Z$94)</f>
        <v>7.0682702252221241E-11</v>
      </c>
      <c r="AA116" s="53">
        <f>+B!X50/(D!AA$94)</f>
        <v>0</v>
      </c>
      <c r="AB116" s="53">
        <f>+B!Y50/(D!AB$94)</f>
        <v>1.7486913398056637E-9</v>
      </c>
      <c r="AC116" s="53">
        <f>+B!Z50/(D!AC$94)</f>
        <v>1.9077096310614721E-9</v>
      </c>
      <c r="AD116" s="53">
        <f>+B!AA50/(D!AD$94)</f>
        <v>2.0544162373967231E-9</v>
      </c>
      <c r="AE116" s="53">
        <f>+B!AB50/(D!AE$94)</f>
        <v>1.7361539225581513E-9</v>
      </c>
      <c r="AF116" s="53">
        <f>+B!AC50/(D!AF$94)</f>
        <v>5.960417734718375E-13</v>
      </c>
    </row>
    <row r="117" spans="6:32" x14ac:dyDescent="0.25">
      <c r="F117" s="218" t="s">
        <v>21</v>
      </c>
      <c r="G117" s="219"/>
      <c r="H117" s="53">
        <f>+B!E51/(D!H$94)</f>
        <v>0</v>
      </c>
      <c r="I117" s="53">
        <f>+B!F51/(D!I$94)</f>
        <v>0</v>
      </c>
      <c r="J117" s="53">
        <f>+B!G51/(D!J$94)</f>
        <v>0</v>
      </c>
      <c r="K117" s="53">
        <f>+B!H51/(D!K$94)</f>
        <v>0</v>
      </c>
      <c r="L117" s="53">
        <f>+B!I51/(D!L$94)</f>
        <v>0</v>
      </c>
      <c r="M117" s="53">
        <f>+B!J51/(D!M$94)</f>
        <v>0</v>
      </c>
      <c r="N117" s="53">
        <f>+B!K51/(D!N$94)</f>
        <v>0</v>
      </c>
      <c r="O117" s="53">
        <f>+B!L51/(D!O$94)</f>
        <v>0</v>
      </c>
      <c r="P117" s="53">
        <f>+B!M51/(D!P$94)</f>
        <v>0</v>
      </c>
      <c r="Q117" s="53">
        <f>+B!N51/(D!Q$94)</f>
        <v>0</v>
      </c>
      <c r="R117" s="53">
        <f>+B!O51/(D!R$94)</f>
        <v>0</v>
      </c>
      <c r="S117" s="53">
        <f>+B!P51/(D!S$94)</f>
        <v>0</v>
      </c>
      <c r="T117" s="53">
        <f>+B!Q51/(D!T$94)</f>
        <v>0</v>
      </c>
      <c r="U117" s="53">
        <f>+B!R51/(D!U$94)</f>
        <v>0</v>
      </c>
      <c r="V117" s="53">
        <f>+B!S51/(D!V$94)</f>
        <v>0</v>
      </c>
      <c r="W117" s="53">
        <f>+B!T51/(D!W$94)</f>
        <v>0</v>
      </c>
      <c r="X117" s="53">
        <f>+B!U51/(D!X$94)</f>
        <v>0</v>
      </c>
      <c r="Y117" s="53">
        <f>+B!V51/(D!Y$94)</f>
        <v>0</v>
      </c>
      <c r="Z117" s="53">
        <f>+B!W51/(D!Z$94)</f>
        <v>0</v>
      </c>
      <c r="AA117" s="53">
        <f>+B!X51/(D!AA$94)</f>
        <v>0</v>
      </c>
      <c r="AB117" s="53">
        <f>+B!Y51/(D!AB$94)</f>
        <v>1.1309050614496234E-11</v>
      </c>
      <c r="AC117" s="53">
        <f>+B!Z51/(D!AC$94)</f>
        <v>6.9537696950199005E-11</v>
      </c>
      <c r="AD117" s="53">
        <f>+B!AA51/(D!AD$94)</f>
        <v>1.0004369242273774E-10</v>
      </c>
      <c r="AE117" s="53">
        <f>+B!AB51/(D!AE$94)</f>
        <v>1.5719389862558071E-10</v>
      </c>
      <c r="AF117" s="53">
        <f>+B!AC51/(D!AF$94)</f>
        <v>1.5713884724245612E-10</v>
      </c>
    </row>
    <row r="118" spans="6:32" x14ac:dyDescent="0.25">
      <c r="F118" s="222" t="s">
        <v>22</v>
      </c>
      <c r="G118" s="223"/>
      <c r="H118" s="53">
        <f>+B!E52/(D!H$94)</f>
        <v>0</v>
      </c>
      <c r="I118" s="53">
        <f>+B!F52/(D!I$94)</f>
        <v>0</v>
      </c>
      <c r="J118" s="53">
        <f>+B!G52/(D!J$94)</f>
        <v>1.4251893943989533E-10</v>
      </c>
      <c r="K118" s="53">
        <f>+B!H52/(D!K$94)</f>
        <v>5.6126473895669985E-10</v>
      </c>
      <c r="L118" s="53">
        <f>+B!I52/(D!L$94)</f>
        <v>0</v>
      </c>
      <c r="M118" s="53">
        <f>+B!J52/(D!M$94)</f>
        <v>2.5080446912353562E-10</v>
      </c>
      <c r="N118" s="53">
        <f>+B!K52/(D!N$94)</f>
        <v>1.3855775703707111E-10</v>
      </c>
      <c r="O118" s="53">
        <f>+B!L52/(D!O$94)</f>
        <v>2.5111521030844715E-12</v>
      </c>
      <c r="P118" s="53">
        <f>+B!M52/(D!P$94)</f>
        <v>6.0954309796886824E-10</v>
      </c>
      <c r="Q118" s="53">
        <f>+B!N52/(D!Q$94)</f>
        <v>1.4494003558868379E-9</v>
      </c>
      <c r="R118" s="53">
        <f>+B!O52/(D!R$94)</f>
        <v>2.5032002469936661E-9</v>
      </c>
      <c r="S118" s="53">
        <f>+B!P52/(D!S$94)</f>
        <v>1.4398035109323869E-9</v>
      </c>
      <c r="T118" s="53">
        <f>+B!Q52/(D!T$94)</f>
        <v>2.5291172225465782E-9</v>
      </c>
      <c r="U118" s="53">
        <f>+B!R52/(D!U$94)</f>
        <v>4.3754545857870267E-9</v>
      </c>
      <c r="V118" s="53">
        <f>+B!S52/(D!V$94)</f>
        <v>2.6076017406564632E-9</v>
      </c>
      <c r="W118" s="53">
        <f>+B!T52/(D!W$94)</f>
        <v>2.1750881412418402E-9</v>
      </c>
      <c r="X118" s="53">
        <f>+B!U52/(D!X$94)</f>
        <v>5.4309576106983757E-9</v>
      </c>
      <c r="Y118" s="53">
        <f>+B!V52/(D!Y$94)</f>
        <v>4.6092875154313562E-9</v>
      </c>
      <c r="Z118" s="53">
        <f>+B!W52/(D!Z$94)</f>
        <v>1.9486223146730328E-9</v>
      </c>
      <c r="AA118" s="53">
        <f>+B!X52/(D!AA$94)</f>
        <v>9.0005116752424732E-9</v>
      </c>
      <c r="AB118" s="53">
        <f>+B!Y52/(D!AB$94)</f>
        <v>9.1638678445445555E-9</v>
      </c>
      <c r="AC118" s="53">
        <f>+B!Z52/(D!AC$94)</f>
        <v>1.4971133438816243E-8</v>
      </c>
      <c r="AD118" s="53">
        <f>+B!AA52/(D!AD$94)</f>
        <v>1.5611724898566891E-8</v>
      </c>
      <c r="AE118" s="53">
        <f>+B!AB52/(D!AE$94)</f>
        <v>3.7023412622868582E-8</v>
      </c>
      <c r="AF118" s="53">
        <f>+B!AC52/(D!AF$94)</f>
        <v>3.3347459409278106E-8</v>
      </c>
    </row>
    <row r="119" spans="6:32" x14ac:dyDescent="0.25">
      <c r="F119" s="218" t="s">
        <v>23</v>
      </c>
      <c r="G119" s="219"/>
      <c r="H119" s="53">
        <f>+B!E53/(D!H$94)</f>
        <v>2.8092600034635614E-9</v>
      </c>
      <c r="I119" s="53">
        <f>+B!F53/(D!I$94)</f>
        <v>3.5342488038805618E-9</v>
      </c>
      <c r="J119" s="53">
        <f>+B!G53/(D!J$94)</f>
        <v>4.0163695383869563E-9</v>
      </c>
      <c r="K119" s="53">
        <f>+B!H53/(D!K$94)</f>
        <v>1.2198815290009301E-8</v>
      </c>
      <c r="L119" s="53">
        <f>+B!I53/(D!L$94)</f>
        <v>1.3274138416870702E-8</v>
      </c>
      <c r="M119" s="53">
        <f>+B!J53/(D!M$94)</f>
        <v>1.1913993169069347E-8</v>
      </c>
      <c r="N119" s="53">
        <f>+B!K53/(D!N$94)</f>
        <v>1.0951092753898658E-8</v>
      </c>
      <c r="O119" s="53">
        <f>+B!L53/(D!O$94)</f>
        <v>1.2777170633779683E-8</v>
      </c>
      <c r="P119" s="53">
        <f>+B!M53/(D!P$94)</f>
        <v>1.1445131075565328E-8</v>
      </c>
      <c r="Q119" s="53">
        <f>+B!N53/(D!Q$94)</f>
        <v>3.3219255486643258E-8</v>
      </c>
      <c r="R119" s="53">
        <f>+B!O53/(D!R$94)</f>
        <v>2.7248331191782013E-8</v>
      </c>
      <c r="S119" s="53">
        <f>+B!P53/(D!S$94)</f>
        <v>6.3834887993297712E-8</v>
      </c>
      <c r="T119" s="53">
        <f>+B!Q53/(D!T$94)</f>
        <v>8.6790681755256551E-8</v>
      </c>
      <c r="U119" s="53">
        <f>+B!R53/(D!U$94)</f>
        <v>1.0255377105714259E-7</v>
      </c>
      <c r="V119" s="53">
        <f>+B!S53/(D!V$94)</f>
        <v>8.7128840804184132E-8</v>
      </c>
      <c r="W119" s="53">
        <f>+B!T53/(D!W$94)</f>
        <v>8.8062646660916369E-8</v>
      </c>
      <c r="X119" s="53">
        <f>+B!U53/(D!X$94)</f>
        <v>8.4112210739860978E-8</v>
      </c>
      <c r="Y119" s="53">
        <f>+B!V53/(D!Y$94)</f>
        <v>6.4320282620408369E-8</v>
      </c>
      <c r="Z119" s="53">
        <f>+B!W53/(D!Z$94)</f>
        <v>9.5528468972059693E-8</v>
      </c>
      <c r="AA119" s="53">
        <f>+B!X53/(D!AA$94)</f>
        <v>1.1928432802122521E-7</v>
      </c>
      <c r="AB119" s="53">
        <f>+B!Y53/(D!AB$94)</f>
        <v>1.2384481017541373E-7</v>
      </c>
      <c r="AC119" s="53">
        <f>+B!Z53/(D!AC$94)</f>
        <v>1.2905775445516054E-7</v>
      </c>
      <c r="AD119" s="53">
        <f>+B!AA53/(D!AD$94)</f>
        <v>1.4127865835626778E-7</v>
      </c>
      <c r="AE119" s="53">
        <f>+B!AB53/(D!AE$94)</f>
        <v>1.7894313371908441E-7</v>
      </c>
      <c r="AF119" s="53">
        <f>+B!AC53/(D!AF$94)</f>
        <v>1.8112105433129651E-7</v>
      </c>
    </row>
    <row r="120" spans="6:32" x14ac:dyDescent="0.25">
      <c r="F120" s="222" t="s">
        <v>24</v>
      </c>
      <c r="G120" s="223"/>
      <c r="H120" s="53">
        <f>+B!E54/(D!H$94)</f>
        <v>0</v>
      </c>
      <c r="I120" s="53">
        <f>+B!F54/(D!I$94)</f>
        <v>0</v>
      </c>
      <c r="J120" s="53">
        <f>+B!G54/(D!J$94)</f>
        <v>3.8001487778210151E-9</v>
      </c>
      <c r="K120" s="53">
        <f>+B!H54/(D!K$94)</f>
        <v>1.6927851390001299E-8</v>
      </c>
      <c r="L120" s="53">
        <f>+B!I54/(D!L$94)</f>
        <v>1.1760241034841783E-9</v>
      </c>
      <c r="M120" s="53">
        <f>+B!J54/(D!M$94)</f>
        <v>4.7678077748440287E-10</v>
      </c>
      <c r="N120" s="53">
        <f>+B!K54/(D!N$94)</f>
        <v>7.4388246719682106E-9</v>
      </c>
      <c r="O120" s="53">
        <f>+B!L54/(D!O$94)</f>
        <v>9.3274090805874304E-9</v>
      </c>
      <c r="P120" s="53">
        <f>+B!M54/(D!P$94)</f>
        <v>1.0580044366717644E-8</v>
      </c>
      <c r="Q120" s="53">
        <f>+B!N54/(D!Q$94)</f>
        <v>5.28597500415329E-9</v>
      </c>
      <c r="R120" s="53">
        <f>+B!O54/(D!R$94)</f>
        <v>1.3568637201378886E-8</v>
      </c>
      <c r="S120" s="53">
        <f>+B!P54/(D!S$94)</f>
        <v>2.4008248197225248E-8</v>
      </c>
      <c r="T120" s="53">
        <f>+B!Q54/(D!T$94)</f>
        <v>2.2908585863559133E-8</v>
      </c>
      <c r="U120" s="53">
        <f>+B!R54/(D!U$94)</f>
        <v>2.2929963836679964E-8</v>
      </c>
      <c r="V120" s="53">
        <f>+B!S54/(D!V$94)</f>
        <v>2.70887032589915E-8</v>
      </c>
      <c r="W120" s="53">
        <f>+B!T54/(D!W$94)</f>
        <v>4.3679660816738565E-8</v>
      </c>
      <c r="X120" s="53">
        <f>+B!U54/(D!X$94)</f>
        <v>4.4501971842888155E-8</v>
      </c>
      <c r="Y120" s="53">
        <f>+B!V54/(D!Y$94)</f>
        <v>8.5407560761728879E-8</v>
      </c>
      <c r="Z120" s="53">
        <f>+B!W54/(D!Z$94)</f>
        <v>2.2860595305989041E-7</v>
      </c>
      <c r="AA120" s="53">
        <f>+B!X54/(D!AA$94)</f>
        <v>4.6281563652059387E-7</v>
      </c>
      <c r="AB120" s="53">
        <f>+B!Y54/(D!AB$94)</f>
        <v>8.7516302565828671E-7</v>
      </c>
      <c r="AC120" s="53">
        <f>+B!Z54/(D!AC$94)</f>
        <v>9.1609564101297799E-7</v>
      </c>
      <c r="AD120" s="53">
        <f>+B!AA54/(D!AD$94)</f>
        <v>1.0567315535596457E-6</v>
      </c>
      <c r="AE120" s="53">
        <f>+B!AB54/(D!AE$94)</f>
        <v>7.0266543270323442E-7</v>
      </c>
      <c r="AF120" s="53">
        <f>+B!AC54/(D!AF$94)</f>
        <v>1.189671918692017E-6</v>
      </c>
    </row>
    <row r="121" spans="6:32" x14ac:dyDescent="0.25">
      <c r="F121" s="218" t="s">
        <v>25</v>
      </c>
      <c r="G121" s="219"/>
      <c r="H121" s="53">
        <f>+B!E55/(D!H$94)</f>
        <v>6.325523827990654E-9</v>
      </c>
      <c r="I121" s="53">
        <f>+B!F55/(D!I$94)</f>
        <v>9.4697093986301788E-9</v>
      </c>
      <c r="J121" s="53">
        <f>+B!G55/(D!J$94)</f>
        <v>2.9937565358723453E-8</v>
      </c>
      <c r="K121" s="53">
        <f>+B!H55/(D!K$94)</f>
        <v>2.3746436303589122E-8</v>
      </c>
      <c r="L121" s="53">
        <f>+B!I55/(D!L$94)</f>
        <v>2.5054591513911145E-8</v>
      </c>
      <c r="M121" s="53">
        <f>+B!J55/(D!M$94)</f>
        <v>5.2081872650167126E-8</v>
      </c>
      <c r="N121" s="53">
        <f>+B!K55/(D!N$94)</f>
        <v>3.4265380152839874E-8</v>
      </c>
      <c r="O121" s="53">
        <f>+B!L55/(D!O$94)</f>
        <v>2.7213722826800039E-8</v>
      </c>
      <c r="P121" s="53">
        <f>+B!M55/(D!P$94)</f>
        <v>3.0324642329519501E-8</v>
      </c>
      <c r="Q121" s="53">
        <f>+B!N55/(D!Q$94)</f>
        <v>1.7425567766765651E-8</v>
      </c>
      <c r="R121" s="53">
        <f>+B!O55/(D!R$94)</f>
        <v>3.5636236484001083E-8</v>
      </c>
      <c r="S121" s="53">
        <f>+B!P55/(D!S$94)</f>
        <v>6.2971893160957196E-8</v>
      </c>
      <c r="T121" s="53">
        <f>+B!Q55/(D!T$94)</f>
        <v>7.6469917455568226E-8</v>
      </c>
      <c r="U121" s="53">
        <f>+B!R55/(D!U$94)</f>
        <v>1.1312379971642558E-7</v>
      </c>
      <c r="V121" s="53">
        <f>+B!S55/(D!V$94)</f>
        <v>1.00860276792419E-7</v>
      </c>
      <c r="W121" s="53">
        <f>+B!T55/(D!W$94)</f>
        <v>1.1354293357217411E-7</v>
      </c>
      <c r="X121" s="53">
        <f>+B!U55/(D!X$94)</f>
        <v>2.5089248281823446E-7</v>
      </c>
      <c r="Y121" s="53">
        <f>+B!V55/(D!Y$94)</f>
        <v>3.0934681143823603E-7</v>
      </c>
      <c r="Z121" s="53">
        <f>+B!W55/(D!Z$94)</f>
        <v>3.6191562049499498E-7</v>
      </c>
      <c r="AA121" s="53">
        <f>+B!X55/(D!AA$94)</f>
        <v>3.8783784071240782E-7</v>
      </c>
      <c r="AB121" s="53">
        <f>+B!Y55/(D!AB$94)</f>
        <v>4.6389354899148982E-7</v>
      </c>
      <c r="AC121" s="53">
        <f>+B!Z55/(D!AC$94)</f>
        <v>4.0063688515803353E-7</v>
      </c>
      <c r="AD121" s="53">
        <f>+B!AA55/(D!AD$94)</f>
        <v>4.0207772243285512E-7</v>
      </c>
      <c r="AE121" s="53">
        <f>+B!AB55/(D!AE$94)</f>
        <v>4.3017232315914294E-7</v>
      </c>
      <c r="AF121" s="53">
        <f>+B!AC55/(D!AF$94)</f>
        <v>4.5534256747616279E-7</v>
      </c>
    </row>
    <row r="122" spans="6:32" ht="15.75" thickBot="1" x14ac:dyDescent="0.3">
      <c r="F122" s="220" t="s">
        <v>26</v>
      </c>
      <c r="G122" s="221"/>
      <c r="H122" s="54">
        <f>+B!E56/(D!H$94)</f>
        <v>0</v>
      </c>
      <c r="I122" s="54">
        <f>+B!F56/(D!I$94)</f>
        <v>0</v>
      </c>
      <c r="J122" s="54">
        <f>+B!G56/(D!J$94)</f>
        <v>0</v>
      </c>
      <c r="K122" s="54">
        <f>+B!H56/(D!K$94)</f>
        <v>0</v>
      </c>
      <c r="L122" s="54">
        <f>+B!I56/(D!L$94)</f>
        <v>0</v>
      </c>
      <c r="M122" s="54">
        <f>+B!J56/(D!M$94)</f>
        <v>0</v>
      </c>
      <c r="N122" s="54">
        <f>+B!K56/(D!N$94)</f>
        <v>0</v>
      </c>
      <c r="O122" s="54">
        <f>+B!L56/(D!O$94)</f>
        <v>0</v>
      </c>
      <c r="P122" s="54">
        <f>+B!M56/(D!P$94)</f>
        <v>0</v>
      </c>
      <c r="Q122" s="54">
        <f>+B!N56/(D!Q$94)</f>
        <v>3.6453232913322632E-11</v>
      </c>
      <c r="R122" s="54">
        <f>+B!O56/(D!R$94)</f>
        <v>0</v>
      </c>
      <c r="S122" s="54">
        <f>+B!P56/(D!S$94)</f>
        <v>0</v>
      </c>
      <c r="T122" s="54">
        <f>+B!Q56/(D!T$94)</f>
        <v>3.3155202016899559E-11</v>
      </c>
      <c r="U122" s="54">
        <f>+B!R56/(D!U$94)</f>
        <v>0</v>
      </c>
      <c r="V122" s="54">
        <f>+B!S56/(D!V$94)</f>
        <v>5.4462641532751358E-11</v>
      </c>
      <c r="W122" s="54">
        <f>+B!T56/(D!W$94)</f>
        <v>6.9792656545542773E-15</v>
      </c>
      <c r="X122" s="54">
        <f>+B!U56/(D!X$94)</f>
        <v>1.5760849373731753E-11</v>
      </c>
      <c r="Y122" s="54">
        <f>+B!V56/(D!Y$94)</f>
        <v>0</v>
      </c>
      <c r="Z122" s="54">
        <f>+B!W56/(D!Z$94)</f>
        <v>0</v>
      </c>
      <c r="AA122" s="54">
        <f>+B!X56/(D!AA$94)</f>
        <v>2.6315091344714999E-11</v>
      </c>
      <c r="AB122" s="54">
        <f>+B!Y56/(D!AB$94)</f>
        <v>1.2599079708394478E-10</v>
      </c>
      <c r="AC122" s="54">
        <f>+B!Z56/(D!AC$94)</f>
        <v>2.0816051418869505E-10</v>
      </c>
      <c r="AD122" s="54">
        <f>+B!AA56/(D!AD$94)</f>
        <v>8.0821785619509968E-11</v>
      </c>
      <c r="AE122" s="54">
        <f>+B!AB56/(D!AE$94)</f>
        <v>9.3303055343262095E-11</v>
      </c>
      <c r="AF122" s="54">
        <f>+B!AC56/(D!AF$94)</f>
        <v>4.4427965538800556E-10</v>
      </c>
    </row>
    <row r="123" spans="6:32" x14ac:dyDescent="0.25">
      <c r="F123" s="1" t="s">
        <v>53</v>
      </c>
      <c r="AD123" s="1"/>
    </row>
    <row r="124" spans="6:32" ht="15.75" thickBot="1" x14ac:dyDescent="0.3"/>
    <row r="125" spans="6:32" ht="15.75" thickBot="1" x14ac:dyDescent="0.3">
      <c r="F125" s="6" t="s">
        <v>15</v>
      </c>
      <c r="G125" s="7"/>
      <c r="H125" s="12">
        <v>1995</v>
      </c>
      <c r="I125" s="8">
        <v>1996</v>
      </c>
      <c r="J125" s="12">
        <v>1997</v>
      </c>
      <c r="K125" s="8">
        <v>1998</v>
      </c>
      <c r="L125" s="12">
        <v>1999</v>
      </c>
      <c r="M125" s="8">
        <v>2000</v>
      </c>
      <c r="N125" s="12">
        <v>2001</v>
      </c>
      <c r="O125" s="8">
        <v>2002</v>
      </c>
      <c r="P125" s="12">
        <v>2003</v>
      </c>
      <c r="Q125" s="8">
        <v>2004</v>
      </c>
      <c r="R125" s="12">
        <v>2005</v>
      </c>
      <c r="S125" s="8">
        <v>2006</v>
      </c>
      <c r="T125" s="12">
        <v>2007</v>
      </c>
      <c r="U125" s="8">
        <v>2008</v>
      </c>
      <c r="V125" s="12">
        <v>2009</v>
      </c>
      <c r="W125" s="8">
        <v>2010</v>
      </c>
      <c r="X125" s="12">
        <v>2011</v>
      </c>
      <c r="Y125" s="8">
        <v>2012</v>
      </c>
      <c r="Z125" s="12">
        <v>2013</v>
      </c>
      <c r="AA125" s="8">
        <v>2014</v>
      </c>
      <c r="AB125" s="12">
        <v>2015</v>
      </c>
      <c r="AC125" s="9">
        <v>2016</v>
      </c>
      <c r="AD125" s="9">
        <v>2017</v>
      </c>
      <c r="AE125" s="9">
        <v>2018</v>
      </c>
      <c r="AF125" s="9">
        <v>2019</v>
      </c>
    </row>
    <row r="126" spans="6:32" ht="15.75" thickBot="1" x14ac:dyDescent="0.3">
      <c r="F126" s="196" t="s">
        <v>27</v>
      </c>
      <c r="G126" s="212"/>
      <c r="H126" s="172">
        <f>+'C'!D46/(D!H$94)</f>
        <v>-7.7178596620895197E-8</v>
      </c>
      <c r="I126" s="172">
        <f>+'C'!E46/(D!I$94)</f>
        <v>-1.300395820251074E-8</v>
      </c>
      <c r="J126" s="172">
        <f>+'C'!F46/(D!J$94)</f>
        <v>-3.791526011647549E-8</v>
      </c>
      <c r="K126" s="172">
        <f>+'C'!G46/(D!K$94)</f>
        <v>-5.3351091731570113E-8</v>
      </c>
      <c r="L126" s="172">
        <f>+'C'!H46/(D!L$94)</f>
        <v>-4.0947503100909081E-8</v>
      </c>
      <c r="M126" s="172">
        <f>+'C'!I46/(D!M$94)</f>
        <v>-6.6485569707843916E-8</v>
      </c>
      <c r="N126" s="172">
        <f>+'C'!J46/(D!N$94)</f>
        <v>-5.3667111322995963E-8</v>
      </c>
      <c r="O126" s="172">
        <f>+'C'!K46/(D!O$94)</f>
        <v>-4.9412909686254091E-8</v>
      </c>
      <c r="P126" s="172">
        <f>+'C'!L46/(D!P$94)</f>
        <v>-5.0616812611799241E-8</v>
      </c>
      <c r="Q126" s="172">
        <f>+'C'!M46/(D!Q$94)</f>
        <v>-5.7455624691203847E-8</v>
      </c>
      <c r="R126" s="172">
        <f>+'C'!N46/(D!R$94)</f>
        <v>-8.1311341948255832E-8</v>
      </c>
      <c r="S126" s="172">
        <f>+'C'!O46/(D!S$94)</f>
        <v>-1.6038994946766115E-7</v>
      </c>
      <c r="T126" s="172">
        <f>+'C'!P46/(D!T$94)</f>
        <v>-2.0381583764417993E-7</v>
      </c>
      <c r="U126" s="172">
        <f>+'C'!Q46/(D!U$94)</f>
        <v>-2.5773458503286904E-7</v>
      </c>
      <c r="V126" s="172">
        <f>+'C'!R46/(D!V$94)</f>
        <v>-2.2557271637069355E-7</v>
      </c>
      <c r="W126" s="172">
        <f>+'C'!S46/(D!W$94)</f>
        <v>-2.9649062657370936E-7</v>
      </c>
      <c r="X126" s="172">
        <f>+'C'!T46/(D!X$94)</f>
        <v>-4.7298072214487283E-7</v>
      </c>
      <c r="Y126" s="172">
        <f>+'C'!U46/(D!Y$94)</f>
        <v>-5.6852404215994492E-7</v>
      </c>
      <c r="Z126" s="172">
        <f>+'C'!V46/(D!Z$94)</f>
        <v>-7.7767131701464881E-7</v>
      </c>
      <c r="AA126" s="172">
        <f>+'C'!W46/(D!AA$94)</f>
        <v>-1.1053228391600932E-6</v>
      </c>
      <c r="AB126" s="172">
        <f>+'C'!X46/(D!AB$94)</f>
        <v>-1.6427205403480144E-6</v>
      </c>
      <c r="AC126" s="172">
        <f>+'C'!Y46/(D!AC$94)</f>
        <v>-1.6307138754739322E-6</v>
      </c>
      <c r="AD126" s="172">
        <f>+'C'!Z46/(D!AD$94)</f>
        <v>-1.6965272386926327E-6</v>
      </c>
      <c r="AE126" s="172">
        <f>+'C'!AA46/(D!AE$94)</f>
        <v>-1.403150968112486E-6</v>
      </c>
      <c r="AF126" s="172">
        <f>+'C'!AB46/(D!AF$94)</f>
        <v>-1.9092516973890212E-6</v>
      </c>
    </row>
    <row r="127" spans="6:32" x14ac:dyDescent="0.25">
      <c r="F127" s="218" t="s">
        <v>17</v>
      </c>
      <c r="G127" s="219"/>
      <c r="H127" s="168">
        <f>+'C'!D47/(D!H$94)</f>
        <v>-6.7976823466640331E-8</v>
      </c>
      <c r="I127" s="168">
        <f>+'C'!E47/(D!I$94)</f>
        <v>0</v>
      </c>
      <c r="J127" s="168">
        <f>+'C'!F47/(D!J$94)</f>
        <v>-5.4753674516741576E-11</v>
      </c>
      <c r="K127" s="168">
        <f>+'C'!G47/(D!K$94)</f>
        <v>0</v>
      </c>
      <c r="L127" s="168">
        <f>+'C'!H47/(D!L$94)</f>
        <v>-1.4810846886317856E-9</v>
      </c>
      <c r="M127" s="168">
        <f>+'C'!I47/(D!M$94)</f>
        <v>-5.506245330430488E-13</v>
      </c>
      <c r="N127" s="168">
        <f>+'C'!J47/(D!N$94)</f>
        <v>-1.5978230469607865E-9</v>
      </c>
      <c r="O127" s="168">
        <f>+'C'!K47/(D!O$94)</f>
        <v>-1.126343589651791E-10</v>
      </c>
      <c r="P127" s="168">
        <f>+'C'!L47/(D!P$94)</f>
        <v>-1.7760730019689896E-10</v>
      </c>
      <c r="Q127" s="168">
        <f>+'C'!M47/(D!Q$94)</f>
        <v>7.1895204632423757E-10</v>
      </c>
      <c r="R127" s="168">
        <f>+'C'!N47/(D!R$94)</f>
        <v>-3.5484539447793721E-9</v>
      </c>
      <c r="S127" s="168">
        <f>+'C'!O47/(D!S$94)</f>
        <v>-5.9609420866817239E-9</v>
      </c>
      <c r="T127" s="168">
        <f>+'C'!P47/(D!T$94)</f>
        <v>-1.6231290170296958E-8</v>
      </c>
      <c r="U127" s="168">
        <f>+'C'!Q47/(D!U$94)</f>
        <v>-2.7718954329724036E-8</v>
      </c>
      <c r="V127" s="168">
        <f>+'C'!R47/(D!V$94)</f>
        <v>-4.2582453424430329E-8</v>
      </c>
      <c r="W127" s="168">
        <f>+'C'!S47/(D!W$94)</f>
        <v>-7.6392578173975067E-8</v>
      </c>
      <c r="X127" s="168">
        <f>+'C'!T47/(D!X$94)</f>
        <v>-1.1673630312679344E-7</v>
      </c>
      <c r="Y127" s="168">
        <f>+'C'!U47/(D!Y$94)</f>
        <v>-1.274443223220727E-7</v>
      </c>
      <c r="Z127" s="168">
        <f>+'C'!V47/(D!Z$94)</f>
        <v>-1.3354531831470039E-7</v>
      </c>
      <c r="AA127" s="168">
        <f>+'C'!W47/(D!AA$94)</f>
        <v>-1.6277662476007598E-7</v>
      </c>
      <c r="AB127" s="168">
        <f>+'C'!X47/(D!AB$94)</f>
        <v>-1.907359909525861E-7</v>
      </c>
      <c r="AC127" s="168">
        <f>+'C'!Y47/(D!AC$94)</f>
        <v>-1.8700959139756985E-7</v>
      </c>
      <c r="AD127" s="168">
        <f>+'C'!Z47/(D!AD$94)</f>
        <v>-1.2700115181981365E-7</v>
      </c>
      <c r="AE127" s="168">
        <f>+'C'!AA47/(D!AE$94)</f>
        <v>-1.1688318339974288E-7</v>
      </c>
      <c r="AF127" s="168">
        <f>+'C'!AB47/(D!AF$94)</f>
        <v>-8.3416080168676443E-8</v>
      </c>
    </row>
    <row r="128" spans="6:32" x14ac:dyDescent="0.25">
      <c r="F128" s="222" t="s">
        <v>18</v>
      </c>
      <c r="G128" s="223"/>
      <c r="H128" s="169">
        <f>+'C'!D48/(D!H$94)</f>
        <v>0</v>
      </c>
      <c r="I128" s="169">
        <f>+'C'!E48/(D!I$94)</f>
        <v>0</v>
      </c>
      <c r="J128" s="169">
        <f>+'C'!F48/(D!J$94)</f>
        <v>0</v>
      </c>
      <c r="K128" s="169">
        <f>+'C'!G48/(D!K$94)</f>
        <v>0</v>
      </c>
      <c r="L128" s="169">
        <f>+'C'!H48/(D!L$94)</f>
        <v>0</v>
      </c>
      <c r="M128" s="169">
        <f>+'C'!I48/(D!M$94)</f>
        <v>0</v>
      </c>
      <c r="N128" s="169">
        <f>+'C'!J48/(D!N$94)</f>
        <v>0</v>
      </c>
      <c r="O128" s="169">
        <f>+'C'!K48/(D!O$94)</f>
        <v>0</v>
      </c>
      <c r="P128" s="169">
        <f>+'C'!L48/(D!P$94)</f>
        <v>0</v>
      </c>
      <c r="Q128" s="169">
        <f>+'C'!M48/(D!Q$94)</f>
        <v>0</v>
      </c>
      <c r="R128" s="169">
        <f>+'C'!N48/(D!R$94)</f>
        <v>0</v>
      </c>
      <c r="S128" s="169">
        <f>+'C'!O48/(D!S$94)</f>
        <v>0</v>
      </c>
      <c r="T128" s="169">
        <f>+'C'!P48/(D!T$94)</f>
        <v>0</v>
      </c>
      <c r="U128" s="169">
        <f>+'C'!Q48/(D!U$94)</f>
        <v>0</v>
      </c>
      <c r="V128" s="169">
        <f>+'C'!R48/(D!V$94)</f>
        <v>0</v>
      </c>
      <c r="W128" s="169">
        <f>+'C'!S48/(D!W$94)</f>
        <v>0</v>
      </c>
      <c r="X128" s="169">
        <f>+'C'!T48/(D!X$94)</f>
        <v>0</v>
      </c>
      <c r="Y128" s="169">
        <f>+'C'!U48/(D!Y$94)</f>
        <v>-4.0560354102725552E-10</v>
      </c>
      <c r="Z128" s="169">
        <f>+'C'!V48/(D!Z$94)</f>
        <v>1.6061635885438379E-9</v>
      </c>
      <c r="AA128" s="169">
        <f>+'C'!W48/(D!AA$94)</f>
        <v>-6.5304406014026361E-10</v>
      </c>
      <c r="AB128" s="169">
        <f>+'C'!X48/(D!AB$94)</f>
        <v>3.0952179836403235E-9</v>
      </c>
      <c r="AC128" s="169">
        <f>+'C'!Y48/(D!AC$94)</f>
        <v>1.9955377895118172E-9</v>
      </c>
      <c r="AD128" s="169">
        <f>+'C'!Z48/(D!AD$94)</f>
        <v>-8.5832947945242198E-10</v>
      </c>
      <c r="AE128" s="169">
        <f>+'C'!AA48/(D!AE$94)</f>
        <v>3.9141235789552189E-10</v>
      </c>
      <c r="AF128" s="169">
        <f>+'C'!AB48/(D!AF$94)</f>
        <v>-3.3703228405455217E-10</v>
      </c>
    </row>
    <row r="129" spans="6:32" x14ac:dyDescent="0.25">
      <c r="F129" s="218" t="s">
        <v>19</v>
      </c>
      <c r="G129" s="219"/>
      <c r="H129" s="169">
        <f>+'C'!D49/(D!H$94)</f>
        <v>-6.6989322800646806E-11</v>
      </c>
      <c r="I129" s="169">
        <f>+'C'!E49/(D!I$94)</f>
        <v>0</v>
      </c>
      <c r="J129" s="169">
        <f>+'C'!F49/(D!J$94)</f>
        <v>3.6096172412577925E-11</v>
      </c>
      <c r="K129" s="169">
        <f>+'C'!G49/(D!K$94)</f>
        <v>3.1591648202909096E-11</v>
      </c>
      <c r="L129" s="169">
        <f>+'C'!H49/(D!L$94)</f>
        <v>0</v>
      </c>
      <c r="M129" s="169">
        <f>+'C'!I49/(D!M$94)</f>
        <v>-2.194168684690526E-9</v>
      </c>
      <c r="N129" s="169">
        <f>+'C'!J49/(D!N$94)</f>
        <v>5.4973054838561652E-11</v>
      </c>
      <c r="O129" s="169">
        <f>+'C'!K49/(D!O$94)</f>
        <v>-1.3681695787659012E-10</v>
      </c>
      <c r="P129" s="169">
        <f>+'C'!L49/(D!P$94)</f>
        <v>-1.4774721153270497E-10</v>
      </c>
      <c r="Q129" s="169">
        <f>+'C'!M49/(D!Q$94)</f>
        <v>-1.0155231818559389E-9</v>
      </c>
      <c r="R129" s="169">
        <f>+'C'!N49/(D!R$94)</f>
        <v>-6.4225737036185893E-10</v>
      </c>
      <c r="S129" s="169">
        <f>+'C'!O49/(D!S$94)</f>
        <v>-4.2031491480451009E-9</v>
      </c>
      <c r="T129" s="169">
        <f>+'C'!P49/(D!T$94)</f>
        <v>-2.8488447280114774E-10</v>
      </c>
      <c r="U129" s="169">
        <f>+'C'!Q49/(D!U$94)</f>
        <v>2.5955031870643413E-9</v>
      </c>
      <c r="V129" s="169">
        <f>+'C'!R49/(D!V$94)</f>
        <v>2.8211966733454294E-9</v>
      </c>
      <c r="W129" s="169">
        <f>+'C'!S49/(D!W$94)</f>
        <v>4.7301449528817516E-9</v>
      </c>
      <c r="X129" s="169">
        <f>+'C'!T49/(D!X$94)</f>
        <v>3.4478134338265579E-9</v>
      </c>
      <c r="Y129" s="169">
        <f>+'C'!U49/(D!Y$94)</f>
        <v>4.7964269346079828E-9</v>
      </c>
      <c r="Z129" s="169">
        <f>+'C'!V49/(D!Z$94)</f>
        <v>1.6370641429928486E-8</v>
      </c>
      <c r="AA129" s="169">
        <f>+'C'!W49/(D!AA$94)</f>
        <v>5.8890938866821274E-9</v>
      </c>
      <c r="AB129" s="169">
        <f>+'C'!X49/(D!AB$94)</f>
        <v>4.5005864458123549E-9</v>
      </c>
      <c r="AC129" s="169">
        <f>+'C'!Y49/(D!AC$94)</f>
        <v>3.6976220428422793E-9</v>
      </c>
      <c r="AD129" s="169">
        <f>+'C'!Z49/(D!AD$94)</f>
        <v>1.8025313446238442E-8</v>
      </c>
      <c r="AE129" s="169">
        <f>+'C'!AA49/(D!AE$94)</f>
        <v>3.7660798132062479E-8</v>
      </c>
      <c r="AF129" s="169">
        <f>+'C'!AB49/(D!AF$94)</f>
        <v>2.3170904674464227E-8</v>
      </c>
    </row>
    <row r="130" spans="6:32" x14ac:dyDescent="0.25">
      <c r="F130" s="222" t="s">
        <v>20</v>
      </c>
      <c r="G130" s="223"/>
      <c r="H130" s="169">
        <f>+'C'!D50/(D!H$94)</f>
        <v>0</v>
      </c>
      <c r="I130" s="169">
        <f>+'C'!E50/(D!I$94)</f>
        <v>0</v>
      </c>
      <c r="J130" s="169">
        <f>+'C'!F50/(D!J$94)</f>
        <v>0</v>
      </c>
      <c r="K130" s="169">
        <f>+'C'!G50/(D!K$94)</f>
        <v>0</v>
      </c>
      <c r="L130" s="169">
        <f>+'C'!H50/(D!L$94)</f>
        <v>0</v>
      </c>
      <c r="M130" s="169">
        <f>+'C'!I50/(D!M$94)</f>
        <v>0</v>
      </c>
      <c r="N130" s="169">
        <f>+'C'!J50/(D!N$94)</f>
        <v>0</v>
      </c>
      <c r="O130" s="169">
        <f>+'C'!K50/(D!O$94)</f>
        <v>0</v>
      </c>
      <c r="P130" s="169">
        <f>+'C'!L50/(D!P$94)</f>
        <v>0</v>
      </c>
      <c r="Q130" s="169">
        <f>+'C'!M50/(D!Q$94)</f>
        <v>0</v>
      </c>
      <c r="R130" s="169">
        <f>+'C'!N50/(D!R$94)</f>
        <v>0</v>
      </c>
      <c r="S130" s="169">
        <f>+'C'!O50/(D!S$94)</f>
        <v>0</v>
      </c>
      <c r="T130" s="169">
        <f>+'C'!P50/(D!T$94)</f>
        <v>-4.6967767819112576E-10</v>
      </c>
      <c r="U130" s="169">
        <f>+'C'!Q50/(D!U$94)</f>
        <v>0</v>
      </c>
      <c r="V130" s="169">
        <f>+'C'!R50/(D!V$94)</f>
        <v>0</v>
      </c>
      <c r="W130" s="169">
        <f>+'C'!S50/(D!W$94)</f>
        <v>0</v>
      </c>
      <c r="X130" s="169">
        <f>+'C'!T50/(D!X$94)</f>
        <v>1.2477045506015553E-8</v>
      </c>
      <c r="Y130" s="169">
        <f>+'C'!U50/(D!Y$94)</f>
        <v>0</v>
      </c>
      <c r="Z130" s="169">
        <f>+'C'!V50/(D!Z$94)</f>
        <v>-7.0682702252221241E-11</v>
      </c>
      <c r="AA130" s="169">
        <f>+'C'!W50/(D!AA$94)</f>
        <v>0</v>
      </c>
      <c r="AB130" s="169">
        <f>+'C'!X50/(D!AB$94)</f>
        <v>-1.7486913398056637E-9</v>
      </c>
      <c r="AC130" s="169">
        <f>+'C'!Y50/(D!AC$94)</f>
        <v>-1.9077096310614721E-9</v>
      </c>
      <c r="AD130" s="169">
        <f>+'C'!Z50/(D!AD$94)</f>
        <v>-2.0544162373967231E-9</v>
      </c>
      <c r="AE130" s="169">
        <f>+'C'!AA50/(D!AE$94)</f>
        <v>-1.7361539225581513E-9</v>
      </c>
      <c r="AF130" s="169">
        <f>+'C'!AB50/(D!AF$94)</f>
        <v>-5.960417734718375E-13</v>
      </c>
    </row>
    <row r="131" spans="6:32" x14ac:dyDescent="0.25">
      <c r="F131" s="218" t="s">
        <v>21</v>
      </c>
      <c r="G131" s="219"/>
      <c r="H131" s="169">
        <f>+'C'!D51/(D!H$94)</f>
        <v>0</v>
      </c>
      <c r="I131" s="169">
        <f>+'C'!E51/(D!I$94)</f>
        <v>0</v>
      </c>
      <c r="J131" s="169">
        <f>+'C'!F51/(D!J$94)</f>
        <v>0</v>
      </c>
      <c r="K131" s="169">
        <f>+'C'!G51/(D!K$94)</f>
        <v>0</v>
      </c>
      <c r="L131" s="169">
        <f>+'C'!H51/(D!L$94)</f>
        <v>0</v>
      </c>
      <c r="M131" s="169">
        <f>+'C'!I51/(D!M$94)</f>
        <v>0</v>
      </c>
      <c r="N131" s="169">
        <f>+'C'!J51/(D!N$94)</f>
        <v>0</v>
      </c>
      <c r="O131" s="169">
        <f>+'C'!K51/(D!O$94)</f>
        <v>0</v>
      </c>
      <c r="P131" s="169">
        <f>+'C'!L51/(D!P$94)</f>
        <v>0</v>
      </c>
      <c r="Q131" s="169">
        <f>+'C'!M51/(D!Q$94)</f>
        <v>0</v>
      </c>
      <c r="R131" s="169">
        <f>+'C'!N51/(D!R$94)</f>
        <v>0</v>
      </c>
      <c r="S131" s="169">
        <f>+'C'!O51/(D!S$94)</f>
        <v>0</v>
      </c>
      <c r="T131" s="169">
        <f>+'C'!P51/(D!T$94)</f>
        <v>0</v>
      </c>
      <c r="U131" s="169">
        <f>+'C'!Q51/(D!U$94)</f>
        <v>0</v>
      </c>
      <c r="V131" s="169">
        <f>+'C'!R51/(D!V$94)</f>
        <v>0</v>
      </c>
      <c r="W131" s="169">
        <f>+'C'!S51/(D!W$94)</f>
        <v>0</v>
      </c>
      <c r="X131" s="169">
        <f>+'C'!T51/(D!X$94)</f>
        <v>0</v>
      </c>
      <c r="Y131" s="169">
        <f>+'C'!U51/(D!Y$94)</f>
        <v>0</v>
      </c>
      <c r="Z131" s="169">
        <f>+'C'!V51/(D!Z$94)</f>
        <v>0</v>
      </c>
      <c r="AA131" s="169">
        <f>+'C'!W51/(D!AA$94)</f>
        <v>0</v>
      </c>
      <c r="AB131" s="169">
        <f>+'C'!X51/(D!AB$94)</f>
        <v>-1.1309050614496234E-11</v>
      </c>
      <c r="AC131" s="169">
        <f>+'C'!Y51/(D!AC$94)</f>
        <v>-6.9537696950199005E-11</v>
      </c>
      <c r="AD131" s="169">
        <f>+'C'!Z51/(D!AD$94)</f>
        <v>-1.0004369242273774E-10</v>
      </c>
      <c r="AE131" s="169">
        <f>+'C'!AA51/(D!AE$94)</f>
        <v>-1.5719389862558071E-10</v>
      </c>
      <c r="AF131" s="169">
        <f>+'C'!AB51/(D!AF$94)</f>
        <v>-1.5713884724245612E-10</v>
      </c>
    </row>
    <row r="132" spans="6:32" x14ac:dyDescent="0.25">
      <c r="F132" s="222" t="s">
        <v>22</v>
      </c>
      <c r="G132" s="223"/>
      <c r="H132" s="169">
        <f>+'C'!D52/(D!H$94)</f>
        <v>0</v>
      </c>
      <c r="I132" s="169">
        <f>+'C'!E52/(D!I$94)</f>
        <v>0</v>
      </c>
      <c r="J132" s="169">
        <f>+'C'!F52/(D!J$94)</f>
        <v>-1.4251893943989533E-10</v>
      </c>
      <c r="K132" s="169">
        <f>+'C'!G52/(D!K$94)</f>
        <v>-5.6126473895669985E-10</v>
      </c>
      <c r="L132" s="169">
        <f>+'C'!H52/(D!L$94)</f>
        <v>0</v>
      </c>
      <c r="M132" s="169">
        <f>+'C'!I52/(D!M$94)</f>
        <v>-2.5080446912353562E-10</v>
      </c>
      <c r="N132" s="169">
        <f>+'C'!J52/(D!N$94)</f>
        <v>5.8974612636589919E-11</v>
      </c>
      <c r="O132" s="169">
        <f>+'C'!K52/(D!O$94)</f>
        <v>-2.5111521030844715E-12</v>
      </c>
      <c r="P132" s="169">
        <f>+'C'!L52/(D!P$94)</f>
        <v>-6.0954309796886824E-10</v>
      </c>
      <c r="Q132" s="169">
        <f>+'C'!M52/(D!Q$94)</f>
        <v>-1.4494003558868379E-9</v>
      </c>
      <c r="R132" s="169">
        <f>+'C'!N52/(D!R$94)</f>
        <v>-2.5032002469936661E-9</v>
      </c>
      <c r="S132" s="169">
        <f>+'C'!O52/(D!S$94)</f>
        <v>-9.3720040910110344E-10</v>
      </c>
      <c r="T132" s="169">
        <f>+'C'!P52/(D!T$94)</f>
        <v>-1.3547993498230891E-9</v>
      </c>
      <c r="U132" s="169">
        <f>+'C'!Q52/(D!U$94)</f>
        <v>5.1942848331899403E-9</v>
      </c>
      <c r="V132" s="169">
        <f>+'C'!R52/(D!V$94)</f>
        <v>2.716420740460067E-8</v>
      </c>
      <c r="W132" s="169">
        <f>+'C'!S52/(D!W$94)</f>
        <v>1.9137226686342853E-8</v>
      </c>
      <c r="X132" s="169">
        <f>+'C'!T52/(D!X$94)</f>
        <v>4.9367345148886699E-9</v>
      </c>
      <c r="Y132" s="169">
        <f>+'C'!U52/(D!Y$94)</f>
        <v>7.4337167119280284E-9</v>
      </c>
      <c r="Z132" s="169">
        <f>+'C'!V52/(D!Z$94)</f>
        <v>1.9737955525283525E-8</v>
      </c>
      <c r="AA132" s="169">
        <f>+'C'!W52/(D!AA$94)</f>
        <v>1.1818099913602015E-8</v>
      </c>
      <c r="AB132" s="169">
        <f>+'C'!X52/(D!AB$94)</f>
        <v>-6.720905062434795E-9</v>
      </c>
      <c r="AC132" s="169">
        <f>+'C'!Y52/(D!AC$94)</f>
        <v>-1.0069968621769859E-8</v>
      </c>
      <c r="AD132" s="169">
        <f>+'C'!Z52/(D!AD$94)</f>
        <v>-3.310211143546146E-9</v>
      </c>
      <c r="AE132" s="169">
        <f>+'C'!AA52/(D!AE$94)</f>
        <v>-3.3863897702226314E-8</v>
      </c>
      <c r="AF132" s="169">
        <f>+'C'!AB52/(D!AF$94)</f>
        <v>-2.8931246936154765E-8</v>
      </c>
    </row>
    <row r="133" spans="6:32" x14ac:dyDescent="0.25">
      <c r="F133" s="218" t="s">
        <v>23</v>
      </c>
      <c r="G133" s="219"/>
      <c r="H133" s="169">
        <f>+'C'!D53/(D!H$94)</f>
        <v>-2.8092600034635614E-9</v>
      </c>
      <c r="I133" s="169">
        <f>+'C'!E53/(D!I$94)</f>
        <v>-3.5342488038805618E-9</v>
      </c>
      <c r="J133" s="169">
        <f>+'C'!F53/(D!J$94)</f>
        <v>-4.0163695383869563E-9</v>
      </c>
      <c r="K133" s="169">
        <f>+'C'!G53/(D!K$94)</f>
        <v>-1.2147130947225892E-8</v>
      </c>
      <c r="L133" s="169">
        <f>+'C'!H53/(D!L$94)</f>
        <v>-1.3235802794881972E-8</v>
      </c>
      <c r="M133" s="169">
        <f>+'C'!I53/(D!M$94)</f>
        <v>-1.1753401021168558E-8</v>
      </c>
      <c r="N133" s="169">
        <f>+'C'!J53/(D!N$94)</f>
        <v>-1.0739183285978647E-8</v>
      </c>
      <c r="O133" s="169">
        <f>+'C'!K53/(D!O$94)</f>
        <v>-1.2619815309921769E-8</v>
      </c>
      <c r="P133" s="169">
        <f>+'C'!L53/(D!P$94)</f>
        <v>-1.0128138445953697E-8</v>
      </c>
      <c r="Q133" s="169">
        <f>+'C'!M53/(D!Q$94)</f>
        <v>-3.3160288026466689E-8</v>
      </c>
      <c r="R133" s="169">
        <f>+'C'!N53/(D!R$94)</f>
        <v>-2.5988188238360237E-8</v>
      </c>
      <c r="S133" s="169">
        <f>+'C'!O53/(D!S$94)</f>
        <v>-6.3355883663230372E-8</v>
      </c>
      <c r="T133" s="169">
        <f>+'C'!P53/(D!T$94)</f>
        <v>-8.6153050377439443E-8</v>
      </c>
      <c r="U133" s="169">
        <f>+'C'!Q53/(D!U$94)</f>
        <v>-1.0185384069277237E-7</v>
      </c>
      <c r="V133" s="169">
        <f>+'C'!R53/(D!V$94)</f>
        <v>-8.5067470485198843E-8</v>
      </c>
      <c r="W133" s="169">
        <f>+'C'!S53/(D!W$94)</f>
        <v>-8.6806490511347061E-8</v>
      </c>
      <c r="X133" s="169">
        <f>+'C'!T53/(D!X$94)</f>
        <v>-8.3025667517009762E-8</v>
      </c>
      <c r="Y133" s="169">
        <f>+'C'!U53/(D!Y$94)</f>
        <v>-5.9847164145570744E-8</v>
      </c>
      <c r="Z133" s="169">
        <f>+'C'!V53/(D!Z$94)</f>
        <v>-9.1540189188485565E-8</v>
      </c>
      <c r="AA133" s="169">
        <f>+'C'!W53/(D!AA$94)</f>
        <v>-1.0914050972304427E-7</v>
      </c>
      <c r="AB133" s="169">
        <f>+'C'!X53/(D!AB$94)</f>
        <v>-1.1271503816835397E-7</v>
      </c>
      <c r="AC133" s="169">
        <f>+'C'!Y53/(D!AC$94)</f>
        <v>-1.2312728180723196E-7</v>
      </c>
      <c r="AD133" s="169">
        <f>+'C'!Z53/(D!AD$94)</f>
        <v>-1.2419599747989345E-7</v>
      </c>
      <c r="AE133" s="169">
        <f>+'C'!AA53/(D!AE$94)</f>
        <v>-1.5825212369413686E-7</v>
      </c>
      <c r="AF133" s="169">
        <f>+'C'!AB53/(D!AF$94)</f>
        <v>-1.7465971135461491E-7</v>
      </c>
    </row>
    <row r="134" spans="6:32" x14ac:dyDescent="0.25">
      <c r="F134" s="222" t="s">
        <v>24</v>
      </c>
      <c r="G134" s="223"/>
      <c r="H134" s="169">
        <f>+'C'!D54/(D!H$94)</f>
        <v>0</v>
      </c>
      <c r="I134" s="169">
        <f>+'C'!E54/(D!I$94)</f>
        <v>0</v>
      </c>
      <c r="J134" s="169">
        <f>+'C'!F54/(D!J$94)</f>
        <v>-3.8001487778210151E-9</v>
      </c>
      <c r="K134" s="169">
        <f>+'C'!G54/(D!K$94)</f>
        <v>-1.6927851390001299E-8</v>
      </c>
      <c r="L134" s="169">
        <f>+'C'!H54/(D!L$94)</f>
        <v>-1.1760241034841783E-9</v>
      </c>
      <c r="M134" s="169">
        <f>+'C'!I54/(D!M$94)</f>
        <v>-2.0477225816113673E-10</v>
      </c>
      <c r="N134" s="169">
        <f>+'C'!J54/(D!N$94)</f>
        <v>-7.3619499610900599E-9</v>
      </c>
      <c r="O134" s="169">
        <f>+'C'!K54/(D!O$94)</f>
        <v>-9.3274090805874304E-9</v>
      </c>
      <c r="P134" s="169">
        <f>+'C'!L54/(D!P$94)</f>
        <v>-9.3373849726872619E-9</v>
      </c>
      <c r="Q134" s="169">
        <f>+'C'!M54/(D!Q$94)</f>
        <v>-5.0957912793920543E-9</v>
      </c>
      <c r="R134" s="169">
        <f>+'C'!N54/(D!R$94)</f>
        <v>-1.3020392163551151E-8</v>
      </c>
      <c r="S134" s="169">
        <f>+'C'!O54/(D!S$94)</f>
        <v>-2.3977125538081932E-8</v>
      </c>
      <c r="T134" s="169">
        <f>+'C'!P54/(D!T$94)</f>
        <v>-2.2824301033153974E-8</v>
      </c>
      <c r="U134" s="169">
        <f>+'C'!Q54/(D!U$94)</f>
        <v>-2.29103756631452E-8</v>
      </c>
      <c r="V134" s="169">
        <f>+'C'!R54/(D!V$94)</f>
        <v>-2.7030858486128676E-8</v>
      </c>
      <c r="W134" s="169">
        <f>+'C'!S54/(D!W$94)</f>
        <v>-4.3642161222376651E-8</v>
      </c>
      <c r="X134" s="169">
        <f>+'C'!T54/(D!X$94)</f>
        <v>-4.3982962505081722E-8</v>
      </c>
      <c r="Y134" s="169">
        <f>+'C'!U54/(D!Y$94)</f>
        <v>-8.3848124913693935E-8</v>
      </c>
      <c r="Z134" s="169">
        <f>+'C'!V54/(D!Z$94)</f>
        <v>-2.2846509012044696E-7</v>
      </c>
      <c r="AA134" s="169">
        <f>+'C'!W54/(D!AA$94)</f>
        <v>-4.6264809789286914E-7</v>
      </c>
      <c r="AB134" s="169">
        <f>+'C'!X54/(D!AB$94)</f>
        <v>-8.7451846088376336E-7</v>
      </c>
      <c r="AC134" s="169">
        <f>+'C'!Y54/(D!AC$94)</f>
        <v>-9.1346449465937658E-7</v>
      </c>
      <c r="AD134" s="169">
        <f>+'C'!Z54/(D!AD$94)</f>
        <v>-1.0553512763666358E-6</v>
      </c>
      <c r="AE134" s="169">
        <f>+'C'!AA54/(D!AE$94)</f>
        <v>-7.0012601750901726E-7</v>
      </c>
      <c r="AF134" s="169">
        <f>+'C'!AB54/(D!AF$94)</f>
        <v>-1.1892020462999619E-6</v>
      </c>
    </row>
    <row r="135" spans="6:32" x14ac:dyDescent="0.25">
      <c r="F135" s="218" t="s">
        <v>25</v>
      </c>
      <c r="G135" s="219"/>
      <c r="H135" s="169">
        <f>+'C'!D55/(D!H$94)</f>
        <v>-6.325523827990654E-9</v>
      </c>
      <c r="I135" s="169">
        <f>+'C'!E55/(D!I$94)</f>
        <v>-9.4697093986301788E-9</v>
      </c>
      <c r="J135" s="169">
        <f>+'C'!F55/(D!J$94)</f>
        <v>-2.9937565358723453E-8</v>
      </c>
      <c r="K135" s="169">
        <f>+'C'!G55/(D!K$94)</f>
        <v>-2.3746436303589122E-8</v>
      </c>
      <c r="L135" s="169">
        <f>+'C'!H55/(D!L$94)</f>
        <v>-2.5054591513911145E-8</v>
      </c>
      <c r="M135" s="169">
        <f>+'C'!I55/(D!M$94)</f>
        <v>-5.2081872650167126E-8</v>
      </c>
      <c r="N135" s="169">
        <f>+'C'!J55/(D!N$94)</f>
        <v>-3.4082102696441633E-8</v>
      </c>
      <c r="O135" s="169">
        <f>+'C'!K55/(D!O$94)</f>
        <v>-2.7213722826800039E-8</v>
      </c>
      <c r="P135" s="169">
        <f>+'C'!L55/(D!P$94)</f>
        <v>-3.0216391583459812E-8</v>
      </c>
      <c r="Q135" s="169">
        <f>+'C'!M55/(D!Q$94)</f>
        <v>-1.7417120661013241E-8</v>
      </c>
      <c r="R135" s="169">
        <f>+'C'!N55/(D!R$94)</f>
        <v>-3.560885685143618E-8</v>
      </c>
      <c r="S135" s="169">
        <f>+'C'!O55/(D!S$94)</f>
        <v>-6.1955648622520931E-8</v>
      </c>
      <c r="T135" s="169">
        <f>+'C'!P55/(D!T$94)</f>
        <v>-7.6469917455568226E-8</v>
      </c>
      <c r="U135" s="169">
        <f>+'C'!Q55/(D!U$94)</f>
        <v>-1.1304120236748175E-7</v>
      </c>
      <c r="V135" s="169">
        <f>+'C'!R55/(D!V$94)</f>
        <v>-1.0084869320776181E-7</v>
      </c>
      <c r="W135" s="169">
        <f>+'C'!S55/(D!W$94)</f>
        <v>-1.135376991229332E-7</v>
      </c>
      <c r="X135" s="169">
        <f>+'C'!T55/(D!X$94)</f>
        <v>-2.5009057534017273E-7</v>
      </c>
      <c r="Y135" s="169">
        <f>+'C'!U55/(D!Y$94)</f>
        <v>-3.092170561568007E-7</v>
      </c>
      <c r="Z135" s="169">
        <f>+'C'!V55/(D!Z$94)</f>
        <v>-3.6176479723251945E-7</v>
      </c>
      <c r="AA135" s="169">
        <f>+'C'!W55/(D!AA$94)</f>
        <v>-3.8781561628089023E-7</v>
      </c>
      <c r="AB135" s="169">
        <f>+'C'!X55/(D!AB$94)</f>
        <v>-4.6377403219144336E-7</v>
      </c>
      <c r="AC135" s="169">
        <f>+'C'!Y55/(D!AC$94)</f>
        <v>-4.0055029097813794E-7</v>
      </c>
      <c r="AD135" s="169">
        <f>+'C'!Z55/(D!AD$94)</f>
        <v>-4.0161312942636957E-7</v>
      </c>
      <c r="AE135" s="169">
        <f>+'C'!AA55/(D!AE$94)</f>
        <v>-4.3010359673354953E-7</v>
      </c>
      <c r="AF135" s="169">
        <f>+'C'!AB55/(D!AF$94)</f>
        <v>-4.5529608857102944E-7</v>
      </c>
    </row>
    <row r="136" spans="6:32" ht="15.75" thickBot="1" x14ac:dyDescent="0.3">
      <c r="F136" s="220" t="s">
        <v>26</v>
      </c>
      <c r="G136" s="221"/>
      <c r="H136" s="170">
        <f>+'C'!D56/(D!H$94)</f>
        <v>0</v>
      </c>
      <c r="I136" s="170">
        <f>+'C'!E56/(D!I$94)</f>
        <v>0</v>
      </c>
      <c r="J136" s="170">
        <f>+'C'!F56/(D!J$94)</f>
        <v>0</v>
      </c>
      <c r="K136" s="170">
        <f>+'C'!G56/(D!K$94)</f>
        <v>0</v>
      </c>
      <c r="L136" s="170">
        <f>+'C'!H56/(D!L$94)</f>
        <v>0</v>
      </c>
      <c r="M136" s="170">
        <f>+'C'!I56/(D!M$94)</f>
        <v>0</v>
      </c>
      <c r="N136" s="170">
        <f>+'C'!J56/(D!N$94)</f>
        <v>0</v>
      </c>
      <c r="O136" s="170">
        <f>+'C'!K56/(D!O$94)</f>
        <v>0</v>
      </c>
      <c r="P136" s="170">
        <f>+'C'!L56/(D!P$94)</f>
        <v>0</v>
      </c>
      <c r="Q136" s="170">
        <f>+'C'!M56/(D!Q$94)</f>
        <v>-3.6453232913322632E-11</v>
      </c>
      <c r="R136" s="170">
        <f>+'C'!N56/(D!R$94)</f>
        <v>6.8672266277664673E-15</v>
      </c>
      <c r="S136" s="170">
        <f>+'C'!O56/(D!S$94)</f>
        <v>0</v>
      </c>
      <c r="T136" s="170">
        <f>+'C'!P56/(D!T$94)</f>
        <v>-2.7917106905979207E-11</v>
      </c>
      <c r="U136" s="170">
        <f>+'C'!Q56/(D!U$94)</f>
        <v>0</v>
      </c>
      <c r="V136" s="170">
        <f>+'C'!R56/(D!V$94)</f>
        <v>-2.8644845119975174E-11</v>
      </c>
      <c r="W136" s="170">
        <f>+'C'!S56/(D!W$94)</f>
        <v>2.0930817698008278E-11</v>
      </c>
      <c r="X136" s="170">
        <f>+'C'!T56/(D!X$94)</f>
        <v>-6.8071105459572634E-12</v>
      </c>
      <c r="Y136" s="170">
        <f>+'C'!U56/(D!Y$94)</f>
        <v>8.0852726843389324E-12</v>
      </c>
      <c r="Z136" s="170">
        <f>+'C'!V56/(D!Z$94)</f>
        <v>0</v>
      </c>
      <c r="AA136" s="170">
        <f>+'C'!W56/(D!AA$94)</f>
        <v>3.859756642544198E-12</v>
      </c>
      <c r="AB136" s="170">
        <f>+'C'!X56/(D!AB$94)</f>
        <v>-9.1917128465396331E-11</v>
      </c>
      <c r="AC136" s="170">
        <f>+'C'!Y56/(D!AC$94)</f>
        <v>-2.0816051418869505E-10</v>
      </c>
      <c r="AD136" s="170">
        <f>+'C'!Z56/(D!AD$94)</f>
        <v>-6.7996493340458915E-11</v>
      </c>
      <c r="AE136" s="170">
        <f>+'C'!AA56/(D!AE$94)</f>
        <v>-8.1011742587185426E-11</v>
      </c>
      <c r="AF136" s="170">
        <f>+'C'!AB56/(D!AF$94)</f>
        <v>-4.2266155997710988E-10</v>
      </c>
    </row>
    <row r="137" spans="6:32" x14ac:dyDescent="0.25">
      <c r="F137" s="1" t="s">
        <v>53</v>
      </c>
    </row>
    <row r="138" spans="6:32" ht="15.75" thickBot="1" x14ac:dyDescent="0.3"/>
    <row r="139" spans="6:32" ht="15.75" thickBot="1" x14ac:dyDescent="0.3">
      <c r="F139" s="6" t="s">
        <v>15</v>
      </c>
      <c r="G139" s="7"/>
      <c r="H139" s="12">
        <v>1995</v>
      </c>
      <c r="I139" s="8">
        <v>1996</v>
      </c>
      <c r="J139" s="12">
        <v>1997</v>
      </c>
      <c r="K139" s="8">
        <v>1998</v>
      </c>
      <c r="L139" s="12">
        <v>1999</v>
      </c>
      <c r="M139" s="8">
        <v>2000</v>
      </c>
      <c r="N139" s="12">
        <v>2001</v>
      </c>
      <c r="O139" s="8">
        <v>2002</v>
      </c>
      <c r="P139" s="12">
        <v>2003</v>
      </c>
      <c r="Q139" s="8">
        <v>2004</v>
      </c>
      <c r="R139" s="12">
        <v>2005</v>
      </c>
      <c r="S139" s="8">
        <v>2006</v>
      </c>
      <c r="T139" s="12">
        <v>2007</v>
      </c>
      <c r="U139" s="8">
        <v>2008</v>
      </c>
      <c r="V139" s="12">
        <v>2009</v>
      </c>
      <c r="W139" s="8">
        <v>2010</v>
      </c>
      <c r="X139" s="12">
        <v>2011</v>
      </c>
      <c r="Y139" s="8">
        <v>2012</v>
      </c>
      <c r="Z139" s="12">
        <v>2013</v>
      </c>
      <c r="AA139" s="8">
        <v>2014</v>
      </c>
      <c r="AB139" s="12">
        <v>2015</v>
      </c>
      <c r="AC139" s="9">
        <v>2016</v>
      </c>
      <c r="AD139" s="9">
        <v>2017</v>
      </c>
      <c r="AE139" s="9">
        <v>2018</v>
      </c>
      <c r="AF139" s="9">
        <v>2019</v>
      </c>
    </row>
    <row r="140" spans="6:32" ht="15.75" thickBot="1" x14ac:dyDescent="0.3">
      <c r="F140" s="196" t="s">
        <v>27</v>
      </c>
      <c r="G140" s="212"/>
      <c r="H140" s="172">
        <f>('C'!D46/2)/(D!H$94)</f>
        <v>-3.8589298310447599E-8</v>
      </c>
      <c r="I140" s="172">
        <f>('C'!E46/2)/(D!I$94)</f>
        <v>-6.5019791012553699E-9</v>
      </c>
      <c r="J140" s="172">
        <f>('C'!F46/2)/(D!J$94)</f>
        <v>-1.8957630058237745E-8</v>
      </c>
      <c r="K140" s="172">
        <f>('C'!G46/2)/(D!K$94)</f>
        <v>-2.6675545865785056E-8</v>
      </c>
      <c r="L140" s="172">
        <f>('C'!H46/2)/(D!L$94)</f>
        <v>-2.047375155045454E-8</v>
      </c>
      <c r="M140" s="172">
        <f>('C'!I46/2)/(D!M$94)</f>
        <v>-3.3242784853921958E-8</v>
      </c>
      <c r="N140" s="172">
        <f>('C'!J46/2)/(D!N$94)</f>
        <v>-2.6833555661497981E-8</v>
      </c>
      <c r="O140" s="172">
        <f>('C'!K46/2)/(D!O$94)</f>
        <v>-2.4706454843127046E-8</v>
      </c>
      <c r="P140" s="172">
        <f>('C'!L46/2)/(D!P$94)</f>
        <v>-2.530840630589962E-8</v>
      </c>
      <c r="Q140" s="172">
        <f>('C'!M46/2)/(D!Q$94)</f>
        <v>-2.8727812345601923E-8</v>
      </c>
      <c r="R140" s="172">
        <f>('C'!N46/2)/(D!R$94)</f>
        <v>-4.0655670974127916E-8</v>
      </c>
      <c r="S140" s="172">
        <f>('C'!O46/2)/(D!S$94)</f>
        <v>-8.0194974733830577E-8</v>
      </c>
      <c r="T140" s="172">
        <f>('C'!P46/2)/(D!T$94)</f>
        <v>-1.0190791882208997E-7</v>
      </c>
      <c r="U140" s="172">
        <f>('C'!Q46/2)/(D!U$94)</f>
        <v>-1.2886729251643452E-7</v>
      </c>
      <c r="V140" s="172">
        <f>('C'!R46/2)/(D!V$94)</f>
        <v>-1.1278635818534677E-7</v>
      </c>
      <c r="W140" s="172">
        <f>('C'!S46/2)/(D!W$94)</f>
        <v>-1.4824531328685468E-7</v>
      </c>
      <c r="X140" s="172">
        <f>('C'!T46/2)/(D!X$94)</f>
        <v>-2.3649036107243641E-7</v>
      </c>
      <c r="Y140" s="172">
        <f>('C'!U46/2)/(D!Y$94)</f>
        <v>-2.8426202107997246E-7</v>
      </c>
      <c r="Z140" s="172">
        <f>('C'!V46/2)/(D!Z$94)</f>
        <v>-3.8883565850732441E-7</v>
      </c>
      <c r="AA140" s="172">
        <f>('C'!W46/2)/(D!AA$94)</f>
        <v>-5.5266141958004661E-7</v>
      </c>
      <c r="AB140" s="172">
        <f>('C'!X46/2)/(D!AB$94)</f>
        <v>-8.2136027017400721E-7</v>
      </c>
      <c r="AC140" s="172">
        <f>('C'!Y46/2)/(D!AC$94)</f>
        <v>-8.1535693773696612E-7</v>
      </c>
      <c r="AD140" s="172">
        <f>('C'!Z46/2)/(D!AD$94)</f>
        <v>-8.4826361934631635E-7</v>
      </c>
      <c r="AE140" s="172">
        <f>('C'!AA46/2)/(D!AE$94)</f>
        <v>-7.0157548405624298E-7</v>
      </c>
      <c r="AF140" s="172">
        <f>('C'!AB46/2)/(D!AF$94)</f>
        <v>-9.5462584869451058E-7</v>
      </c>
    </row>
    <row r="141" spans="6:32" x14ac:dyDescent="0.25">
      <c r="F141" s="218" t="s">
        <v>17</v>
      </c>
      <c r="G141" s="219"/>
      <c r="H141" s="168">
        <f>('C'!D47/2)/(D!H$94)</f>
        <v>-3.3988411733320165E-8</v>
      </c>
      <c r="I141" s="168">
        <f>('C'!E47/2)/(D!I$94)</f>
        <v>0</v>
      </c>
      <c r="J141" s="168">
        <f>('C'!F47/2)/(D!J$94)</f>
        <v>-2.7376837258370788E-11</v>
      </c>
      <c r="K141" s="168">
        <f>('C'!G47/2)/(D!K$94)</f>
        <v>0</v>
      </c>
      <c r="L141" s="168">
        <f>('C'!H47/2)/(D!L$94)</f>
        <v>-7.405423443158928E-10</v>
      </c>
      <c r="M141" s="168">
        <f>('C'!I47/2)/(D!M$94)</f>
        <v>-2.753122665215244E-13</v>
      </c>
      <c r="N141" s="168">
        <f>('C'!J47/2)/(D!N$94)</f>
        <v>-7.9891152348039327E-10</v>
      </c>
      <c r="O141" s="168">
        <f>('C'!K47/2)/(D!O$94)</f>
        <v>-5.631717948258955E-11</v>
      </c>
      <c r="P141" s="168">
        <f>('C'!L47/2)/(D!P$94)</f>
        <v>-8.8803650098449479E-11</v>
      </c>
      <c r="Q141" s="168">
        <f>('C'!M47/2)/(D!Q$94)</f>
        <v>3.5947602316211879E-10</v>
      </c>
      <c r="R141" s="168">
        <f>('C'!N47/2)/(D!R$94)</f>
        <v>-1.774226972389686E-9</v>
      </c>
      <c r="S141" s="168">
        <f>('C'!O47/2)/(D!S$94)</f>
        <v>-2.980471043340862E-9</v>
      </c>
      <c r="T141" s="168">
        <f>('C'!P47/2)/(D!T$94)</f>
        <v>-8.115645085148479E-9</v>
      </c>
      <c r="U141" s="168">
        <f>('C'!Q47/2)/(D!U$94)</f>
        <v>-1.3859477164862018E-8</v>
      </c>
      <c r="V141" s="168">
        <f>('C'!R47/2)/(D!V$94)</f>
        <v>-2.1291226712215164E-8</v>
      </c>
      <c r="W141" s="168">
        <f>('C'!S47/2)/(D!W$94)</f>
        <v>-3.8196289086987534E-8</v>
      </c>
      <c r="X141" s="168">
        <f>('C'!T47/2)/(D!X$94)</f>
        <v>-5.8368151563396721E-8</v>
      </c>
      <c r="Y141" s="168">
        <f>('C'!U47/2)/(D!Y$94)</f>
        <v>-6.372216116103635E-8</v>
      </c>
      <c r="Z141" s="168">
        <f>('C'!V47/2)/(D!Z$94)</f>
        <v>-6.6772659157350193E-8</v>
      </c>
      <c r="AA141" s="168">
        <f>('C'!W47/2)/(D!AA$94)</f>
        <v>-8.1388312380037989E-8</v>
      </c>
      <c r="AB141" s="168">
        <f>('C'!X47/2)/(D!AB$94)</f>
        <v>-9.5367995476293051E-8</v>
      </c>
      <c r="AC141" s="168">
        <f>('C'!Y47/2)/(D!AC$94)</f>
        <v>-9.3504795698784923E-8</v>
      </c>
      <c r="AD141" s="168">
        <f>('C'!Z47/2)/(D!AD$94)</f>
        <v>-6.3500575909906827E-8</v>
      </c>
      <c r="AE141" s="168">
        <f>('C'!AA47/2)/(D!AE$94)</f>
        <v>-5.8441591699871442E-8</v>
      </c>
      <c r="AF141" s="168">
        <f>('C'!AB47/2)/(D!AF$94)</f>
        <v>-4.1708040084338222E-8</v>
      </c>
    </row>
    <row r="142" spans="6:32" x14ac:dyDescent="0.25">
      <c r="F142" s="222" t="s">
        <v>18</v>
      </c>
      <c r="G142" s="223"/>
      <c r="H142" s="169">
        <f>('C'!D48/2)/(D!H$94)</f>
        <v>0</v>
      </c>
      <c r="I142" s="169">
        <f>('C'!E48/2)/(D!I$94)</f>
        <v>0</v>
      </c>
      <c r="J142" s="169">
        <f>('C'!F48/2)/(D!J$94)</f>
        <v>0</v>
      </c>
      <c r="K142" s="169">
        <f>('C'!G48/2)/(D!K$94)</f>
        <v>0</v>
      </c>
      <c r="L142" s="169">
        <f>('C'!H48/2)/(D!L$94)</f>
        <v>0</v>
      </c>
      <c r="M142" s="169">
        <f>('C'!I48/2)/(D!M$94)</f>
        <v>0</v>
      </c>
      <c r="N142" s="169">
        <f>('C'!J48/2)/(D!N$94)</f>
        <v>0</v>
      </c>
      <c r="O142" s="169">
        <f>('C'!K48/2)/(D!O$94)</f>
        <v>0</v>
      </c>
      <c r="P142" s="169">
        <f>('C'!L48/2)/(D!P$94)</f>
        <v>0</v>
      </c>
      <c r="Q142" s="169">
        <f>('C'!M48/2)/(D!Q$94)</f>
        <v>0</v>
      </c>
      <c r="R142" s="169">
        <f>('C'!N48/2)/(D!R$94)</f>
        <v>0</v>
      </c>
      <c r="S142" s="169">
        <f>('C'!O48/2)/(D!S$94)</f>
        <v>0</v>
      </c>
      <c r="T142" s="169">
        <f>('C'!P48/2)/(D!T$94)</f>
        <v>0</v>
      </c>
      <c r="U142" s="169">
        <f>('C'!Q48/2)/(D!U$94)</f>
        <v>0</v>
      </c>
      <c r="V142" s="169">
        <f>('C'!R48/2)/(D!V$94)</f>
        <v>0</v>
      </c>
      <c r="W142" s="169">
        <f>('C'!S48/2)/(D!W$94)</f>
        <v>0</v>
      </c>
      <c r="X142" s="169">
        <f>('C'!T48/2)/(D!X$94)</f>
        <v>0</v>
      </c>
      <c r="Y142" s="169">
        <f>('C'!U48/2)/(D!Y$94)</f>
        <v>-2.0280177051362776E-10</v>
      </c>
      <c r="Z142" s="169">
        <f>('C'!V48/2)/(D!Z$94)</f>
        <v>8.0308179427191895E-10</v>
      </c>
      <c r="AA142" s="169">
        <f>('C'!W48/2)/(D!AA$94)</f>
        <v>-3.2652203007013181E-10</v>
      </c>
      <c r="AB142" s="169">
        <f>('C'!X48/2)/(D!AB$94)</f>
        <v>1.5476089918201618E-9</v>
      </c>
      <c r="AC142" s="169">
        <f>('C'!Y48/2)/(D!AC$94)</f>
        <v>9.9776889475590862E-10</v>
      </c>
      <c r="AD142" s="169">
        <f>('C'!Z48/2)/(D!AD$94)</f>
        <v>-4.2916473972621099E-10</v>
      </c>
      <c r="AE142" s="169">
        <f>('C'!AA48/2)/(D!AE$94)</f>
        <v>1.9570617894776095E-10</v>
      </c>
      <c r="AF142" s="169">
        <f>('C'!AB48/2)/(D!AF$94)</f>
        <v>-1.6851614202727609E-10</v>
      </c>
    </row>
    <row r="143" spans="6:32" x14ac:dyDescent="0.25">
      <c r="F143" s="218" t="s">
        <v>19</v>
      </c>
      <c r="G143" s="219"/>
      <c r="H143" s="169">
        <f>('C'!D49/2)/(D!H$94)</f>
        <v>-3.3494661400323403E-11</v>
      </c>
      <c r="I143" s="169">
        <f>('C'!E49/2)/(D!I$94)</f>
        <v>0</v>
      </c>
      <c r="J143" s="169">
        <f>('C'!F49/2)/(D!J$94)</f>
        <v>1.8048086206288962E-11</v>
      </c>
      <c r="K143" s="169">
        <f>('C'!G49/2)/(D!K$94)</f>
        <v>1.5795824101454548E-11</v>
      </c>
      <c r="L143" s="169">
        <f>('C'!H49/2)/(D!L$94)</f>
        <v>0</v>
      </c>
      <c r="M143" s="169">
        <f>('C'!I49/2)/(D!M$94)</f>
        <v>-1.097084342345263E-9</v>
      </c>
      <c r="N143" s="169">
        <f>('C'!J49/2)/(D!N$94)</f>
        <v>2.7486527419280826E-11</v>
      </c>
      <c r="O143" s="169">
        <f>('C'!K49/2)/(D!O$94)</f>
        <v>-6.840847893829506E-11</v>
      </c>
      <c r="P143" s="169">
        <f>('C'!L49/2)/(D!P$94)</f>
        <v>-7.3873605766352483E-11</v>
      </c>
      <c r="Q143" s="169">
        <f>('C'!M49/2)/(D!Q$94)</f>
        <v>-5.0776159092796943E-10</v>
      </c>
      <c r="R143" s="169">
        <f>('C'!N49/2)/(D!R$94)</f>
        <v>-3.2112868518092946E-10</v>
      </c>
      <c r="S143" s="169">
        <f>('C'!O49/2)/(D!S$94)</f>
        <v>-2.1015745740225505E-9</v>
      </c>
      <c r="T143" s="169">
        <f>('C'!P49/2)/(D!T$94)</f>
        <v>-1.4244223640057387E-10</v>
      </c>
      <c r="U143" s="169">
        <f>('C'!Q49/2)/(D!U$94)</f>
        <v>1.2977515935321707E-9</v>
      </c>
      <c r="V143" s="169">
        <f>('C'!R49/2)/(D!V$94)</f>
        <v>1.4105983366727147E-9</v>
      </c>
      <c r="W143" s="169">
        <f>('C'!S49/2)/(D!W$94)</f>
        <v>2.3650724764408758E-9</v>
      </c>
      <c r="X143" s="169">
        <f>('C'!T49/2)/(D!X$94)</f>
        <v>1.7239067169132789E-9</v>
      </c>
      <c r="Y143" s="169">
        <f>('C'!U49/2)/(D!Y$94)</f>
        <v>2.3982134673039914E-9</v>
      </c>
      <c r="Z143" s="169">
        <f>('C'!V49/2)/(D!Z$94)</f>
        <v>8.185320714964243E-9</v>
      </c>
      <c r="AA143" s="169">
        <f>('C'!W49/2)/(D!AA$94)</f>
        <v>2.9445469433410637E-9</v>
      </c>
      <c r="AB143" s="169">
        <f>('C'!X49/2)/(D!AB$94)</f>
        <v>2.2502932229061774E-9</v>
      </c>
      <c r="AC143" s="169">
        <f>('C'!Y49/2)/(D!AC$94)</f>
        <v>1.8488110214211397E-9</v>
      </c>
      <c r="AD143" s="169">
        <f>('C'!Z49/2)/(D!AD$94)</f>
        <v>9.0126567231192208E-9</v>
      </c>
      <c r="AE143" s="169">
        <f>('C'!AA49/2)/(D!AE$94)</f>
        <v>1.883039906603124E-8</v>
      </c>
      <c r="AF143" s="169">
        <f>('C'!AB49/2)/(D!AF$94)</f>
        <v>1.1585452337232113E-8</v>
      </c>
    </row>
    <row r="144" spans="6:32" x14ac:dyDescent="0.25">
      <c r="F144" s="222" t="s">
        <v>20</v>
      </c>
      <c r="G144" s="223"/>
      <c r="H144" s="169">
        <f>('C'!D50/2)/(D!H$94)</f>
        <v>0</v>
      </c>
      <c r="I144" s="169">
        <f>('C'!E50/2)/(D!I$94)</f>
        <v>0</v>
      </c>
      <c r="J144" s="169">
        <f>('C'!F50/2)/(D!J$94)</f>
        <v>0</v>
      </c>
      <c r="K144" s="169">
        <f>('C'!G50/2)/(D!K$94)</f>
        <v>0</v>
      </c>
      <c r="L144" s="169">
        <f>('C'!H50/2)/(D!L$94)</f>
        <v>0</v>
      </c>
      <c r="M144" s="169">
        <f>('C'!I50/2)/(D!M$94)</f>
        <v>0</v>
      </c>
      <c r="N144" s="169">
        <f>('C'!J50/2)/(D!N$94)</f>
        <v>0</v>
      </c>
      <c r="O144" s="169">
        <f>('C'!K50/2)/(D!O$94)</f>
        <v>0</v>
      </c>
      <c r="P144" s="169">
        <f>('C'!L50/2)/(D!P$94)</f>
        <v>0</v>
      </c>
      <c r="Q144" s="169">
        <f>('C'!M50/2)/(D!Q$94)</f>
        <v>0</v>
      </c>
      <c r="R144" s="169">
        <f>('C'!N50/2)/(D!R$94)</f>
        <v>0</v>
      </c>
      <c r="S144" s="169">
        <f>('C'!O50/2)/(D!S$94)</f>
        <v>0</v>
      </c>
      <c r="T144" s="169">
        <f>('C'!P50/2)/(D!T$94)</f>
        <v>-2.3483883909556288E-10</v>
      </c>
      <c r="U144" s="169">
        <f>('C'!Q50/2)/(D!U$94)</f>
        <v>0</v>
      </c>
      <c r="V144" s="169">
        <f>('C'!R50/2)/(D!V$94)</f>
        <v>0</v>
      </c>
      <c r="W144" s="169">
        <f>('C'!S50/2)/(D!W$94)</f>
        <v>0</v>
      </c>
      <c r="X144" s="169">
        <f>('C'!T50/2)/(D!X$94)</f>
        <v>6.2385227530077765E-9</v>
      </c>
      <c r="Y144" s="169">
        <f>('C'!U50/2)/(D!Y$94)</f>
        <v>0</v>
      </c>
      <c r="Z144" s="169">
        <f>('C'!V50/2)/(D!Z$94)</f>
        <v>-3.5341351126110621E-11</v>
      </c>
      <c r="AA144" s="169">
        <f>('C'!W50/2)/(D!AA$94)</f>
        <v>0</v>
      </c>
      <c r="AB144" s="169">
        <f>('C'!X50/2)/(D!AB$94)</f>
        <v>-8.7434566990283185E-10</v>
      </c>
      <c r="AC144" s="169">
        <f>('C'!Y50/2)/(D!AC$94)</f>
        <v>-9.5385481553073605E-10</v>
      </c>
      <c r="AD144" s="169">
        <f>('C'!Z50/2)/(D!AD$94)</f>
        <v>-1.0272081186983615E-9</v>
      </c>
      <c r="AE144" s="169">
        <f>('C'!AA50/2)/(D!AE$94)</f>
        <v>-8.6807696127907565E-10</v>
      </c>
      <c r="AF144" s="169">
        <f>('C'!AB50/2)/(D!AF$94)</f>
        <v>-2.9802088673591875E-13</v>
      </c>
    </row>
    <row r="145" spans="6:32" x14ac:dyDescent="0.25">
      <c r="F145" s="218" t="s">
        <v>21</v>
      </c>
      <c r="G145" s="219"/>
      <c r="H145" s="169">
        <f>('C'!D51/2)/(D!H$94)</f>
        <v>0</v>
      </c>
      <c r="I145" s="169">
        <f>('C'!E51/2)/(D!I$94)</f>
        <v>0</v>
      </c>
      <c r="J145" s="169">
        <f>('C'!F51/2)/(D!J$94)</f>
        <v>0</v>
      </c>
      <c r="K145" s="169">
        <f>('C'!G51/2)/(D!K$94)</f>
        <v>0</v>
      </c>
      <c r="L145" s="169">
        <f>('C'!H51/2)/(D!L$94)</f>
        <v>0</v>
      </c>
      <c r="M145" s="169">
        <f>('C'!I51/2)/(D!M$94)</f>
        <v>0</v>
      </c>
      <c r="N145" s="169">
        <f>('C'!J51/2)/(D!N$94)</f>
        <v>0</v>
      </c>
      <c r="O145" s="169">
        <f>('C'!K51/2)/(D!O$94)</f>
        <v>0</v>
      </c>
      <c r="P145" s="169">
        <f>('C'!L51/2)/(D!P$94)</f>
        <v>0</v>
      </c>
      <c r="Q145" s="169">
        <f>('C'!M51/2)/(D!Q$94)</f>
        <v>0</v>
      </c>
      <c r="R145" s="169">
        <f>('C'!N51/2)/(D!R$94)</f>
        <v>0</v>
      </c>
      <c r="S145" s="169">
        <f>('C'!O51/2)/(D!S$94)</f>
        <v>0</v>
      </c>
      <c r="T145" s="169">
        <f>('C'!P51/2)/(D!T$94)</f>
        <v>0</v>
      </c>
      <c r="U145" s="169">
        <f>('C'!Q51/2)/(D!U$94)</f>
        <v>0</v>
      </c>
      <c r="V145" s="169">
        <f>('C'!R51/2)/(D!V$94)</f>
        <v>0</v>
      </c>
      <c r="W145" s="169">
        <f>('C'!S51/2)/(D!W$94)</f>
        <v>0</v>
      </c>
      <c r="X145" s="169">
        <f>('C'!T51/2)/(D!X$94)</f>
        <v>0</v>
      </c>
      <c r="Y145" s="169">
        <f>('C'!U51/2)/(D!Y$94)</f>
        <v>0</v>
      </c>
      <c r="Z145" s="169">
        <f>('C'!V51/2)/(D!Z$94)</f>
        <v>0</v>
      </c>
      <c r="AA145" s="169">
        <f>('C'!W51/2)/(D!AA$94)</f>
        <v>0</v>
      </c>
      <c r="AB145" s="169">
        <f>('C'!X51/2)/(D!AB$94)</f>
        <v>-5.6545253072481171E-12</v>
      </c>
      <c r="AC145" s="169">
        <f>('C'!Y51/2)/(D!AC$94)</f>
        <v>-3.4768848475099502E-11</v>
      </c>
      <c r="AD145" s="169">
        <f>('C'!Z51/2)/(D!AD$94)</f>
        <v>-5.0021846211368872E-11</v>
      </c>
      <c r="AE145" s="169">
        <f>('C'!AA51/2)/(D!AE$94)</f>
        <v>-7.8596949312790356E-11</v>
      </c>
      <c r="AF145" s="169">
        <f>('C'!AB51/2)/(D!AF$94)</f>
        <v>-7.8569423621228062E-11</v>
      </c>
    </row>
    <row r="146" spans="6:32" x14ac:dyDescent="0.25">
      <c r="F146" s="222" t="s">
        <v>22</v>
      </c>
      <c r="G146" s="223"/>
      <c r="H146" s="169">
        <f>('C'!D52/2)/(D!H$94)</f>
        <v>0</v>
      </c>
      <c r="I146" s="169">
        <f>('C'!E52/2)/(D!I$94)</f>
        <v>0</v>
      </c>
      <c r="J146" s="169">
        <f>('C'!F52/2)/(D!J$94)</f>
        <v>-7.1259469719947663E-11</v>
      </c>
      <c r="K146" s="169">
        <f>('C'!G52/2)/(D!K$94)</f>
        <v>-2.8063236947834992E-10</v>
      </c>
      <c r="L146" s="169">
        <f>('C'!H52/2)/(D!L$94)</f>
        <v>0</v>
      </c>
      <c r="M146" s="169">
        <f>('C'!I52/2)/(D!M$94)</f>
        <v>-1.2540223456176781E-10</v>
      </c>
      <c r="N146" s="169">
        <f>('C'!J52/2)/(D!N$94)</f>
        <v>2.9487306318294959E-11</v>
      </c>
      <c r="O146" s="169">
        <f>('C'!K52/2)/(D!O$94)</f>
        <v>-1.2555760515422358E-12</v>
      </c>
      <c r="P146" s="169">
        <f>('C'!L52/2)/(D!P$94)</f>
        <v>-3.0477154898443412E-10</v>
      </c>
      <c r="Q146" s="169">
        <f>('C'!M52/2)/(D!Q$94)</f>
        <v>-7.2470017794341896E-10</v>
      </c>
      <c r="R146" s="169">
        <f>('C'!N52/2)/(D!R$94)</f>
        <v>-1.2516001234968331E-9</v>
      </c>
      <c r="S146" s="169">
        <f>('C'!O52/2)/(D!S$94)</f>
        <v>-4.6860020455055172E-10</v>
      </c>
      <c r="T146" s="169">
        <f>('C'!P52/2)/(D!T$94)</f>
        <v>-6.7739967491154457E-10</v>
      </c>
      <c r="U146" s="169">
        <f>('C'!Q52/2)/(D!U$94)</f>
        <v>2.5971424165949702E-9</v>
      </c>
      <c r="V146" s="169">
        <f>('C'!R52/2)/(D!V$94)</f>
        <v>1.3582103702300335E-8</v>
      </c>
      <c r="W146" s="169">
        <f>('C'!S52/2)/(D!W$94)</f>
        <v>9.5686133431714267E-9</v>
      </c>
      <c r="X146" s="169">
        <f>('C'!T52/2)/(D!X$94)</f>
        <v>2.4683672574443349E-9</v>
      </c>
      <c r="Y146" s="169">
        <f>('C'!U52/2)/(D!Y$94)</f>
        <v>3.7168583559640142E-9</v>
      </c>
      <c r="Z146" s="169">
        <f>('C'!V52/2)/(D!Z$94)</f>
        <v>9.8689777626417625E-9</v>
      </c>
      <c r="AA146" s="169">
        <f>('C'!W52/2)/(D!AA$94)</f>
        <v>5.9090499568010074E-9</v>
      </c>
      <c r="AB146" s="169">
        <f>('C'!X52/2)/(D!AB$94)</f>
        <v>-3.3604525312173975E-9</v>
      </c>
      <c r="AC146" s="169">
        <f>('C'!Y52/2)/(D!AC$94)</f>
        <v>-5.0349843108849293E-9</v>
      </c>
      <c r="AD146" s="169">
        <f>('C'!Z52/2)/(D!AD$94)</f>
        <v>-1.655105571773073E-9</v>
      </c>
      <c r="AE146" s="169">
        <f>('C'!AA52/2)/(D!AE$94)</f>
        <v>-1.6931948851113157E-8</v>
      </c>
      <c r="AF146" s="169">
        <f>('C'!AB52/2)/(D!AF$94)</f>
        <v>-1.4465623468077382E-8</v>
      </c>
    </row>
    <row r="147" spans="6:32" x14ac:dyDescent="0.25">
      <c r="F147" s="218" t="s">
        <v>23</v>
      </c>
      <c r="G147" s="219"/>
      <c r="H147" s="169">
        <f>('C'!D53/2)/(D!H$94)</f>
        <v>-1.4046300017317807E-9</v>
      </c>
      <c r="I147" s="169">
        <f>('C'!E53/2)/(D!I$94)</f>
        <v>-1.7671244019402809E-9</v>
      </c>
      <c r="J147" s="169">
        <f>('C'!F53/2)/(D!J$94)</f>
        <v>-2.0081847691934782E-9</v>
      </c>
      <c r="K147" s="169">
        <f>('C'!G53/2)/(D!K$94)</f>
        <v>-6.0735654736129459E-9</v>
      </c>
      <c r="L147" s="169">
        <f>('C'!H53/2)/(D!L$94)</f>
        <v>-6.6179013974409862E-9</v>
      </c>
      <c r="M147" s="169">
        <f>('C'!I53/2)/(D!M$94)</f>
        <v>-5.8767005105842788E-9</v>
      </c>
      <c r="N147" s="169">
        <f>('C'!J53/2)/(D!N$94)</f>
        <v>-5.3695916429893233E-9</v>
      </c>
      <c r="O147" s="169">
        <f>('C'!K53/2)/(D!O$94)</f>
        <v>-6.3099076549608845E-9</v>
      </c>
      <c r="P147" s="169">
        <f>('C'!L53/2)/(D!P$94)</f>
        <v>-5.0640692229768486E-9</v>
      </c>
      <c r="Q147" s="169">
        <f>('C'!M53/2)/(D!Q$94)</f>
        <v>-1.6580144013233344E-8</v>
      </c>
      <c r="R147" s="169">
        <f>('C'!N53/2)/(D!R$94)</f>
        <v>-1.2994094119180119E-8</v>
      </c>
      <c r="S147" s="169">
        <f>('C'!O53/2)/(D!S$94)</f>
        <v>-3.1677941831615186E-8</v>
      </c>
      <c r="T147" s="169">
        <f>('C'!P53/2)/(D!T$94)</f>
        <v>-4.3076525188719721E-8</v>
      </c>
      <c r="U147" s="169">
        <f>('C'!Q53/2)/(D!U$94)</f>
        <v>-5.0926920346386187E-8</v>
      </c>
      <c r="V147" s="169">
        <f>('C'!R53/2)/(D!V$94)</f>
        <v>-4.2533735242599422E-8</v>
      </c>
      <c r="W147" s="169">
        <f>('C'!S53/2)/(D!W$94)</f>
        <v>-4.340324525567353E-8</v>
      </c>
      <c r="X147" s="169">
        <f>('C'!T53/2)/(D!X$94)</f>
        <v>-4.1512833758504881E-8</v>
      </c>
      <c r="Y147" s="169">
        <f>('C'!U53/2)/(D!Y$94)</f>
        <v>-2.9923582072785372E-8</v>
      </c>
      <c r="Z147" s="169">
        <f>('C'!V53/2)/(D!Z$94)</f>
        <v>-4.5770094594242783E-8</v>
      </c>
      <c r="AA147" s="169">
        <f>('C'!W53/2)/(D!AA$94)</f>
        <v>-5.4570254861522134E-8</v>
      </c>
      <c r="AB147" s="169">
        <f>('C'!X53/2)/(D!AB$94)</f>
        <v>-5.6357519084176986E-8</v>
      </c>
      <c r="AC147" s="169">
        <f>('C'!Y53/2)/(D!AC$94)</f>
        <v>-6.1563640903615978E-8</v>
      </c>
      <c r="AD147" s="169">
        <f>('C'!Z53/2)/(D!AD$94)</f>
        <v>-6.2097998739946725E-8</v>
      </c>
      <c r="AE147" s="169">
        <f>('C'!AA53/2)/(D!AE$94)</f>
        <v>-7.912606184706843E-8</v>
      </c>
      <c r="AF147" s="169">
        <f>('C'!AB53/2)/(D!AF$94)</f>
        <v>-8.7329855677307455E-8</v>
      </c>
    </row>
    <row r="148" spans="6:32" x14ac:dyDescent="0.25">
      <c r="F148" s="222" t="s">
        <v>24</v>
      </c>
      <c r="G148" s="223"/>
      <c r="H148" s="169">
        <f>('C'!D54/2)/(D!H$94)</f>
        <v>0</v>
      </c>
      <c r="I148" s="169">
        <f>('C'!E54/2)/(D!I$94)</f>
        <v>0</v>
      </c>
      <c r="J148" s="169">
        <f>('C'!F54/2)/(D!J$94)</f>
        <v>-1.9000743889105075E-9</v>
      </c>
      <c r="K148" s="169">
        <f>('C'!G54/2)/(D!K$94)</f>
        <v>-8.4639256950006494E-9</v>
      </c>
      <c r="L148" s="169">
        <f>('C'!H54/2)/(D!L$94)</f>
        <v>-5.8801205174208916E-10</v>
      </c>
      <c r="M148" s="169">
        <f>('C'!I54/2)/(D!M$94)</f>
        <v>-1.0238612908056836E-10</v>
      </c>
      <c r="N148" s="169">
        <f>('C'!J54/2)/(D!N$94)</f>
        <v>-3.6809749805450299E-9</v>
      </c>
      <c r="O148" s="169">
        <f>('C'!K54/2)/(D!O$94)</f>
        <v>-4.6637045402937152E-9</v>
      </c>
      <c r="P148" s="169">
        <f>('C'!L54/2)/(D!P$94)</f>
        <v>-4.668692486343631E-9</v>
      </c>
      <c r="Q148" s="169">
        <f>('C'!M54/2)/(D!Q$94)</f>
        <v>-2.5478956396960271E-9</v>
      </c>
      <c r="R148" s="169">
        <f>('C'!N54/2)/(D!R$94)</f>
        <v>-6.5101960817755755E-9</v>
      </c>
      <c r="S148" s="169">
        <f>('C'!O54/2)/(D!S$94)</f>
        <v>-1.1988562769040966E-8</v>
      </c>
      <c r="T148" s="169">
        <f>('C'!P54/2)/(D!T$94)</f>
        <v>-1.1412150516576987E-8</v>
      </c>
      <c r="U148" s="169">
        <f>('C'!Q54/2)/(D!U$94)</f>
        <v>-1.14551878315726E-8</v>
      </c>
      <c r="V148" s="169">
        <f>('C'!R54/2)/(D!V$94)</f>
        <v>-1.3515429243064338E-8</v>
      </c>
      <c r="W148" s="169">
        <f>('C'!S54/2)/(D!W$94)</f>
        <v>-2.1821080611188326E-8</v>
      </c>
      <c r="X148" s="169">
        <f>('C'!T54/2)/(D!X$94)</f>
        <v>-2.1991481252540861E-8</v>
      </c>
      <c r="Y148" s="169">
        <f>('C'!U54/2)/(D!Y$94)</f>
        <v>-4.1924062456846967E-8</v>
      </c>
      <c r="Z148" s="169">
        <f>('C'!V54/2)/(D!Z$94)</f>
        <v>-1.1423254506022348E-7</v>
      </c>
      <c r="AA148" s="169">
        <f>('C'!W54/2)/(D!AA$94)</f>
        <v>-2.3132404894643457E-7</v>
      </c>
      <c r="AB148" s="169">
        <f>('C'!X54/2)/(D!AB$94)</f>
        <v>-4.3725923044188168E-7</v>
      </c>
      <c r="AC148" s="169">
        <f>('C'!Y54/2)/(D!AC$94)</f>
        <v>-4.5673224732968829E-7</v>
      </c>
      <c r="AD148" s="169">
        <f>('C'!Z54/2)/(D!AD$94)</f>
        <v>-5.2767563818331792E-7</v>
      </c>
      <c r="AE148" s="169">
        <f>('C'!AA54/2)/(D!AE$94)</f>
        <v>-3.5006300875450863E-7</v>
      </c>
      <c r="AF148" s="169">
        <f>('C'!AB54/2)/(D!AF$94)</f>
        <v>-5.9460102314998094E-7</v>
      </c>
    </row>
    <row r="149" spans="6:32" x14ac:dyDescent="0.25">
      <c r="F149" s="218" t="s">
        <v>25</v>
      </c>
      <c r="G149" s="219"/>
      <c r="H149" s="169">
        <f>('C'!D55/2)/(D!H$94)</f>
        <v>-3.162761913995327E-9</v>
      </c>
      <c r="I149" s="169">
        <f>('C'!E55/2)/(D!I$94)</f>
        <v>-4.7348546993150894E-9</v>
      </c>
      <c r="J149" s="169">
        <f>('C'!F55/2)/(D!J$94)</f>
        <v>-1.4968782679361726E-8</v>
      </c>
      <c r="K149" s="169">
        <f>('C'!G55/2)/(D!K$94)</f>
        <v>-1.1873218151794561E-8</v>
      </c>
      <c r="L149" s="169">
        <f>('C'!H55/2)/(D!L$94)</f>
        <v>-1.2527295756955573E-8</v>
      </c>
      <c r="M149" s="169">
        <f>('C'!I55/2)/(D!M$94)</f>
        <v>-2.6040936325083563E-8</v>
      </c>
      <c r="N149" s="169">
        <f>('C'!J55/2)/(D!N$94)</f>
        <v>-1.7041051348220816E-8</v>
      </c>
      <c r="O149" s="169">
        <f>('C'!K55/2)/(D!O$94)</f>
        <v>-1.3606861413400019E-8</v>
      </c>
      <c r="P149" s="169">
        <f>('C'!L55/2)/(D!P$94)</f>
        <v>-1.5108195791729906E-8</v>
      </c>
      <c r="Q149" s="169">
        <f>('C'!M55/2)/(D!Q$94)</f>
        <v>-8.7085603305066204E-9</v>
      </c>
      <c r="R149" s="169">
        <f>('C'!N55/2)/(D!R$94)</f>
        <v>-1.780442842571809E-8</v>
      </c>
      <c r="S149" s="169">
        <f>('C'!O55/2)/(D!S$94)</f>
        <v>-3.0977824311260466E-8</v>
      </c>
      <c r="T149" s="169">
        <f>('C'!P55/2)/(D!T$94)</f>
        <v>-3.8234958727784113E-8</v>
      </c>
      <c r="U149" s="169">
        <f>('C'!Q55/2)/(D!U$94)</f>
        <v>-5.6520601183740877E-8</v>
      </c>
      <c r="V149" s="169">
        <f>('C'!R55/2)/(D!V$94)</f>
        <v>-5.0424346603880903E-8</v>
      </c>
      <c r="W149" s="169">
        <f>('C'!S55/2)/(D!W$94)</f>
        <v>-5.67688495614666E-8</v>
      </c>
      <c r="X149" s="169">
        <f>('C'!T55/2)/(D!X$94)</f>
        <v>-1.2504528767008636E-7</v>
      </c>
      <c r="Y149" s="169">
        <f>('C'!U55/2)/(D!Y$94)</f>
        <v>-1.5460852807840035E-7</v>
      </c>
      <c r="Z149" s="169">
        <f>('C'!V55/2)/(D!Z$94)</f>
        <v>-1.8088239861625973E-7</v>
      </c>
      <c r="AA149" s="169">
        <f>('C'!W55/2)/(D!AA$94)</f>
        <v>-1.9390780814044511E-7</v>
      </c>
      <c r="AB149" s="169">
        <f>('C'!X55/2)/(D!AB$94)</f>
        <v>-2.3188701609572168E-7</v>
      </c>
      <c r="AC149" s="169">
        <f>('C'!Y55/2)/(D!AC$94)</f>
        <v>-2.0027514548906897E-7</v>
      </c>
      <c r="AD149" s="169">
        <f>('C'!Z55/2)/(D!AD$94)</f>
        <v>-2.0080656471318479E-7</v>
      </c>
      <c r="AE149" s="169">
        <f>('C'!AA55/2)/(D!AE$94)</f>
        <v>-2.1505179836677476E-7</v>
      </c>
      <c r="AF149" s="169">
        <f>('C'!AB55/2)/(D!AF$94)</f>
        <v>-2.2764804428551472E-7</v>
      </c>
    </row>
    <row r="150" spans="6:32" ht="15.75" thickBot="1" x14ac:dyDescent="0.3">
      <c r="F150" s="220" t="s">
        <v>26</v>
      </c>
      <c r="G150" s="221"/>
      <c r="H150" s="170">
        <f>('C'!D56/2)/(D!H$94)</f>
        <v>0</v>
      </c>
      <c r="I150" s="170">
        <f>('C'!E56/2)/(D!I$94)</f>
        <v>0</v>
      </c>
      <c r="J150" s="170">
        <f>('C'!F56/2)/(D!J$94)</f>
        <v>0</v>
      </c>
      <c r="K150" s="170">
        <f>('C'!G56/2)/(D!K$94)</f>
        <v>0</v>
      </c>
      <c r="L150" s="170">
        <f>('C'!H56/2)/(D!L$94)</f>
        <v>0</v>
      </c>
      <c r="M150" s="170">
        <f>('C'!I56/2)/(D!M$94)</f>
        <v>0</v>
      </c>
      <c r="N150" s="170">
        <f>('C'!J56/2)/(D!N$94)</f>
        <v>0</v>
      </c>
      <c r="O150" s="170">
        <f>('C'!K56/2)/(D!O$94)</f>
        <v>0</v>
      </c>
      <c r="P150" s="170">
        <f>('C'!L56/2)/(D!P$94)</f>
        <v>0</v>
      </c>
      <c r="Q150" s="170">
        <f>('C'!M56/2)/(D!Q$94)</f>
        <v>-1.8226616456661316E-11</v>
      </c>
      <c r="R150" s="170">
        <f>('C'!N56/2)/(D!R$94)</f>
        <v>3.4336133138832337E-15</v>
      </c>
      <c r="S150" s="170">
        <f>('C'!O56/2)/(D!S$94)</f>
        <v>0</v>
      </c>
      <c r="T150" s="170">
        <f>('C'!P56/2)/(D!T$94)</f>
        <v>-1.3958553452989603E-11</v>
      </c>
      <c r="U150" s="170">
        <f>('C'!Q56/2)/(D!U$94)</f>
        <v>0</v>
      </c>
      <c r="V150" s="170">
        <f>('C'!R56/2)/(D!V$94)</f>
        <v>-1.4322422559987587E-11</v>
      </c>
      <c r="W150" s="170">
        <f>('C'!S56/2)/(D!W$94)</f>
        <v>1.0465408849004139E-11</v>
      </c>
      <c r="X150" s="170">
        <f>('C'!T56/2)/(D!X$94)</f>
        <v>-3.4035552729786317E-12</v>
      </c>
      <c r="Y150" s="170">
        <f>('C'!U56/2)/(D!Y$94)</f>
        <v>4.0426363421694662E-12</v>
      </c>
      <c r="Z150" s="170">
        <f>('C'!V56/2)/(D!Z$94)</f>
        <v>0</v>
      </c>
      <c r="AA150" s="170">
        <f>('C'!W56/2)/(D!AA$94)</f>
        <v>1.929878321272099E-12</v>
      </c>
      <c r="AB150" s="170">
        <f>('C'!X56/2)/(D!AB$94)</f>
        <v>-4.5958564232698166E-11</v>
      </c>
      <c r="AC150" s="170">
        <f>('C'!Y56/2)/(D!AC$94)</f>
        <v>-1.0408025709434753E-10</v>
      </c>
      <c r="AD150" s="170">
        <f>('C'!Z56/2)/(D!AD$94)</f>
        <v>-3.3998246670229458E-11</v>
      </c>
      <c r="AE150" s="170">
        <f>('C'!AA56/2)/(D!AE$94)</f>
        <v>-4.0505871293592713E-11</v>
      </c>
      <c r="AF150" s="170">
        <f>('C'!AB56/2)/(D!AF$94)</f>
        <v>-2.1133077998855494E-10</v>
      </c>
    </row>
    <row r="151" spans="6:32" x14ac:dyDescent="0.25">
      <c r="F151" s="1" t="s">
        <v>53</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113"/>
  <sheetViews>
    <sheetView showGridLines="0" topLeftCell="V93" workbookViewId="0">
      <selection activeCell="AC102" sqref="AC102"/>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 min="29" max="29" width="19.28515625" customWidth="1"/>
  </cols>
  <sheetData>
    <row r="7" spans="2:11" ht="15" customHeight="1" x14ac:dyDescent="0.25">
      <c r="B7" s="204" t="s">
        <v>10</v>
      </c>
      <c r="C7" s="204"/>
      <c r="D7" s="204"/>
      <c r="E7" s="62"/>
      <c r="J7" s="193" t="s">
        <v>43</v>
      </c>
      <c r="K7" s="193"/>
    </row>
    <row r="8" spans="2:11" x14ac:dyDescent="0.25">
      <c r="B8" s="204"/>
      <c r="C8" s="204"/>
      <c r="D8" s="204"/>
      <c r="E8" s="62"/>
      <c r="J8" s="193"/>
      <c r="K8" s="193"/>
    </row>
    <row r="9" spans="2:11" x14ac:dyDescent="0.25">
      <c r="B9" s="204"/>
      <c r="C9" s="204"/>
      <c r="D9" s="204"/>
      <c r="E9" s="62"/>
      <c r="J9" s="193"/>
      <c r="K9" s="193"/>
    </row>
    <row r="10" spans="2:11" x14ac:dyDescent="0.25">
      <c r="B10" s="204"/>
      <c r="C10" s="204"/>
      <c r="D10" s="204"/>
      <c r="E10" s="62"/>
      <c r="J10" s="193"/>
      <c r="K10" s="193"/>
    </row>
    <row r="11" spans="2:11" x14ac:dyDescent="0.25">
      <c r="B11" s="204"/>
      <c r="C11" s="204"/>
      <c r="D11" s="204"/>
      <c r="E11" s="62"/>
      <c r="J11" s="193"/>
      <c r="K11" s="193"/>
    </row>
    <row r="12" spans="2:11" x14ac:dyDescent="0.25">
      <c r="B12" s="204"/>
      <c r="C12" s="204"/>
      <c r="D12" s="204"/>
      <c r="E12" s="62"/>
      <c r="J12" s="193"/>
      <c r="K12" s="193"/>
    </row>
    <row r="13" spans="2:11" x14ac:dyDescent="0.25">
      <c r="B13" s="204"/>
      <c r="C13" s="204"/>
      <c r="D13" s="204"/>
      <c r="E13" s="62"/>
      <c r="J13" s="193"/>
      <c r="K13" s="193"/>
    </row>
    <row r="14" spans="2:11" x14ac:dyDescent="0.25">
      <c r="B14" s="204"/>
      <c r="C14" s="204"/>
      <c r="D14" s="204"/>
      <c r="E14" s="62"/>
      <c r="J14" s="193"/>
      <c r="K14" s="193"/>
    </row>
    <row r="15" spans="2:11" x14ac:dyDescent="0.25">
      <c r="B15" s="204"/>
      <c r="C15" s="204"/>
      <c r="D15" s="204"/>
      <c r="E15" s="62"/>
      <c r="J15" s="193"/>
      <c r="K15" s="193"/>
    </row>
    <row r="16" spans="2:11" x14ac:dyDescent="0.25">
      <c r="B16" s="204"/>
      <c r="C16" s="204"/>
      <c r="D16" s="204"/>
      <c r="E16" s="62"/>
      <c r="J16" s="193"/>
      <c r="K16" s="193"/>
    </row>
    <row r="17" spans="2:12" x14ac:dyDescent="0.25">
      <c r="B17" s="194" t="s">
        <v>3</v>
      </c>
      <c r="C17" s="194"/>
      <c r="D17" s="194"/>
      <c r="G17" s="63" t="s">
        <v>3</v>
      </c>
      <c r="H17" s="63"/>
      <c r="I17" s="63"/>
      <c r="J17" s="63" t="s">
        <v>3</v>
      </c>
      <c r="K17" s="63"/>
      <c r="L17" s="63"/>
    </row>
    <row r="44" spans="4:30" ht="15.75" thickBot="1" x14ac:dyDescent="0.3"/>
    <row r="45" spans="4:30" ht="15.75" thickBot="1" x14ac:dyDescent="0.3">
      <c r="D45" s="6" t="s">
        <v>15</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row>
    <row r="46" spans="4:30" ht="15.75" thickBot="1" x14ac:dyDescent="0.3">
      <c r="D46" s="196" t="s">
        <v>27</v>
      </c>
      <c r="E46" s="212"/>
      <c r="F46" s="51">
        <f>+A!D46/E!E60</f>
        <v>0</v>
      </c>
      <c r="G46" s="51">
        <f>+A!E46/E!F60</f>
        <v>0</v>
      </c>
      <c r="H46" s="51">
        <f>+A!F46/E!G60</f>
        <v>6.9120287253141836E-10</v>
      </c>
      <c r="I46" s="51">
        <f>+A!G46/E!H60</f>
        <v>1.5014652014652015E-9</v>
      </c>
      <c r="J46" s="51">
        <f>+A!H46/E!I60</f>
        <v>5.8477876106194686E-10</v>
      </c>
      <c r="K46" s="51">
        <f>+A!I46/E!J60</f>
        <v>6.9811912225705349E-9</v>
      </c>
      <c r="L46" s="51">
        <f>+A!J46/E!K60</f>
        <v>1.6328338762214983E-8</v>
      </c>
      <c r="M46" s="51">
        <f>+A!K46/E!L60</f>
        <v>2.4791925465838508E-9</v>
      </c>
      <c r="N46" s="51">
        <f>+A!L46/E!M60</f>
        <v>3.5322666666666669E-8</v>
      </c>
      <c r="O46" s="51">
        <f>+A!M46/E!N60</f>
        <v>1.9025925925925924E-8</v>
      </c>
      <c r="P46" s="51">
        <f>+A!N46/E!O60</f>
        <v>2.9132190476190475E-8</v>
      </c>
      <c r="Q46" s="51">
        <f>+A!O46/E!P60</f>
        <v>3.2754297520661156E-8</v>
      </c>
      <c r="R46" s="51">
        <f>+A!P46/E!Q60</f>
        <v>3.3425642857142857E-8</v>
      </c>
      <c r="S46" s="51">
        <f>+A!Q46/E!R60</f>
        <v>2.1514639751552794E-7</v>
      </c>
      <c r="T46" s="51">
        <f>+A!R46/E!S60</f>
        <v>7.2332823999999997E-7</v>
      </c>
      <c r="U46" s="51">
        <f>+A!S46/E!T60</f>
        <v>5.9440679738562082E-7</v>
      </c>
      <c r="V46" s="51">
        <f>+A!T46/E!U60</f>
        <v>6.2079530054644811E-7</v>
      </c>
      <c r="W46" s="51">
        <f>+A!U46/E!V60</f>
        <v>5.4157881081081089E-7</v>
      </c>
      <c r="X46" s="51">
        <f>+A!V46/E!W60</f>
        <v>9.9420600000000011E-7</v>
      </c>
      <c r="Y46" s="51">
        <f>+A!W46/E!X60</f>
        <v>8.7212352631578954E-7</v>
      </c>
      <c r="Z46" s="51">
        <f>+A!X46/E!Y60</f>
        <v>5.4912733333333331E-7</v>
      </c>
      <c r="AA46" s="51">
        <f>+A!Y46/E!Z60</f>
        <v>5.9532331250000006E-7</v>
      </c>
      <c r="AB46" s="51">
        <f>+A!Z46/E!AA60</f>
        <v>1.5746790395480225E-6</v>
      </c>
      <c r="AC46" s="51">
        <f>+A!AA46/E!AB60</f>
        <v>2.1034678151457668E-6</v>
      </c>
      <c r="AD46" s="51">
        <f>+A!AB46/E!AC60</f>
        <v>1.7216241485333374E-6</v>
      </c>
    </row>
    <row r="47" spans="4:30" x14ac:dyDescent="0.25">
      <c r="D47" s="218" t="s">
        <v>17</v>
      </c>
      <c r="E47" s="219"/>
      <c r="F47" s="52">
        <f>+A!D47/E!E61</f>
        <v>0</v>
      </c>
      <c r="G47" s="52">
        <f>+A!E47/E!F61</f>
        <v>0</v>
      </c>
      <c r="H47" s="52">
        <f>+A!F47/E!G61</f>
        <v>0</v>
      </c>
      <c r="I47" s="52">
        <f>+A!G47/E!H61</f>
        <v>0</v>
      </c>
      <c r="J47" s="52">
        <f>+A!H47/E!I61</f>
        <v>0</v>
      </c>
      <c r="K47" s="52">
        <f>+A!I47/E!J61</f>
        <v>0</v>
      </c>
      <c r="L47" s="52">
        <f>+A!J47/E!K61</f>
        <v>0</v>
      </c>
      <c r="M47" s="52">
        <f>+A!K47/E!L61</f>
        <v>0</v>
      </c>
      <c r="N47" s="52">
        <f>+A!L47/E!M61</f>
        <v>0</v>
      </c>
      <c r="O47" s="52">
        <f>+A!M47/E!N61</f>
        <v>2.6134560327198363E-7</v>
      </c>
      <c r="P47" s="52">
        <f>+A!N47/E!O61</f>
        <v>0</v>
      </c>
      <c r="Q47" s="52">
        <f>+A!O47/E!P61</f>
        <v>1.1496974789915966E-7</v>
      </c>
      <c r="R47" s="52">
        <f>+A!P47/E!Q61</f>
        <v>1.0676511954992967E-7</v>
      </c>
      <c r="S47" s="52">
        <f>+A!Q47/E!R61</f>
        <v>2.6795438596491228E-7</v>
      </c>
      <c r="T47" s="52">
        <f>+A!R47/E!S61</f>
        <v>1.113403080872914E-6</v>
      </c>
      <c r="U47" s="52">
        <f>+A!S47/E!T61</f>
        <v>7.51177752293578E-7</v>
      </c>
      <c r="V47" s="52">
        <f>+A!T47/E!U61</f>
        <v>1.37942E-6</v>
      </c>
      <c r="W47" s="52">
        <f>+A!U47/E!V61</f>
        <v>6.8074666666666668E-7</v>
      </c>
      <c r="X47" s="52">
        <f>+A!V47/E!W61</f>
        <v>1.1696849557522122E-6</v>
      </c>
      <c r="Y47" s="52">
        <f>+A!W47/E!X61</f>
        <v>1.4448145299145298E-6</v>
      </c>
      <c r="Z47" s="52">
        <f>+A!X47/E!Y61</f>
        <v>1.6802566037735849E-6</v>
      </c>
      <c r="AA47" s="52">
        <f>+A!Y47/E!Z61</f>
        <v>2.9523999999999999E-6</v>
      </c>
      <c r="AB47" s="52">
        <f>+A!Z47/E!AA61</f>
        <v>1.0321435344827585E-5</v>
      </c>
      <c r="AC47" s="52">
        <f>+A!AA47/E!AB61</f>
        <v>1.4835753081677628E-5</v>
      </c>
      <c r="AD47" s="52">
        <f>+A!AB47/E!AC61</f>
        <v>1.7254733121522454E-5</v>
      </c>
    </row>
    <row r="48" spans="4:30" x14ac:dyDescent="0.25">
      <c r="D48" s="42" t="s">
        <v>18</v>
      </c>
      <c r="E48" s="43"/>
      <c r="F48" s="53">
        <f>+A!D48/E!E62</f>
        <v>0</v>
      </c>
      <c r="G48" s="53">
        <f>+A!E48/E!F62</f>
        <v>0</v>
      </c>
      <c r="H48" s="53">
        <f>+A!F48/E!G62</f>
        <v>0</v>
      </c>
      <c r="I48" s="53">
        <f>+A!G48/E!H62</f>
        <v>0</v>
      </c>
      <c r="J48" s="53">
        <f>+A!H48/E!I62</f>
        <v>0</v>
      </c>
      <c r="K48" s="53">
        <f>+A!I48/E!J62</f>
        <v>0</v>
      </c>
      <c r="L48" s="53">
        <f>+A!J48/E!K62</f>
        <v>0</v>
      </c>
      <c r="M48" s="53">
        <f>+A!K48/E!L62</f>
        <v>0</v>
      </c>
      <c r="N48" s="53">
        <f>+A!L48/E!M62</f>
        <v>0</v>
      </c>
      <c r="O48" s="53">
        <f>+A!M48/E!N62</f>
        <v>0</v>
      </c>
      <c r="P48" s="53">
        <f>+A!N48/E!O62</f>
        <v>0</v>
      </c>
      <c r="Q48" s="53">
        <f>+A!O48/E!P62</f>
        <v>0</v>
      </c>
      <c r="R48" s="53">
        <f>+A!P48/E!Q62</f>
        <v>0</v>
      </c>
      <c r="S48" s="53">
        <f>+A!Q48/E!R62</f>
        <v>0</v>
      </c>
      <c r="T48" s="53">
        <f>+A!R48/E!S62</f>
        <v>0</v>
      </c>
      <c r="U48" s="53">
        <f>+A!S48/E!T62</f>
        <v>0</v>
      </c>
      <c r="V48" s="53">
        <f>+A!T48/E!U62</f>
        <v>0</v>
      </c>
      <c r="W48" s="53">
        <f>+A!U48/E!V62</f>
        <v>0</v>
      </c>
      <c r="X48" s="53">
        <f>+A!V48/E!W62</f>
        <v>5.8914834437086096E-6</v>
      </c>
      <c r="Y48" s="53">
        <f>+A!W48/E!X62</f>
        <v>2.9100789473684211E-6</v>
      </c>
      <c r="Z48" s="53">
        <f>+A!X48/E!Y62</f>
        <v>1.0377071428571429E-5</v>
      </c>
      <c r="AA48" s="53">
        <f>+A!Y48/E!Z62</f>
        <v>7.7210489510489497E-6</v>
      </c>
      <c r="AB48" s="53">
        <f>+A!Z48/E!AA62</f>
        <v>2.0387612903225805E-6</v>
      </c>
      <c r="AC48" s="53">
        <f>+A!AA48/E!AB62</f>
        <v>2.7462042270440959E-6</v>
      </c>
      <c r="AD48" s="53">
        <f>+A!AB48/E!AC62</f>
        <v>6.8655105676102399E-7</v>
      </c>
    </row>
    <row r="49" spans="4:30" x14ac:dyDescent="0.25">
      <c r="D49" s="40" t="s">
        <v>19</v>
      </c>
      <c r="E49" s="41"/>
      <c r="F49" s="53">
        <f>+A!D49/E!E63</f>
        <v>0</v>
      </c>
      <c r="G49" s="53">
        <f>+A!E49/E!F63</f>
        <v>0</v>
      </c>
      <c r="H49" s="53">
        <f>+A!F49/E!G63</f>
        <v>1.8509615384615385E-8</v>
      </c>
      <c r="I49" s="53">
        <f>+A!G49/E!H63</f>
        <v>1.672043010752688E-8</v>
      </c>
      <c r="J49" s="53">
        <f>+A!H49/E!I63</f>
        <v>0</v>
      </c>
      <c r="K49" s="53">
        <f>+A!I49/E!J63</f>
        <v>6.7121212121212116E-9</v>
      </c>
      <c r="L49" s="53">
        <f>+A!J49/E!K63</f>
        <v>1.8445989304812834E-7</v>
      </c>
      <c r="M49" s="53">
        <f>+A!K49/E!L63</f>
        <v>2.8256410256410258E-9</v>
      </c>
      <c r="N49" s="53">
        <f>+A!L49/E!M63</f>
        <v>5.3792207792207793E-8</v>
      </c>
      <c r="O49" s="53">
        <f>+A!M49/E!N63</f>
        <v>5.6610169491525424E-8</v>
      </c>
      <c r="P49" s="53">
        <f>+A!N49/E!O63</f>
        <v>1.1309090909090909E-7</v>
      </c>
      <c r="Q49" s="53">
        <f>+A!O49/E!P63</f>
        <v>0</v>
      </c>
      <c r="R49" s="53">
        <f>+A!P49/E!Q63</f>
        <v>0</v>
      </c>
      <c r="S49" s="53">
        <f>+A!Q49/E!R63</f>
        <v>1.2313935264054514E-6</v>
      </c>
      <c r="T49" s="53">
        <f>+A!R49/E!S63</f>
        <v>1.7101247165532879E-6</v>
      </c>
      <c r="U49" s="53">
        <f>+A!S49/E!T63</f>
        <v>3.0769448818897634E-6</v>
      </c>
      <c r="V49" s="53">
        <f>+A!T49/E!U63</f>
        <v>1.7981350681536555E-6</v>
      </c>
      <c r="W49" s="53">
        <f>+A!U49/E!V63</f>
        <v>3.3982480000000004E-6</v>
      </c>
      <c r="X49" s="53">
        <f>+A!V49/E!W63</f>
        <v>8.9487695364238411E-6</v>
      </c>
      <c r="Y49" s="53">
        <f>+A!W49/E!X63</f>
        <v>3.5319557399723374E-6</v>
      </c>
      <c r="Z49" s="53">
        <f>+A!X49/E!Y63</f>
        <v>2.7553852739726028E-6</v>
      </c>
      <c r="AA49" s="53">
        <f>+A!Y49/E!Z63</f>
        <v>2.4524833625218911E-6</v>
      </c>
      <c r="AB49" s="53">
        <f>+A!Z49/E!AA63</f>
        <v>8.6122640117994099E-6</v>
      </c>
      <c r="AC49" s="53">
        <f>+A!AA49/E!AB63</f>
        <v>1.8731531745652716E-5</v>
      </c>
      <c r="AD49" s="53">
        <f>+A!AB49/E!AC63</f>
        <v>1.1934494021482589E-5</v>
      </c>
    </row>
    <row r="50" spans="4:30" x14ac:dyDescent="0.25">
      <c r="D50" s="42" t="s">
        <v>20</v>
      </c>
      <c r="E50" s="43"/>
      <c r="F50" s="53">
        <f>+A!D50/E!E64</f>
        <v>0</v>
      </c>
      <c r="G50" s="53">
        <f>+A!E50/E!F64</f>
        <v>0</v>
      </c>
      <c r="H50" s="53">
        <f>+A!F50/E!G64</f>
        <v>0</v>
      </c>
      <c r="I50" s="53">
        <f>+A!G50/E!H64</f>
        <v>0</v>
      </c>
      <c r="J50" s="53">
        <f>+A!H50/E!I64</f>
        <v>0</v>
      </c>
      <c r="K50" s="53">
        <f>+A!I50/E!J64</f>
        <v>0</v>
      </c>
      <c r="L50" s="53">
        <f>+A!J50/E!K64</f>
        <v>0</v>
      </c>
      <c r="M50" s="53">
        <f>+A!K50/E!L64</f>
        <v>0</v>
      </c>
      <c r="N50" s="53">
        <f>+A!L50/E!M64</f>
        <v>0</v>
      </c>
      <c r="O50" s="53">
        <f>+A!M50/E!N64</f>
        <v>0</v>
      </c>
      <c r="P50" s="53">
        <f>+A!N50/E!O64</f>
        <v>0</v>
      </c>
      <c r="Q50" s="53">
        <f>+A!O50/E!P64</f>
        <v>0</v>
      </c>
      <c r="R50" s="53">
        <f>+A!P50/E!Q64</f>
        <v>0</v>
      </c>
      <c r="S50" s="53">
        <f>+A!Q50/E!R64</f>
        <v>0</v>
      </c>
      <c r="T50" s="53">
        <f>+A!R50/E!S64</f>
        <v>0</v>
      </c>
      <c r="U50" s="53">
        <f>+A!S50/E!T64</f>
        <v>0</v>
      </c>
      <c r="V50" s="53">
        <f>+A!T50/E!U64</f>
        <v>1.2819355828220858E-6</v>
      </c>
      <c r="W50" s="53">
        <f>+A!U50/E!V64</f>
        <v>0</v>
      </c>
      <c r="X50" s="53">
        <f>+A!V50/E!W64</f>
        <v>0</v>
      </c>
      <c r="Y50" s="53">
        <f>+A!W50/E!X64</f>
        <v>0</v>
      </c>
      <c r="Z50" s="53">
        <f>+A!X50/E!Y64</f>
        <v>0</v>
      </c>
      <c r="AA50" s="53">
        <f>+A!Y50/E!Z64</f>
        <v>0</v>
      </c>
      <c r="AB50" s="53">
        <f>+A!Z50/E!AA64</f>
        <v>0</v>
      </c>
      <c r="AC50" s="53">
        <f>+A!AA50/E!AB64</f>
        <v>0</v>
      </c>
      <c r="AD50" s="53">
        <f>+A!AB50/E!AC64</f>
        <v>0</v>
      </c>
    </row>
    <row r="51" spans="4:30" x14ac:dyDescent="0.25">
      <c r="D51" s="40" t="s">
        <v>21</v>
      </c>
      <c r="E51" s="41"/>
      <c r="F51" s="53">
        <f>+A!D51/E!E65</f>
        <v>0</v>
      </c>
      <c r="G51" s="53">
        <f>+A!E51/E!F65</f>
        <v>0</v>
      </c>
      <c r="H51" s="53">
        <f>+A!F51/E!G65</f>
        <v>0</v>
      </c>
      <c r="I51" s="53">
        <f>+A!G51/E!H65</f>
        <v>0</v>
      </c>
      <c r="J51" s="53">
        <f>+A!H51/E!I65</f>
        <v>0</v>
      </c>
      <c r="K51" s="53">
        <f>+A!I51/E!J65</f>
        <v>0</v>
      </c>
      <c r="L51" s="53">
        <f>+A!J51/E!K65</f>
        <v>0</v>
      </c>
      <c r="M51" s="53">
        <f>+A!K51/E!L65</f>
        <v>0</v>
      </c>
      <c r="N51" s="53">
        <f>+A!L51/E!M65</f>
        <v>0</v>
      </c>
      <c r="O51" s="53">
        <f>+A!M51/E!N65</f>
        <v>0</v>
      </c>
      <c r="P51" s="53">
        <f>+A!N51/E!O65</f>
        <v>0</v>
      </c>
      <c r="Q51" s="53">
        <f>+A!O51/E!P65</f>
        <v>0</v>
      </c>
      <c r="R51" s="53">
        <f>+A!P51/E!Q65</f>
        <v>0</v>
      </c>
      <c r="S51" s="53">
        <f>+A!Q51/E!R65</f>
        <v>0</v>
      </c>
      <c r="T51" s="53">
        <f>+A!R51/E!S65</f>
        <v>0</v>
      </c>
      <c r="U51" s="53">
        <f>+A!S51/E!T65</f>
        <v>0</v>
      </c>
      <c r="V51" s="53">
        <f>+A!T51/E!U65</f>
        <v>0</v>
      </c>
      <c r="W51" s="53">
        <f>+A!U51/E!V65</f>
        <v>0</v>
      </c>
      <c r="X51" s="53">
        <f>+A!V51/E!W65</f>
        <v>0</v>
      </c>
      <c r="Y51" s="53">
        <f>+A!W51/E!X65</f>
        <v>0</v>
      </c>
      <c r="Z51" s="53">
        <f>+A!X51/E!Y65</f>
        <v>0</v>
      </c>
      <c r="AA51" s="53">
        <f>+A!Y51/E!Z65</f>
        <v>0</v>
      </c>
      <c r="AB51" s="53">
        <f>+A!Z51/E!AA65</f>
        <v>0</v>
      </c>
      <c r="AC51" s="53">
        <f>+A!AA51/E!AB65</f>
        <v>0</v>
      </c>
      <c r="AD51" s="53">
        <f>+A!AB51/E!AC65</f>
        <v>0</v>
      </c>
    </row>
    <row r="52" spans="4:30" x14ac:dyDescent="0.25">
      <c r="D52" s="42" t="s">
        <v>22</v>
      </c>
      <c r="E52" s="43"/>
      <c r="F52" s="53">
        <f>+A!D52/E!E66</f>
        <v>0</v>
      </c>
      <c r="G52" s="53">
        <f>+A!E52/E!F66</f>
        <v>0</v>
      </c>
      <c r="H52" s="53">
        <f>+A!F52/E!G66</f>
        <v>0</v>
      </c>
      <c r="I52" s="53">
        <f>+A!G52/E!H66</f>
        <v>0</v>
      </c>
      <c r="J52" s="53">
        <f>+A!H52/E!I66</f>
        <v>0</v>
      </c>
      <c r="K52" s="53">
        <f>+A!I52/E!J66</f>
        <v>0</v>
      </c>
      <c r="L52" s="53">
        <f>+A!J52/E!K66</f>
        <v>3.2550335570469796E-8</v>
      </c>
      <c r="M52" s="53">
        <f>+A!K52/E!L66</f>
        <v>0</v>
      </c>
      <c r="N52" s="53">
        <f>+A!L52/E!M66</f>
        <v>0</v>
      </c>
      <c r="O52" s="53">
        <f>+A!M52/E!N66</f>
        <v>0</v>
      </c>
      <c r="P52" s="53">
        <f>+A!N52/E!O66</f>
        <v>0</v>
      </c>
      <c r="Q52" s="53">
        <f>+A!O52/E!P66</f>
        <v>6.4984000000000008E-8</v>
      </c>
      <c r="R52" s="53">
        <f>+A!P52/E!Q66</f>
        <v>1.647095238095238E-7</v>
      </c>
      <c r="S52" s="53">
        <f>+A!Q52/E!R66</f>
        <v>1.3714000000000001E-6</v>
      </c>
      <c r="T52" s="53">
        <f>+A!R52/E!S66</f>
        <v>4.8047944444444457E-6</v>
      </c>
      <c r="U52" s="53">
        <f>+A!S52/E!T66</f>
        <v>3.592542941176471E-6</v>
      </c>
      <c r="V52" s="53">
        <f>+A!T52/E!U66</f>
        <v>1.7362974999999998E-6</v>
      </c>
      <c r="W52" s="53">
        <f>+A!U52/E!V66</f>
        <v>2.2790852040816324E-6</v>
      </c>
      <c r="X52" s="53">
        <f>+A!V52/E!W66</f>
        <v>4.1023717821782177E-6</v>
      </c>
      <c r="Y52" s="53">
        <f>+A!W52/E!X66</f>
        <v>3.8515655339805828E-6</v>
      </c>
      <c r="Z52" s="53">
        <f>+A!X52/E!Y66</f>
        <v>3.8546505376344088E-7</v>
      </c>
      <c r="AA52" s="53">
        <f>+A!Y52/E!Z66</f>
        <v>7.5747103825136616E-7</v>
      </c>
      <c r="AB52" s="53">
        <f>+A!Z52/E!AA66</f>
        <v>1.8993277227722772E-6</v>
      </c>
      <c r="AC52" s="53">
        <f>+A!AA52/E!AB66</f>
        <v>4.6417084798576065E-7</v>
      </c>
      <c r="AD52" s="53">
        <f>+A!AB52/E!AC66</f>
        <v>6.297996780999377E-7</v>
      </c>
    </row>
    <row r="53" spans="4:30" x14ac:dyDescent="0.25">
      <c r="D53" s="40" t="s">
        <v>23</v>
      </c>
      <c r="E53" s="41"/>
      <c r="F53" s="53">
        <f>+A!D53/E!E67</f>
        <v>0</v>
      </c>
      <c r="G53" s="53">
        <f>+A!E53/E!F67</f>
        <v>0</v>
      </c>
      <c r="H53" s="53">
        <f>+A!F53/E!G67</f>
        <v>0</v>
      </c>
      <c r="I53" s="53">
        <f>+A!G53/E!H67</f>
        <v>6.1523579201934708E-9</v>
      </c>
      <c r="J53" s="53">
        <f>+A!H53/E!I67</f>
        <v>4.0639606396063961E-9</v>
      </c>
      <c r="K53" s="53">
        <f>+A!I53/E!J67</f>
        <v>1.8416762342135476E-8</v>
      </c>
      <c r="L53" s="53">
        <f>+A!J53/E!K67</f>
        <v>2.4805721096543506E-8</v>
      </c>
      <c r="M53" s="53">
        <f>+A!K53/E!L67</f>
        <v>1.7339707536557928E-8</v>
      </c>
      <c r="N53" s="53">
        <f>+A!L53/E!M67</f>
        <v>1.2101165048543688E-7</v>
      </c>
      <c r="O53" s="53">
        <f>+A!M53/E!N67</f>
        <v>5.3519379844961238E-9</v>
      </c>
      <c r="P53" s="53">
        <f>+A!N53/E!O67</f>
        <v>1.2743125E-7</v>
      </c>
      <c r="Q53" s="53">
        <f>+A!O53/E!P67</f>
        <v>4.5272514619883038E-8</v>
      </c>
      <c r="R53" s="53">
        <f>+A!P53/E!Q67</f>
        <v>6.5406965174129344E-8</v>
      </c>
      <c r="S53" s="53">
        <f>+A!Q53/E!R67</f>
        <v>7.7051818181818185E-8</v>
      </c>
      <c r="T53" s="53">
        <f>+A!R53/E!S67</f>
        <v>3.0320126582278483E-7</v>
      </c>
      <c r="U53" s="53">
        <f>+A!S53/E!T67</f>
        <v>1.827248730964467E-7</v>
      </c>
      <c r="V53" s="53">
        <f>+A!T53/E!U67</f>
        <v>1.5291218487394958E-7</v>
      </c>
      <c r="W53" s="53">
        <f>+A!U53/E!V67</f>
        <v>7.3741111111111113E-7</v>
      </c>
      <c r="X53" s="53">
        <f>+A!V53/E!W67</f>
        <v>6.6260260869565223E-7</v>
      </c>
      <c r="Y53" s="53">
        <f>+A!W53/E!X67</f>
        <v>1.6450774468085106E-6</v>
      </c>
      <c r="Z53" s="53">
        <f>+A!X53/E!Y67</f>
        <v>1.5628636363636364E-6</v>
      </c>
      <c r="AA53" s="53">
        <f>+A!Y53/E!Z67</f>
        <v>8.3864300000000003E-7</v>
      </c>
      <c r="AB53" s="53">
        <f>+A!Z53/E!AA67</f>
        <v>2.3784839285714287E-6</v>
      </c>
      <c r="AC53" s="53">
        <f>+A!AA53/E!AB67</f>
        <v>2.8771798552840796E-6</v>
      </c>
      <c r="AD53" s="53">
        <f>+A!AB53/E!AC67</f>
        <v>8.7217400400372295E-7</v>
      </c>
    </row>
    <row r="54" spans="4:30" x14ac:dyDescent="0.25">
      <c r="D54" s="42" t="s">
        <v>24</v>
      </c>
      <c r="E54" s="43"/>
      <c r="F54" s="53">
        <f>+A!D54/E!E68</f>
        <v>0</v>
      </c>
      <c r="G54" s="53">
        <f>+A!E54/E!F68</f>
        <v>0</v>
      </c>
      <c r="H54" s="53">
        <f>+A!F54/E!G68</f>
        <v>0</v>
      </c>
      <c r="I54" s="53">
        <f>+A!G54/E!H68</f>
        <v>0</v>
      </c>
      <c r="J54" s="53">
        <f>+A!H54/E!I68</f>
        <v>0</v>
      </c>
      <c r="K54" s="53">
        <f>+A!I54/E!J68</f>
        <v>1.0370229007633588E-8</v>
      </c>
      <c r="L54" s="53">
        <f>+A!J54/E!K68</f>
        <v>3.0443548387096774E-9</v>
      </c>
      <c r="M54" s="53">
        <f>+A!K54/E!L68</f>
        <v>0</v>
      </c>
      <c r="N54" s="53">
        <f>+A!L54/E!M68</f>
        <v>3.986677966101695E-8</v>
      </c>
      <c r="O54" s="53">
        <f>+A!M54/E!N68</f>
        <v>6.3438746438746434E-9</v>
      </c>
      <c r="P54" s="53">
        <f>+A!N54/E!O68</f>
        <v>2.1009210526315787E-8</v>
      </c>
      <c r="Q54" s="53">
        <f>+A!O54/E!P68</f>
        <v>1.1405895691609978E-9</v>
      </c>
      <c r="R54" s="53">
        <f>+A!P54/E!Q68</f>
        <v>3.4276134122287968E-9</v>
      </c>
      <c r="S54" s="53">
        <f>+A!Q54/E!R68</f>
        <v>8.7205882352941176E-10</v>
      </c>
      <c r="T54" s="53">
        <f>+A!R54/E!S68</f>
        <v>3.1855450236966823E-9</v>
      </c>
      <c r="U54" s="53">
        <f>+A!S54/E!T68</f>
        <v>2.0866019417475731E-9</v>
      </c>
      <c r="V54" s="53">
        <f>+A!T54/E!U68</f>
        <v>2.9766952054794521E-8</v>
      </c>
      <c r="W54" s="53">
        <f>+A!U54/E!V68</f>
        <v>9.8372108843537411E-8</v>
      </c>
      <c r="X54" s="53">
        <f>+A!V54/E!W68</f>
        <v>8.8384236453201972E-9</v>
      </c>
      <c r="Y54" s="53">
        <f>+A!W54/E!X68</f>
        <v>1.0183572567783093E-8</v>
      </c>
      <c r="Z54" s="53">
        <f>+A!X54/E!Y68</f>
        <v>3.1900168634064084E-8</v>
      </c>
      <c r="AA54" s="53">
        <f>+A!Y54/E!Z68</f>
        <v>1.2655680272108842E-7</v>
      </c>
      <c r="AB54" s="53">
        <f>+A!Z54/E!AA68</f>
        <v>6.7263437499999997E-8</v>
      </c>
      <c r="AC54" s="53">
        <f>+A!AA54/E!AB68</f>
        <v>1.2315454422825707E-7</v>
      </c>
      <c r="AD54" s="53">
        <f>+A!AB54/E!AC68</f>
        <v>2.2120333958412409E-8</v>
      </c>
    </row>
    <row r="55" spans="4:30" x14ac:dyDescent="0.25">
      <c r="D55" s="40" t="s">
        <v>25</v>
      </c>
      <c r="E55" s="41"/>
      <c r="F55" s="53">
        <f>+A!D55/E!E69</f>
        <v>0</v>
      </c>
      <c r="G55" s="53">
        <f>+A!E55/E!F69</f>
        <v>0</v>
      </c>
      <c r="H55" s="53">
        <f>+A!F55/E!G69</f>
        <v>0</v>
      </c>
      <c r="I55" s="53">
        <f>+A!G55/E!H69</f>
        <v>0</v>
      </c>
      <c r="J55" s="53">
        <f>+A!H55/E!I69</f>
        <v>0</v>
      </c>
      <c r="K55" s="53">
        <f>+A!I55/E!J69</f>
        <v>0</v>
      </c>
      <c r="L55" s="53">
        <f>+A!J55/E!K69</f>
        <v>2.3195876288659794E-8</v>
      </c>
      <c r="M55" s="53">
        <f>+A!K55/E!L69</f>
        <v>0</v>
      </c>
      <c r="N55" s="53">
        <f>+A!L55/E!M69</f>
        <v>1.1039870689655172E-8</v>
      </c>
      <c r="O55" s="53">
        <f>+A!M55/E!N69</f>
        <v>9.1574074074074073E-10</v>
      </c>
      <c r="P55" s="53">
        <f>+A!N55/E!O69</f>
        <v>3.350420168067227E-9</v>
      </c>
      <c r="Q55" s="53">
        <f>+A!O55/E!P69</f>
        <v>1.2442727272727272E-7</v>
      </c>
      <c r="R55" s="53">
        <f>+A!P55/E!Q69</f>
        <v>0</v>
      </c>
      <c r="S55" s="53">
        <f>+A!Q55/E!R69</f>
        <v>1.2197560975609758E-8</v>
      </c>
      <c r="T55" s="53">
        <f>+A!R55/E!S69</f>
        <v>1.8825174825174826E-9</v>
      </c>
      <c r="U55" s="53">
        <f>+A!S55/E!T69</f>
        <v>9.090909090909091E-10</v>
      </c>
      <c r="V55" s="53">
        <f>+A!T55/E!U69</f>
        <v>1.4062513089005235E-7</v>
      </c>
      <c r="W55" s="53">
        <f>+A!U55/E!V69</f>
        <v>2.4185427135678391E-8</v>
      </c>
      <c r="X55" s="53">
        <f>+A!V55/E!W69</f>
        <v>2.757511961722488E-8</v>
      </c>
      <c r="Y55" s="53">
        <f>+A!W55/E!X69</f>
        <v>3.8500000000000006E-9</v>
      </c>
      <c r="Z55" s="53">
        <f>+A!X55/E!Y69</f>
        <v>1.6944927536231883E-8</v>
      </c>
      <c r="AA55" s="53">
        <f>+A!Y55/E!Z69</f>
        <v>1.2124257425742575E-8</v>
      </c>
      <c r="AB55" s="53">
        <f>+A!Z55/E!AA69</f>
        <v>6.6163926940639265E-8</v>
      </c>
      <c r="AC55" s="53">
        <f>+A!AA55/E!AB69</f>
        <v>9.9540277385402256E-9</v>
      </c>
      <c r="AD55" s="53">
        <f>+A!AB55/E!AC69</f>
        <v>6.5347052329348047E-9</v>
      </c>
    </row>
    <row r="56" spans="4:30" ht="15.75" thickBot="1" x14ac:dyDescent="0.3">
      <c r="D56" s="44" t="s">
        <v>26</v>
      </c>
      <c r="E56" s="45"/>
      <c r="F56" s="54">
        <f>+A!D56/E!E70</f>
        <v>0</v>
      </c>
      <c r="G56" s="54">
        <f>+A!E56/E!F70</f>
        <v>0</v>
      </c>
      <c r="H56" s="54">
        <f>+A!F56/E!G70</f>
        <v>0</v>
      </c>
      <c r="I56" s="54">
        <f>+A!G56/E!H70</f>
        <v>0</v>
      </c>
      <c r="J56" s="54">
        <f>+A!H56/E!I70</f>
        <v>0</v>
      </c>
      <c r="K56" s="54">
        <f>+A!I56/E!J70</f>
        <v>0</v>
      </c>
      <c r="L56" s="54">
        <f>+A!J56/E!K70</f>
        <v>0</v>
      </c>
      <c r="M56" s="54">
        <f>+A!K56/E!L70</f>
        <v>0</v>
      </c>
      <c r="N56" s="54">
        <f>+A!L56/E!M70</f>
        <v>0</v>
      </c>
      <c r="O56" s="54">
        <f>+A!M56/E!N70</f>
        <v>0</v>
      </c>
      <c r="P56" s="54">
        <f>+A!N56/E!O70</f>
        <v>2.100840336134454E-12</v>
      </c>
      <c r="Q56" s="54">
        <f>+A!O56/E!P70</f>
        <v>0</v>
      </c>
      <c r="R56" s="54">
        <f>+A!P56/E!Q70</f>
        <v>1.9926199261992622E-9</v>
      </c>
      <c r="S56" s="54">
        <f>+A!Q56/E!R70</f>
        <v>0</v>
      </c>
      <c r="T56" s="54">
        <f>+A!R56/E!S70</f>
        <v>9.2592592592592591E-9</v>
      </c>
      <c r="U56" s="54">
        <f>+A!S56/E!T70</f>
        <v>8.253094910591472E-9</v>
      </c>
      <c r="V56" s="54">
        <f>+A!T56/E!U70</f>
        <v>3.5873205741626796E-9</v>
      </c>
      <c r="W56" s="54">
        <f>+A!U56/E!V70</f>
        <v>3.2109207708779445E-9</v>
      </c>
      <c r="X56" s="54">
        <f>+A!V56/E!W70</f>
        <v>0</v>
      </c>
      <c r="Y56" s="54">
        <f>+A!W56/E!X70</f>
        <v>1.3706793802145411E-8</v>
      </c>
      <c r="Z56" s="54">
        <f>+A!X56/E!Y70</f>
        <v>1.2578616352201257E-8</v>
      </c>
      <c r="AA56" s="54">
        <f>+A!Y56/E!Z70</f>
        <v>0</v>
      </c>
      <c r="AB56" s="54">
        <f>+A!Z56/E!AA70</f>
        <v>4.8076923076923077E-9</v>
      </c>
      <c r="AC56" s="54">
        <f>+A!AA56/E!AB70</f>
        <v>4.4724483686611955E-9</v>
      </c>
      <c r="AD56" s="54">
        <f>+A!AB56/E!AC70</f>
        <v>7.635887458689846E-9</v>
      </c>
    </row>
    <row r="57" spans="4:30" x14ac:dyDescent="0.25">
      <c r="D57" s="1" t="s">
        <v>53</v>
      </c>
    </row>
    <row r="58" spans="4:30" ht="16.5" thickBot="1" x14ac:dyDescent="0.3">
      <c r="E58" s="230" t="s">
        <v>14</v>
      </c>
      <c r="F58" s="230"/>
      <c r="G58" s="230"/>
      <c r="H58" s="230"/>
      <c r="I58" s="230"/>
      <c r="J58" s="230"/>
      <c r="K58" s="230"/>
      <c r="L58" s="230"/>
      <c r="M58" s="230"/>
      <c r="N58" s="230"/>
      <c r="O58" s="230"/>
      <c r="P58" s="230"/>
      <c r="Q58" s="230"/>
      <c r="R58" s="230"/>
      <c r="S58" s="230"/>
      <c r="T58" s="230"/>
      <c r="U58" s="230"/>
      <c r="V58" s="230"/>
      <c r="W58" s="230"/>
      <c r="X58" s="230"/>
      <c r="Y58" s="230"/>
      <c r="Z58" s="230"/>
    </row>
    <row r="59" spans="4:30" ht="15.75" thickBot="1" x14ac:dyDescent="0.3">
      <c r="D59" s="57" t="s">
        <v>15</v>
      </c>
      <c r="E59" s="12">
        <v>1995</v>
      </c>
      <c r="F59" s="8">
        <v>1996</v>
      </c>
      <c r="G59" s="12">
        <v>1997</v>
      </c>
      <c r="H59" s="8">
        <v>1998</v>
      </c>
      <c r="I59" s="12">
        <v>1999</v>
      </c>
      <c r="J59" s="8">
        <v>2000</v>
      </c>
      <c r="K59" s="12">
        <v>2001</v>
      </c>
      <c r="L59" s="8">
        <v>2002</v>
      </c>
      <c r="M59" s="12">
        <v>2003</v>
      </c>
      <c r="N59" s="8">
        <v>2004</v>
      </c>
      <c r="O59" s="12">
        <v>2005</v>
      </c>
      <c r="P59" s="8">
        <v>2006</v>
      </c>
      <c r="Q59" s="12">
        <v>2007</v>
      </c>
      <c r="R59" s="8">
        <v>2008</v>
      </c>
      <c r="S59" s="12">
        <v>2009</v>
      </c>
      <c r="T59" s="8">
        <v>2010</v>
      </c>
      <c r="U59" s="12">
        <v>2011</v>
      </c>
      <c r="V59" s="8">
        <v>2012</v>
      </c>
      <c r="W59" s="12">
        <v>2013</v>
      </c>
      <c r="X59" s="8">
        <v>2014</v>
      </c>
      <c r="Y59" s="12">
        <v>2015</v>
      </c>
      <c r="Z59" s="9">
        <v>2016</v>
      </c>
      <c r="AA59" s="9">
        <v>2017</v>
      </c>
      <c r="AB59" s="9">
        <v>2018</v>
      </c>
      <c r="AC59" s="9">
        <v>2019</v>
      </c>
    </row>
    <row r="60" spans="4:30" ht="15.75" thickBot="1" x14ac:dyDescent="0.3">
      <c r="D60" s="58" t="s">
        <v>16</v>
      </c>
      <c r="E60" s="173">
        <v>5120000000</v>
      </c>
      <c r="F60" s="173">
        <v>5350000000</v>
      </c>
      <c r="G60" s="173">
        <v>5570000000</v>
      </c>
      <c r="H60" s="173">
        <v>5460000000</v>
      </c>
      <c r="I60" s="173">
        <v>5650000000</v>
      </c>
      <c r="J60" s="173">
        <v>6380000000</v>
      </c>
      <c r="K60" s="173">
        <v>6140000000</v>
      </c>
      <c r="L60" s="173">
        <v>6440000000</v>
      </c>
      <c r="M60" s="173">
        <v>7500000000</v>
      </c>
      <c r="N60" s="173">
        <v>9180000000</v>
      </c>
      <c r="O60" s="173">
        <v>10500000000</v>
      </c>
      <c r="P60" s="173">
        <v>12100000000</v>
      </c>
      <c r="Q60" s="173">
        <v>14000000000</v>
      </c>
      <c r="R60" s="173">
        <v>16100000000</v>
      </c>
      <c r="S60" s="173">
        <v>12500000000</v>
      </c>
      <c r="T60" s="173">
        <v>15300000000</v>
      </c>
      <c r="U60" s="173">
        <v>18300000000</v>
      </c>
      <c r="V60" s="173">
        <v>18500000000</v>
      </c>
      <c r="W60" s="173">
        <v>19000000000</v>
      </c>
      <c r="X60" s="173">
        <v>19000000000</v>
      </c>
      <c r="Y60" s="173">
        <v>16500000000</v>
      </c>
      <c r="Z60" s="173">
        <v>16000000000</v>
      </c>
      <c r="AA60" s="173">
        <v>17700000000</v>
      </c>
      <c r="AB60" s="173">
        <v>19414008004.286999</v>
      </c>
      <c r="AC60" s="173">
        <v>19414008004.286999</v>
      </c>
    </row>
    <row r="61" spans="4:30" x14ac:dyDescent="0.25">
      <c r="D61" s="59" t="s">
        <v>17</v>
      </c>
      <c r="E61" s="174">
        <v>361000000</v>
      </c>
      <c r="F61" s="174">
        <v>384000000</v>
      </c>
      <c r="G61" s="174">
        <v>374000000</v>
      </c>
      <c r="H61" s="174">
        <v>359000000</v>
      </c>
      <c r="I61" s="174">
        <v>350000000</v>
      </c>
      <c r="J61" s="174">
        <v>335000000</v>
      </c>
      <c r="K61" s="174">
        <v>351000000</v>
      </c>
      <c r="L61" s="174">
        <v>370000000</v>
      </c>
      <c r="M61" s="174">
        <v>424000000</v>
      </c>
      <c r="N61" s="174">
        <v>489000000</v>
      </c>
      <c r="O61" s="174">
        <v>539000000</v>
      </c>
      <c r="P61" s="174">
        <v>595000000</v>
      </c>
      <c r="Q61" s="174">
        <v>711000000</v>
      </c>
      <c r="R61" s="174">
        <v>855000000</v>
      </c>
      <c r="S61" s="174">
        <v>779000000</v>
      </c>
      <c r="T61" s="174">
        <v>872000000</v>
      </c>
      <c r="U61" s="174">
        <v>1050000000</v>
      </c>
      <c r="V61" s="174">
        <v>1050000000</v>
      </c>
      <c r="W61" s="174">
        <v>1130000000</v>
      </c>
      <c r="X61" s="174">
        <v>1170000000</v>
      </c>
      <c r="Y61" s="174">
        <v>1060000000</v>
      </c>
      <c r="Z61" s="174">
        <v>1080000000</v>
      </c>
      <c r="AA61" s="174">
        <v>1160000000</v>
      </c>
      <c r="AB61" s="174">
        <v>1218857101.52</v>
      </c>
      <c r="AC61" s="174">
        <v>1218857101.52</v>
      </c>
    </row>
    <row r="62" spans="4:30" x14ac:dyDescent="0.25">
      <c r="D62" s="60" t="s">
        <v>18</v>
      </c>
      <c r="E62" s="175">
        <v>57786126</v>
      </c>
      <c r="F62" s="175">
        <v>62215574</v>
      </c>
      <c r="G62" s="175">
        <v>62366427</v>
      </c>
      <c r="H62" s="175">
        <v>60759488</v>
      </c>
      <c r="I62" s="175">
        <v>59801298</v>
      </c>
      <c r="J62" s="175">
        <v>56589592</v>
      </c>
      <c r="K62" s="175">
        <v>57522972</v>
      </c>
      <c r="L62" s="175">
        <v>61532077</v>
      </c>
      <c r="M62" s="175">
        <v>70102435</v>
      </c>
      <c r="N62" s="175">
        <v>78801617</v>
      </c>
      <c r="O62" s="175">
        <v>84154988</v>
      </c>
      <c r="P62" s="175">
        <v>93236723</v>
      </c>
      <c r="Q62" s="175">
        <v>110000000</v>
      </c>
      <c r="R62" s="175">
        <v>120000000</v>
      </c>
      <c r="S62" s="175">
        <v>113000000</v>
      </c>
      <c r="T62" s="175">
        <v>120000000</v>
      </c>
      <c r="U62" s="175">
        <v>140000000</v>
      </c>
      <c r="V62" s="175">
        <v>144000000</v>
      </c>
      <c r="W62" s="175">
        <v>151000000</v>
      </c>
      <c r="X62" s="175">
        <v>152000000</v>
      </c>
      <c r="Y62" s="175">
        <v>140000000</v>
      </c>
      <c r="Z62" s="175">
        <v>143000000</v>
      </c>
      <c r="AA62" s="175">
        <v>155000000</v>
      </c>
      <c r="AB62" s="175">
        <v>164963696.26800001</v>
      </c>
      <c r="AC62" s="175">
        <v>164963696.26800001</v>
      </c>
    </row>
    <row r="63" spans="4:30" x14ac:dyDescent="0.25">
      <c r="D63" s="60" t="s">
        <v>19</v>
      </c>
      <c r="E63" s="175">
        <v>214000000</v>
      </c>
      <c r="F63" s="175">
        <v>205000000</v>
      </c>
      <c r="G63" s="175">
        <v>208000000</v>
      </c>
      <c r="H63" s="175">
        <v>186000000</v>
      </c>
      <c r="I63" s="175">
        <v>179000000</v>
      </c>
      <c r="J63" s="175">
        <v>198000000</v>
      </c>
      <c r="K63" s="175">
        <v>187000000</v>
      </c>
      <c r="L63" s="175">
        <v>195000000</v>
      </c>
      <c r="M63" s="175">
        <v>231000000</v>
      </c>
      <c r="N63" s="175">
        <v>295000000</v>
      </c>
      <c r="O63" s="175">
        <v>341000000</v>
      </c>
      <c r="P63" s="175">
        <v>416000000</v>
      </c>
      <c r="Q63" s="175">
        <v>509000000</v>
      </c>
      <c r="R63" s="175">
        <v>587000000</v>
      </c>
      <c r="S63" s="175">
        <v>441000000</v>
      </c>
      <c r="T63" s="175">
        <v>635000000</v>
      </c>
      <c r="U63" s="175">
        <v>807000000</v>
      </c>
      <c r="V63" s="175">
        <v>750000000</v>
      </c>
      <c r="W63" s="175">
        <v>755000000</v>
      </c>
      <c r="X63" s="175">
        <v>723000000</v>
      </c>
      <c r="Y63" s="175">
        <v>584000000</v>
      </c>
      <c r="Z63" s="175">
        <v>571000000</v>
      </c>
      <c r="AA63" s="175">
        <v>678000000</v>
      </c>
      <c r="AB63" s="175">
        <v>719170497.26199996</v>
      </c>
      <c r="AC63" s="175">
        <v>719170497.26199996</v>
      </c>
    </row>
    <row r="64" spans="4:30" x14ac:dyDescent="0.25">
      <c r="D64" s="60" t="s">
        <v>20</v>
      </c>
      <c r="E64" s="175">
        <v>372000000</v>
      </c>
      <c r="F64" s="175">
        <v>455000000</v>
      </c>
      <c r="G64" s="175">
        <v>458000000</v>
      </c>
      <c r="H64" s="175">
        <v>336000000</v>
      </c>
      <c r="I64" s="175">
        <v>420000000</v>
      </c>
      <c r="J64" s="175">
        <v>659000000</v>
      </c>
      <c r="K64" s="175">
        <v>597000000</v>
      </c>
      <c r="L64" s="175">
        <v>605000000</v>
      </c>
      <c r="M64" s="175">
        <v>753000000</v>
      </c>
      <c r="N64" s="175">
        <v>1020000000</v>
      </c>
      <c r="O64" s="175">
        <v>1440000000</v>
      </c>
      <c r="P64" s="175">
        <v>1770000000</v>
      </c>
      <c r="Q64" s="175">
        <v>2010000000</v>
      </c>
      <c r="R64" s="175">
        <v>2850000000</v>
      </c>
      <c r="S64" s="175">
        <v>1800000000</v>
      </c>
      <c r="T64" s="175">
        <v>2350000000</v>
      </c>
      <c r="U64" s="175">
        <v>3260000000</v>
      </c>
      <c r="V64" s="175">
        <v>3390000000</v>
      </c>
      <c r="W64" s="175">
        <v>3340000000</v>
      </c>
      <c r="X64" s="175">
        <v>3120000000</v>
      </c>
      <c r="Y64" s="175">
        <v>1900000000</v>
      </c>
      <c r="Z64" s="175">
        <v>1530000000</v>
      </c>
      <c r="AA64" s="175">
        <v>1950000000</v>
      </c>
      <c r="AB64" s="175">
        <v>2438638404.4369998</v>
      </c>
      <c r="AC64" s="175">
        <v>2438638404.4369998</v>
      </c>
    </row>
    <row r="65" spans="4:29" x14ac:dyDescent="0.25">
      <c r="D65" s="60" t="s">
        <v>21</v>
      </c>
      <c r="E65" s="175">
        <v>27117465</v>
      </c>
      <c r="F65" s="175">
        <v>25278883</v>
      </c>
      <c r="G65" s="175">
        <v>27464609</v>
      </c>
      <c r="H65" s="175">
        <v>28594908</v>
      </c>
      <c r="I65" s="175">
        <v>24934173</v>
      </c>
      <c r="J65" s="175">
        <v>19622317</v>
      </c>
      <c r="K65" s="175">
        <v>19214518</v>
      </c>
      <c r="L65" s="175">
        <v>24840402</v>
      </c>
      <c r="M65" s="175">
        <v>31168748</v>
      </c>
      <c r="N65" s="175">
        <v>37765846</v>
      </c>
      <c r="O65" s="175">
        <v>39011306</v>
      </c>
      <c r="P65" s="175">
        <v>45425393</v>
      </c>
      <c r="Q65" s="175">
        <v>61927761</v>
      </c>
      <c r="R65" s="175">
        <v>90490645</v>
      </c>
      <c r="S65" s="175">
        <v>65764385</v>
      </c>
      <c r="T65" s="175">
        <v>81780575</v>
      </c>
      <c r="U65" s="175">
        <v>112000000</v>
      </c>
      <c r="V65" s="175">
        <v>109000000</v>
      </c>
      <c r="W65" s="175">
        <v>101000000</v>
      </c>
      <c r="X65" s="175">
        <v>98594964</v>
      </c>
      <c r="Y65" s="175">
        <v>87737215</v>
      </c>
      <c r="Z65" s="175">
        <v>89984336</v>
      </c>
      <c r="AA65" s="175">
        <v>104000000</v>
      </c>
      <c r="AB65" s="175">
        <v>97679786.294</v>
      </c>
      <c r="AC65" s="175">
        <v>97679786.294</v>
      </c>
    </row>
    <row r="66" spans="4:29" x14ac:dyDescent="0.25">
      <c r="D66" s="60" t="s">
        <v>22</v>
      </c>
      <c r="E66" s="175">
        <v>475000000</v>
      </c>
      <c r="F66" s="175">
        <v>491000000</v>
      </c>
      <c r="G66" s="175">
        <v>511000000</v>
      </c>
      <c r="H66" s="175">
        <v>518000000</v>
      </c>
      <c r="I66" s="175">
        <v>538000000</v>
      </c>
      <c r="J66" s="175">
        <v>574000000</v>
      </c>
      <c r="K66" s="175">
        <v>596000000</v>
      </c>
      <c r="L66" s="175">
        <v>667000000</v>
      </c>
      <c r="M66" s="175">
        <v>797000000</v>
      </c>
      <c r="N66" s="175">
        <v>981000000</v>
      </c>
      <c r="O66" s="175">
        <v>1110000000</v>
      </c>
      <c r="P66" s="175">
        <v>1250000000</v>
      </c>
      <c r="Q66" s="175">
        <v>1470000000</v>
      </c>
      <c r="R66" s="175">
        <v>1690000000</v>
      </c>
      <c r="S66" s="175">
        <v>1440000000</v>
      </c>
      <c r="T66" s="175">
        <v>1700000000</v>
      </c>
      <c r="U66" s="175">
        <v>2000000000</v>
      </c>
      <c r="V66" s="175">
        <v>1960000000</v>
      </c>
      <c r="W66" s="175">
        <v>2020000000</v>
      </c>
      <c r="X66" s="175">
        <v>2060000000</v>
      </c>
      <c r="Y66" s="175">
        <v>1860000000</v>
      </c>
      <c r="Z66" s="175">
        <v>1830000000</v>
      </c>
      <c r="AA66" s="175">
        <v>2020000000</v>
      </c>
      <c r="AB66" s="175">
        <v>2270534663.2030001</v>
      </c>
      <c r="AC66" s="175">
        <v>2270534663.2030001</v>
      </c>
    </row>
    <row r="67" spans="4:29" x14ac:dyDescent="0.25">
      <c r="D67" s="60" t="s">
        <v>23</v>
      </c>
      <c r="E67" s="175">
        <v>822000000</v>
      </c>
      <c r="F67" s="175">
        <v>823000000</v>
      </c>
      <c r="G67" s="175">
        <v>846000000</v>
      </c>
      <c r="H67" s="175">
        <v>827000000</v>
      </c>
      <c r="I67" s="175">
        <v>813000000</v>
      </c>
      <c r="J67" s="175">
        <v>871000000</v>
      </c>
      <c r="K67" s="175">
        <v>839000000</v>
      </c>
      <c r="L67" s="175">
        <v>889000000</v>
      </c>
      <c r="M67" s="175">
        <v>1030000000</v>
      </c>
      <c r="N67" s="175">
        <v>1290000000</v>
      </c>
      <c r="O67" s="175">
        <v>1440000000</v>
      </c>
      <c r="P67" s="175">
        <v>1710000000</v>
      </c>
      <c r="Q67" s="175">
        <v>2010000000</v>
      </c>
      <c r="R67" s="175">
        <v>2200000000</v>
      </c>
      <c r="S67" s="175">
        <v>1580000000</v>
      </c>
      <c r="T67" s="175">
        <v>1970000000</v>
      </c>
      <c r="U67" s="175">
        <v>2380000000</v>
      </c>
      <c r="V67" s="175">
        <v>2250000000</v>
      </c>
      <c r="W67" s="175">
        <v>2300000000</v>
      </c>
      <c r="X67" s="175">
        <v>2350000000</v>
      </c>
      <c r="Y67" s="175">
        <v>2090000000</v>
      </c>
      <c r="Z67" s="175">
        <v>2000000000</v>
      </c>
      <c r="AA67" s="175">
        <v>2240000000</v>
      </c>
      <c r="AB67" s="175">
        <v>2398834395.8839998</v>
      </c>
      <c r="AC67" s="175">
        <v>2398834395.8839998</v>
      </c>
    </row>
    <row r="68" spans="4:29" x14ac:dyDescent="0.25">
      <c r="D68" s="60" t="s">
        <v>24</v>
      </c>
      <c r="E68" s="175">
        <v>1940000000</v>
      </c>
      <c r="F68" s="175">
        <v>2050000000</v>
      </c>
      <c r="G68" s="175">
        <v>2180000000</v>
      </c>
      <c r="H68" s="175">
        <v>2240000000</v>
      </c>
      <c r="I68" s="175">
        <v>2360000000</v>
      </c>
      <c r="J68" s="175">
        <v>2620000000</v>
      </c>
      <c r="K68" s="175">
        <v>2480000000</v>
      </c>
      <c r="L68" s="175">
        <v>2580000000</v>
      </c>
      <c r="M68" s="175">
        <v>2950000000</v>
      </c>
      <c r="N68" s="175">
        <v>3510000000</v>
      </c>
      <c r="O68" s="175">
        <v>3800000000</v>
      </c>
      <c r="P68" s="175">
        <v>4410000000</v>
      </c>
      <c r="Q68" s="175">
        <v>5070000000</v>
      </c>
      <c r="R68" s="175">
        <v>5440000000</v>
      </c>
      <c r="S68" s="175">
        <v>4220000000</v>
      </c>
      <c r="T68" s="175">
        <v>5150000000</v>
      </c>
      <c r="U68" s="175">
        <v>5840000000</v>
      </c>
      <c r="V68" s="175">
        <v>5880000000</v>
      </c>
      <c r="W68" s="175">
        <v>6090000000</v>
      </c>
      <c r="X68" s="175">
        <v>6270000000</v>
      </c>
      <c r="Y68" s="175">
        <v>5930000000</v>
      </c>
      <c r="Z68" s="175">
        <v>5880000000</v>
      </c>
      <c r="AA68" s="175">
        <v>6400000000</v>
      </c>
      <c r="AB68" s="175">
        <v>6878105922.1820002</v>
      </c>
      <c r="AC68" s="175">
        <v>6878105922.1820002</v>
      </c>
    </row>
    <row r="69" spans="4:29" x14ac:dyDescent="0.25">
      <c r="D69" s="60" t="s">
        <v>25</v>
      </c>
      <c r="E69" s="175">
        <v>637000000</v>
      </c>
      <c r="F69" s="175">
        <v>674000000</v>
      </c>
      <c r="G69" s="175">
        <v>712000000</v>
      </c>
      <c r="H69" s="175">
        <v>715000000</v>
      </c>
      <c r="I69" s="175">
        <v>739000000</v>
      </c>
      <c r="J69" s="175">
        <v>786000000</v>
      </c>
      <c r="K69" s="175">
        <v>776000000</v>
      </c>
      <c r="L69" s="175">
        <v>810000000</v>
      </c>
      <c r="M69" s="175">
        <v>928000000</v>
      </c>
      <c r="N69" s="175">
        <v>1080000000</v>
      </c>
      <c r="O69" s="175">
        <v>1190000000</v>
      </c>
      <c r="P69" s="175">
        <v>1320000000</v>
      </c>
      <c r="Q69" s="175">
        <v>1510000000</v>
      </c>
      <c r="R69" s="175">
        <v>1640000000</v>
      </c>
      <c r="S69" s="175">
        <v>1430000000</v>
      </c>
      <c r="T69" s="175">
        <v>1650000000</v>
      </c>
      <c r="U69" s="175">
        <v>1910000000</v>
      </c>
      <c r="V69" s="175">
        <v>1990000000</v>
      </c>
      <c r="W69" s="175">
        <v>2090000000</v>
      </c>
      <c r="X69" s="175">
        <v>2200000000</v>
      </c>
      <c r="Y69" s="175">
        <v>2070000000</v>
      </c>
      <c r="Z69" s="175">
        <v>2020000000</v>
      </c>
      <c r="AA69" s="175">
        <v>2190000000</v>
      </c>
      <c r="AB69" s="175">
        <v>2303087815.5219998</v>
      </c>
      <c r="AC69" s="175">
        <v>2303087815.5219998</v>
      </c>
    </row>
    <row r="70" spans="4:29" ht="15.75" thickBot="1" x14ac:dyDescent="0.3">
      <c r="D70" s="61" t="s">
        <v>26</v>
      </c>
      <c r="E70" s="176">
        <v>147000000</v>
      </c>
      <c r="F70" s="176">
        <v>149000000</v>
      </c>
      <c r="G70" s="176">
        <v>159000000</v>
      </c>
      <c r="H70" s="176">
        <v>158000000</v>
      </c>
      <c r="I70" s="176">
        <v>154000000</v>
      </c>
      <c r="J70" s="176">
        <v>266000000</v>
      </c>
      <c r="K70" s="176">
        <v>237000000</v>
      </c>
      <c r="L70" s="176">
        <v>230000000</v>
      </c>
      <c r="M70" s="176">
        <v>292000000</v>
      </c>
      <c r="N70" s="176">
        <v>401000000</v>
      </c>
      <c r="O70" s="176">
        <v>476000000</v>
      </c>
      <c r="P70" s="176">
        <v>503000000</v>
      </c>
      <c r="Q70" s="176">
        <v>542000000</v>
      </c>
      <c r="R70" s="176">
        <v>664000000</v>
      </c>
      <c r="S70" s="176">
        <v>648000000</v>
      </c>
      <c r="T70" s="176">
        <v>727000000</v>
      </c>
      <c r="U70" s="176">
        <v>836000000</v>
      </c>
      <c r="V70" s="176">
        <v>934000000</v>
      </c>
      <c r="W70" s="176">
        <v>1020000000</v>
      </c>
      <c r="X70" s="176">
        <v>839000000</v>
      </c>
      <c r="Y70" s="176">
        <v>795000000</v>
      </c>
      <c r="Z70" s="176">
        <v>872000000</v>
      </c>
      <c r="AA70" s="176">
        <v>832000000</v>
      </c>
      <c r="AB70" s="176">
        <v>916723830.44799995</v>
      </c>
      <c r="AC70" s="176">
        <v>916723830.44799995</v>
      </c>
    </row>
    <row r="71" spans="4:29" x14ac:dyDescent="0.25">
      <c r="D71" s="1" t="s">
        <v>52</v>
      </c>
    </row>
    <row r="72" spans="4:29" ht="15.75" thickBot="1" x14ac:dyDescent="0.3"/>
    <row r="73" spans="4:29" ht="15.75" thickBot="1" x14ac:dyDescent="0.3">
      <c r="D73" s="57" t="s">
        <v>15</v>
      </c>
      <c r="E73" s="12">
        <v>1995</v>
      </c>
      <c r="F73" s="8">
        <v>1996</v>
      </c>
      <c r="G73" s="12">
        <v>1997</v>
      </c>
      <c r="H73" s="8">
        <v>1998</v>
      </c>
      <c r="I73" s="12">
        <v>1999</v>
      </c>
      <c r="J73" s="8">
        <v>2000</v>
      </c>
      <c r="K73" s="12">
        <v>2001</v>
      </c>
      <c r="L73" s="8">
        <v>2002</v>
      </c>
      <c r="M73" s="12">
        <v>2003</v>
      </c>
      <c r="N73" s="8">
        <v>2004</v>
      </c>
      <c r="O73" s="12">
        <v>2005</v>
      </c>
      <c r="P73" s="8">
        <v>2006</v>
      </c>
      <c r="Q73" s="12">
        <v>2007</v>
      </c>
      <c r="R73" s="8">
        <v>2008</v>
      </c>
      <c r="S73" s="12">
        <v>2009</v>
      </c>
      <c r="T73" s="8">
        <v>2010</v>
      </c>
      <c r="U73" s="12">
        <v>2011</v>
      </c>
      <c r="V73" s="8">
        <v>2012</v>
      </c>
      <c r="W73" s="12">
        <v>2013</v>
      </c>
      <c r="X73" s="8">
        <v>2014</v>
      </c>
      <c r="Y73" s="12">
        <v>2015</v>
      </c>
      <c r="Z73" s="9">
        <v>2016</v>
      </c>
      <c r="AA73" s="9">
        <v>2017</v>
      </c>
      <c r="AB73" s="9">
        <v>2018</v>
      </c>
      <c r="AC73" s="9">
        <v>2019</v>
      </c>
    </row>
    <row r="74" spans="4:29" ht="15.75" thickBot="1" x14ac:dyDescent="0.3">
      <c r="D74" s="58" t="s">
        <v>16</v>
      </c>
      <c r="E74" s="51">
        <f>+B!E46/E!E88</f>
        <v>1.3756420038535646E-6</v>
      </c>
      <c r="F74" s="51">
        <f>+B!F46/E!F88</f>
        <v>2.3225477941176469E-7</v>
      </c>
      <c r="G74" s="51">
        <f>+B!G46/E!G88</f>
        <v>7.1643769911504443E-7</v>
      </c>
      <c r="H74" s="51">
        <f>+B!H46/E!H88</f>
        <v>9.4270232974910415E-7</v>
      </c>
      <c r="I74" s="51">
        <f>+B!I46/E!I88</f>
        <v>6.0903655172413793E-7</v>
      </c>
      <c r="J74" s="51">
        <f>+B!J46/E!J88</f>
        <v>1.0206955725190839E-6</v>
      </c>
      <c r="K74" s="51">
        <f>+B!K46/E!K88</f>
        <v>8.5118811410459573E-7</v>
      </c>
      <c r="L74" s="51">
        <f>+B!L46/E!L88</f>
        <v>7.3251930618401211E-7</v>
      </c>
      <c r="M74" s="51">
        <f>+B!M46/E!M88</f>
        <v>6.5399288486416559E-7</v>
      </c>
      <c r="N74" s="51">
        <f>+B!N46/E!N88</f>
        <v>7.3033333333333332E-7</v>
      </c>
      <c r="O74" s="51">
        <f>+B!O46/E!O88</f>
        <v>1.1351757009345794E-6</v>
      </c>
      <c r="P74" s="51">
        <f>+B!P46/E!P88</f>
        <v>2.1397010569105689E-6</v>
      </c>
      <c r="Q74" s="51">
        <f>+B!Q46/E!Q88</f>
        <v>2.9923295774647887E-6</v>
      </c>
      <c r="R74" s="51">
        <f>+B!R46/E!R88</f>
        <v>4.0173054878048776E-6</v>
      </c>
      <c r="S74" s="51">
        <f>+B!S46/E!S88</f>
        <v>4.8397018897637798E-6</v>
      </c>
      <c r="T74" s="51">
        <f>+B!T46/E!T88</f>
        <v>6.1076426623376626E-6</v>
      </c>
      <c r="U74" s="51">
        <f>+B!U46/E!U88</f>
        <v>9.2777350273224047E-6</v>
      </c>
      <c r="V74" s="51">
        <f>+B!V46/E!V88</f>
        <v>1.1940372702702702E-5</v>
      </c>
      <c r="W74" s="51">
        <f>+B!W46/E!W88</f>
        <v>1.6811205372340426E-5</v>
      </c>
      <c r="X74" s="51">
        <f>+B!X46/E!X88</f>
        <v>2.3165199312169311E-5</v>
      </c>
      <c r="Y74" s="51">
        <f>+B!Y46/E!Y88</f>
        <v>2.9588500301204817E-5</v>
      </c>
      <c r="Z74" s="51">
        <f>+B!Z46/E!Z88</f>
        <v>2.9238002795031053E-5</v>
      </c>
      <c r="AA74" s="51">
        <f>+B!AA46/E!AA88</f>
        <v>3.1116819162011177E-5</v>
      </c>
      <c r="AB74" s="51">
        <f>+B!AB46/E!AB88</f>
        <v>2.5870993020301802E-5</v>
      </c>
      <c r="AC74" s="51">
        <f>+B!AC46/E!AC88</f>
        <v>3.3128738740488844E-5</v>
      </c>
    </row>
    <row r="75" spans="4:29" x14ac:dyDescent="0.25">
      <c r="D75" s="59" t="s">
        <v>17</v>
      </c>
      <c r="E75" s="52">
        <f>+B!E47/E!E89</f>
        <v>1.6768936E-5</v>
      </c>
      <c r="F75" s="52">
        <f>+B!F47/E!F89</f>
        <v>0</v>
      </c>
      <c r="G75" s="52">
        <f>+B!G47/E!G89</f>
        <v>1.5012853470437016E-8</v>
      </c>
      <c r="H75" s="52">
        <f>+B!H47/E!H89</f>
        <v>0</v>
      </c>
      <c r="I75" s="52">
        <f>+B!I47/E!I89</f>
        <v>3.4130748663101606E-7</v>
      </c>
      <c r="J75" s="52">
        <f>+B!J47/E!J89</f>
        <v>1.5277777777777778E-10</v>
      </c>
      <c r="K75" s="52">
        <f>+B!K47/E!K89</f>
        <v>4.2412162162162167E-7</v>
      </c>
      <c r="L75" s="52">
        <f>+B!L47/E!L89</f>
        <v>2.8076335877862598E-8</v>
      </c>
      <c r="M75" s="52">
        <f>+B!M47/E!M89</f>
        <v>3.7105960264900662E-8</v>
      </c>
      <c r="N75" s="52">
        <f>+B!N47/E!N89</f>
        <v>8.4538759689922483E-8</v>
      </c>
      <c r="O75" s="52">
        <f>+B!O47/E!O89</f>
        <v>9.1455398230088488E-7</v>
      </c>
      <c r="P75" s="52">
        <f>+B!P47/E!P89</f>
        <v>1.6695889967637541E-6</v>
      </c>
      <c r="Q75" s="52">
        <f>+B!Q47/E!Q89</f>
        <v>4.6628160762942778E-6</v>
      </c>
      <c r="R75" s="52">
        <f>+B!R47/E!R89</f>
        <v>7.8266854565952648E-6</v>
      </c>
      <c r="S75" s="52">
        <f>+B!S47/E!S89</f>
        <v>1.3538881761006289E-5</v>
      </c>
      <c r="T75" s="52">
        <f>+B!T47/E!T89</f>
        <v>2.5476068926553672E-5</v>
      </c>
      <c r="U75" s="52">
        <f>+B!U47/E!U89</f>
        <v>3.8253302830188675E-5</v>
      </c>
      <c r="V75" s="52">
        <f>+B!V47/E!V89</f>
        <v>4.5270377358490564E-5</v>
      </c>
      <c r="W75" s="52">
        <f>+B!W47/E!W89</f>
        <v>4.6742466964285715E-5</v>
      </c>
      <c r="X75" s="52">
        <f>+B!X47/E!X89</f>
        <v>5.5414413913043477E-5</v>
      </c>
      <c r="Y75" s="52">
        <f>+B!Y47/E!Y89</f>
        <v>5.4489250000000004E-5</v>
      </c>
      <c r="Z75" s="52">
        <f>+B!Z47/E!Z89</f>
        <v>5.290526603773585E-5</v>
      </c>
      <c r="AA75" s="52">
        <f>+B!AA47/E!AA89</f>
        <v>4.4854311304347827E-5</v>
      </c>
      <c r="AB75" s="52">
        <f>+B!AB47/E!AB89</f>
        <v>4.7011747901806419E-5</v>
      </c>
      <c r="AC75" s="52">
        <f>+B!AC47/E!AC89</f>
        <v>3.957352354324292E-5</v>
      </c>
    </row>
    <row r="76" spans="4:29" x14ac:dyDescent="0.25">
      <c r="D76" s="60" t="s">
        <v>18</v>
      </c>
      <c r="E76" s="53">
        <f>+B!E48/E!E90</f>
        <v>0</v>
      </c>
      <c r="F76" s="53">
        <f>+B!F48/E!F90</f>
        <v>0</v>
      </c>
      <c r="G76" s="53">
        <f>+B!G48/E!G90</f>
        <v>0</v>
      </c>
      <c r="H76" s="53">
        <f>+B!H48/E!H90</f>
        <v>0</v>
      </c>
      <c r="I76" s="53">
        <f>+B!I48/E!I90</f>
        <v>0</v>
      </c>
      <c r="J76" s="53">
        <f>+B!J48/E!J90</f>
        <v>0</v>
      </c>
      <c r="K76" s="53">
        <f>+B!K48/E!K90</f>
        <v>0</v>
      </c>
      <c r="L76" s="53">
        <f>+B!L48/E!L90</f>
        <v>0</v>
      </c>
      <c r="M76" s="53">
        <f>+B!M48/E!M90</f>
        <v>0</v>
      </c>
      <c r="N76" s="53">
        <f>+B!N48/E!N90</f>
        <v>0</v>
      </c>
      <c r="O76" s="53">
        <f>+B!O48/E!O90</f>
        <v>0</v>
      </c>
      <c r="P76" s="53">
        <f>+B!P48/E!P90</f>
        <v>0</v>
      </c>
      <c r="Q76" s="53">
        <f>+B!Q48/E!Q90</f>
        <v>0</v>
      </c>
      <c r="R76" s="53">
        <f>+B!R48/E!R90</f>
        <v>0</v>
      </c>
      <c r="S76" s="53">
        <f>+B!S48/E!S90</f>
        <v>0</v>
      </c>
      <c r="T76" s="53">
        <f>+B!T48/E!T90</f>
        <v>0</v>
      </c>
      <c r="U76" s="53">
        <f>+B!U48/E!U90</f>
        <v>0</v>
      </c>
      <c r="V76" s="53">
        <f>+B!V48/E!V90</f>
        <v>1.0447708333333334E-6</v>
      </c>
      <c r="W76" s="53">
        <f>+B!W48/E!W90</f>
        <v>1.8640067567567566E-6</v>
      </c>
      <c r="X76" s="53">
        <f>+B!X48/E!X90</f>
        <v>4.6390268456375844E-6</v>
      </c>
      <c r="Y76" s="53">
        <f>+B!Y48/E!Y90</f>
        <v>3.8885714285714284E-6</v>
      </c>
      <c r="Z76" s="53">
        <f>+B!Z48/E!Z90</f>
        <v>3.7742797202797201E-6</v>
      </c>
      <c r="AA76" s="53">
        <f>+B!AA48/E!AA90</f>
        <v>3.8150784313725491E-6</v>
      </c>
      <c r="AB76" s="53">
        <f>+B!AB48/E!AB90</f>
        <v>1.9609919577551154E-6</v>
      </c>
      <c r="AC76" s="53">
        <f>+B!AC48/E!AC90</f>
        <v>1.3524149571614694E-6</v>
      </c>
    </row>
    <row r="77" spans="4:29" x14ac:dyDescent="0.25">
      <c r="D77" s="60" t="s">
        <v>19</v>
      </c>
      <c r="E77" s="53">
        <f>+B!E49/E!E91</f>
        <v>2.5928870292887031E-8</v>
      </c>
      <c r="F77" s="53">
        <f>+B!F49/E!F91</f>
        <v>0</v>
      </c>
      <c r="G77" s="53">
        <f>+B!G49/E!G91</f>
        <v>0</v>
      </c>
      <c r="H77" s="53">
        <f>+B!H49/E!H91</f>
        <v>0</v>
      </c>
      <c r="I77" s="53">
        <f>+B!I49/E!I91</f>
        <v>0</v>
      </c>
      <c r="J77" s="53">
        <f>+B!J49/E!J91</f>
        <v>9.7565044247787613E-7</v>
      </c>
      <c r="K77" s="53">
        <f>+B!K49/E!K91</f>
        <v>1.3595794392523363E-7</v>
      </c>
      <c r="L77" s="53">
        <f>+B!L49/E!L91</f>
        <v>6.4009174311926603E-8</v>
      </c>
      <c r="M77" s="53">
        <f>+B!M49/E!M91</f>
        <v>1.0196525096525096E-7</v>
      </c>
      <c r="N77" s="53">
        <f>+B!N49/E!N91</f>
        <v>3.999970501474926E-7</v>
      </c>
      <c r="O77" s="53">
        <f>+B!O49/E!O91</f>
        <v>3.4398177083333336E-7</v>
      </c>
      <c r="P77" s="53">
        <f>+B!P49/E!P91</f>
        <v>1.4929824175824175E-6</v>
      </c>
      <c r="Q77" s="53">
        <f>+B!Q49/E!Q91</f>
        <v>1.0451601423487544E-7</v>
      </c>
      <c r="R77" s="53">
        <f>+B!R49/E!R91</f>
        <v>1.3918906942392909E-7</v>
      </c>
      <c r="S77" s="53">
        <f>+B!S49/E!S91</f>
        <v>2.0655136268343817E-7</v>
      </c>
      <c r="T77" s="53">
        <f>+B!T49/E!T91</f>
        <v>8.7354014598540141E-7</v>
      </c>
      <c r="U77" s="53">
        <f>+B!U49/E!U91</f>
        <v>3.3628944381384794E-7</v>
      </c>
      <c r="V77" s="53">
        <f>+B!V49/E!V91</f>
        <v>9.4081784841075805E-7</v>
      </c>
      <c r="W77" s="53">
        <f>+B!W49/E!W91</f>
        <v>6.1301713586291312E-7</v>
      </c>
      <c r="X77" s="53">
        <f>+B!X49/E!X91</f>
        <v>3.8795357590966127E-7</v>
      </c>
      <c r="Y77" s="53">
        <f>+B!Y49/E!Y91</f>
        <v>4.4767857142857146E-7</v>
      </c>
      <c r="Z77" s="53">
        <f>+B!Z49/E!Z91</f>
        <v>5.8320394736842111E-7</v>
      </c>
      <c r="AA77" s="53">
        <f>+B!AA49/E!AA91</f>
        <v>2.9446205962059617E-7</v>
      </c>
      <c r="AB77" s="53">
        <f>+B!AB49/E!AB91</f>
        <v>1.0779247047555237E-6</v>
      </c>
      <c r="AC77" s="53">
        <f>+B!AC49/E!AC91</f>
        <v>1.2812918853749212E-6</v>
      </c>
    </row>
    <row r="78" spans="4:29" x14ac:dyDescent="0.25">
      <c r="D78" s="60" t="s">
        <v>20</v>
      </c>
      <c r="E78" s="53">
        <f>+B!E50/E!E92</f>
        <v>0</v>
      </c>
      <c r="F78" s="53">
        <f>+B!F50/E!F92</f>
        <v>0</v>
      </c>
      <c r="G78" s="53">
        <f>+B!G50/E!G92</f>
        <v>0</v>
      </c>
      <c r="H78" s="53">
        <f>+B!H50/E!H92</f>
        <v>0</v>
      </c>
      <c r="I78" s="53">
        <f>+B!I50/E!I92</f>
        <v>0</v>
      </c>
      <c r="J78" s="53">
        <f>+B!J50/E!J92</f>
        <v>0</v>
      </c>
      <c r="K78" s="53">
        <f>+B!K50/E!K92</f>
        <v>0</v>
      </c>
      <c r="L78" s="53">
        <f>+B!L50/E!L92</f>
        <v>0</v>
      </c>
      <c r="M78" s="53">
        <f>+B!M50/E!M92</f>
        <v>0</v>
      </c>
      <c r="N78" s="53">
        <f>+B!N50/E!N92</f>
        <v>0</v>
      </c>
      <c r="O78" s="53">
        <f>+B!O50/E!O92</f>
        <v>0</v>
      </c>
      <c r="P78" s="53">
        <f>+B!P50/E!P92</f>
        <v>0</v>
      </c>
      <c r="Q78" s="53">
        <f>+B!Q50/E!Q92</f>
        <v>4.8662814070351761E-8</v>
      </c>
      <c r="R78" s="53">
        <f>+B!R50/E!R92</f>
        <v>0</v>
      </c>
      <c r="S78" s="53">
        <f>+B!S50/E!S92</f>
        <v>0</v>
      </c>
      <c r="T78" s="53">
        <f>+B!T50/E!T92</f>
        <v>0</v>
      </c>
      <c r="U78" s="53">
        <f>+B!U50/E!U92</f>
        <v>0</v>
      </c>
      <c r="V78" s="53">
        <f>+B!V50/E!V92</f>
        <v>0</v>
      </c>
      <c r="W78" s="53">
        <f>+B!W50/E!W92</f>
        <v>8.3104615384615389E-9</v>
      </c>
      <c r="X78" s="53">
        <f>+B!X50/E!X92</f>
        <v>0</v>
      </c>
      <c r="Y78" s="53">
        <f>+B!Y50/E!Y92</f>
        <v>2.7741027027027023E-7</v>
      </c>
      <c r="Z78" s="53">
        <f>+B!Z50/E!Z92</f>
        <v>3.5264575163398692E-7</v>
      </c>
      <c r="AA78" s="53">
        <f>+B!AA50/E!AA92</f>
        <v>3.1719752475247524E-7</v>
      </c>
      <c r="AB78" s="53">
        <f>+B!AB50/E!AB92</f>
        <v>2.266695898723849E-7</v>
      </c>
      <c r="AC78" s="53">
        <f>+B!AC50/E!AC92</f>
        <v>7.553996074327443E-11</v>
      </c>
    </row>
    <row r="79" spans="4:29" x14ac:dyDescent="0.25">
      <c r="D79" s="60" t="s">
        <v>21</v>
      </c>
      <c r="E79" s="53">
        <f>+B!E51/E!E93</f>
        <v>0</v>
      </c>
      <c r="F79" s="53">
        <f>+B!F51/E!F93</f>
        <v>0</v>
      </c>
      <c r="G79" s="53">
        <f>+B!G51/E!G93</f>
        <v>0</v>
      </c>
      <c r="H79" s="53">
        <f>+B!H51/E!H93</f>
        <v>0</v>
      </c>
      <c r="I79" s="53">
        <f>+B!I51/E!I93</f>
        <v>0</v>
      </c>
      <c r="J79" s="53">
        <f>+B!J51/E!J93</f>
        <v>0</v>
      </c>
      <c r="K79" s="53">
        <f>+B!K51/E!K93</f>
        <v>0</v>
      </c>
      <c r="L79" s="53">
        <f>+B!L51/E!L93</f>
        <v>0</v>
      </c>
      <c r="M79" s="53">
        <f>+B!M51/E!M93</f>
        <v>0</v>
      </c>
      <c r="N79" s="53">
        <f>+B!N51/E!N93</f>
        <v>0</v>
      </c>
      <c r="O79" s="53">
        <f>+B!O51/E!O93</f>
        <v>0</v>
      </c>
      <c r="P79" s="53">
        <f>+B!P51/E!P93</f>
        <v>0</v>
      </c>
      <c r="Q79" s="53">
        <f>+B!Q51/E!Q93</f>
        <v>0</v>
      </c>
      <c r="R79" s="53">
        <f>+B!R51/E!R93</f>
        <v>0</v>
      </c>
      <c r="S79" s="53">
        <f>+B!S51/E!S93</f>
        <v>0</v>
      </c>
      <c r="T79" s="53">
        <f>+B!T51/E!T93</f>
        <v>0</v>
      </c>
      <c r="U79" s="53">
        <f>+B!U51/E!U93</f>
        <v>0</v>
      </c>
      <c r="V79" s="53">
        <f>+B!V51/E!V93</f>
        <v>0</v>
      </c>
      <c r="W79" s="53">
        <f>+B!W51/E!W93</f>
        <v>0</v>
      </c>
      <c r="X79" s="53">
        <f>+B!X51/E!X93</f>
        <v>0</v>
      </c>
      <c r="Y79" s="53">
        <f>+B!Y51/E!Y93</f>
        <v>3.6760924194222745E-8</v>
      </c>
      <c r="Z79" s="53">
        <f>+B!Z51/E!Z93</f>
        <v>2.1514974518533665E-7</v>
      </c>
      <c r="AA79" s="53">
        <f>+B!AA51/E!AA93</f>
        <v>2.8890740740740742E-7</v>
      </c>
      <c r="AB79" s="53">
        <f>+B!AB51/E!AB93</f>
        <v>5.1350581300750318E-7</v>
      </c>
      <c r="AC79" s="53">
        <f>+B!AC51/E!AC93</f>
        <v>4.982969920367651E-7</v>
      </c>
    </row>
    <row r="80" spans="4:29" x14ac:dyDescent="0.25">
      <c r="D80" s="60" t="s">
        <v>22</v>
      </c>
      <c r="E80" s="53">
        <f>+B!E52/E!E94</f>
        <v>0</v>
      </c>
      <c r="F80" s="53">
        <f>+B!F52/E!F94</f>
        <v>0</v>
      </c>
      <c r="G80" s="53">
        <f>+B!G52/E!G94</f>
        <v>2.8150000000000001E-8</v>
      </c>
      <c r="H80" s="53">
        <f>+B!H52/E!H94</f>
        <v>1.0064298724954463E-7</v>
      </c>
      <c r="I80" s="53">
        <f>+B!I52/E!I94</f>
        <v>0</v>
      </c>
      <c r="J80" s="53">
        <f>+B!J52/E!J94</f>
        <v>4.0867862969004892E-8</v>
      </c>
      <c r="K80" s="53">
        <f>+B!K52/E!K94</f>
        <v>2.139622641509434E-8</v>
      </c>
      <c r="L80" s="53">
        <f>+B!L52/E!L94</f>
        <v>3.4696755994358249E-10</v>
      </c>
      <c r="M80" s="53">
        <f>+B!M52/E!M94</f>
        <v>6.8028301886792461E-8</v>
      </c>
      <c r="N80" s="53">
        <f>+B!N52/E!N94</f>
        <v>1.6637058823529412E-7</v>
      </c>
      <c r="O80" s="53">
        <f>+B!O52/E!O94</f>
        <v>3.1155042735042734E-7</v>
      </c>
      <c r="P80" s="53">
        <f>+B!P52/E!P94</f>
        <v>1.7899923076923079E-7</v>
      </c>
      <c r="Q80" s="53">
        <f>+B!Q52/E!Q94</f>
        <v>3.4306447368421053E-7</v>
      </c>
      <c r="R80" s="53">
        <f>+B!R52/E!R94</f>
        <v>6.0553028571428576E-7</v>
      </c>
      <c r="S80" s="53">
        <f>+B!S52/E!S94</f>
        <v>4.0671208053691274E-7</v>
      </c>
      <c r="T80" s="53">
        <f>+B!T52/E!T94</f>
        <v>3.5414772727272724E-7</v>
      </c>
      <c r="U80" s="53">
        <f>+B!U52/E!U94</f>
        <v>8.7877584541062802E-7</v>
      </c>
      <c r="V80" s="53">
        <f>+B!V52/E!V94</f>
        <v>8.4637772277227724E-7</v>
      </c>
      <c r="W80" s="53">
        <f>+B!W52/E!W94</f>
        <v>3.5798076923076922E-7</v>
      </c>
      <c r="X80" s="53">
        <f>+B!X52/E!X94</f>
        <v>1.61042441314554E-6</v>
      </c>
      <c r="Y80" s="53">
        <f>+B!Y52/E!Y94</f>
        <v>1.386303092783505E-6</v>
      </c>
      <c r="Z80" s="53">
        <f>+B!Z52/E!Z94</f>
        <v>2.2285321052631581E-6</v>
      </c>
      <c r="AA80" s="53">
        <f>+B!AA52/E!AA94</f>
        <v>2.3408860576923076E-6</v>
      </c>
      <c r="AB80" s="53">
        <f>+B!AB52/E!AB94</f>
        <v>5.2843304964502328E-6</v>
      </c>
      <c r="AC80" s="53">
        <f>+B!AC52/E!AC94</f>
        <v>4.6203119699332712E-6</v>
      </c>
    </row>
    <row r="81" spans="4:29" x14ac:dyDescent="0.25">
      <c r="D81" s="60" t="s">
        <v>23</v>
      </c>
      <c r="E81" s="53">
        <f>+B!E53/E!E95</f>
        <v>3.1424062877871825E-7</v>
      </c>
      <c r="F81" s="53">
        <f>+B!F53/E!F95</f>
        <v>4.1522128174123337E-7</v>
      </c>
      <c r="G81" s="53">
        <f>+B!G53/E!G95</f>
        <v>5.0398117647058829E-7</v>
      </c>
      <c r="H81" s="53">
        <f>+B!H53/E!H95</f>
        <v>1.4211798816568046E-6</v>
      </c>
      <c r="I81" s="53">
        <f>+B!I53/E!I95</f>
        <v>1.3717589928057554E-6</v>
      </c>
      <c r="J81" s="53">
        <f>+B!J53/E!J95</f>
        <v>1.3222755555555555E-6</v>
      </c>
      <c r="K81" s="53">
        <f>+B!K53/E!K95</f>
        <v>1.2535268065268066E-6</v>
      </c>
      <c r="L81" s="53">
        <f>+B!L53/E!L95</f>
        <v>1.3724671052631579E-6</v>
      </c>
      <c r="M81" s="53">
        <f>+B!M53/E!M95</f>
        <v>1.0316028571428571E-6</v>
      </c>
      <c r="N81" s="53">
        <f>+B!N53/E!N95</f>
        <v>2.9689778625954199E-6</v>
      </c>
      <c r="O81" s="53">
        <f>+B!O53/E!O95</f>
        <v>2.6992380952380952E-6</v>
      </c>
      <c r="P81" s="53">
        <f>+B!P53/E!P95</f>
        <v>6.0332771929824563E-6</v>
      </c>
      <c r="Q81" s="53">
        <f>+B!Q53/E!Q95</f>
        <v>8.8587430693069307E-6</v>
      </c>
      <c r="R81" s="53">
        <f>+B!R53/E!R95</f>
        <v>1.1137751121076234E-5</v>
      </c>
      <c r="S81" s="53">
        <f>+B!S53/E!S95</f>
        <v>1.2734939622641509E-5</v>
      </c>
      <c r="T81" s="53">
        <f>+B!T53/E!T95</f>
        <v>1.2875257653061224E-5</v>
      </c>
      <c r="U81" s="53">
        <f>+B!U53/E!U95</f>
        <v>1.1988455319148935E-5</v>
      </c>
      <c r="V81" s="53">
        <f>+B!V53/E!V95</f>
        <v>1.0746740540540541E-5</v>
      </c>
      <c r="W81" s="53">
        <f>+B!W53/E!W95</f>
        <v>1.6295967857142859E-5</v>
      </c>
      <c r="X81" s="53">
        <f>+B!X53/E!X95</f>
        <v>1.9511030901287551E-5</v>
      </c>
      <c r="Y81" s="53">
        <f>+B!Y53/E!Y95</f>
        <v>1.7643782524271845E-5</v>
      </c>
      <c r="Z81" s="53">
        <f>+B!Z53/E!Z95</f>
        <v>1.8622837244897959E-5</v>
      </c>
      <c r="AA81" s="53">
        <f>+B!AA53/E!AA95</f>
        <v>2.0028415909090908E-5</v>
      </c>
      <c r="AB81" s="53">
        <f>+B!AB53/E!AB95</f>
        <v>2.5011573643809939E-5</v>
      </c>
      <c r="AC81" s="53">
        <f>+B!AC53/E!AC95</f>
        <v>2.4574797028701558E-5</v>
      </c>
    </row>
    <row r="82" spans="4:29" x14ac:dyDescent="0.25">
      <c r="D82" s="60" t="s">
        <v>24</v>
      </c>
      <c r="E82" s="53">
        <f>+B!E54/E!E96</f>
        <v>0</v>
      </c>
      <c r="F82" s="53">
        <f>+B!F54/E!F96</f>
        <v>0</v>
      </c>
      <c r="G82" s="53">
        <f>+B!G54/E!G96</f>
        <v>1.8678433179723503E-7</v>
      </c>
      <c r="H82" s="53">
        <f>+B!H54/E!H96</f>
        <v>7.4394687499999998E-7</v>
      </c>
      <c r="I82" s="53">
        <f>+B!I54/E!I96</f>
        <v>4.2586974789915968E-8</v>
      </c>
      <c r="J82" s="53">
        <f>+B!J54/E!J96</f>
        <v>1.8039393939393939E-8</v>
      </c>
      <c r="K82" s="53">
        <f>+B!K54/E!K96</f>
        <v>2.9106772908366535E-7</v>
      </c>
      <c r="L82" s="53">
        <f>+B!L54/E!L96</f>
        <v>3.4875610687022901E-7</v>
      </c>
      <c r="M82" s="53">
        <f>+B!M54/E!M96</f>
        <v>3.3488628762541803E-7</v>
      </c>
      <c r="N82" s="53">
        <f>+B!N54/E!N96</f>
        <v>1.7096408839779004E-7</v>
      </c>
      <c r="O82" s="53">
        <f>+B!O54/E!O96</f>
        <v>4.9895303030303036E-7</v>
      </c>
      <c r="P82" s="53">
        <f>+B!P54/E!P96</f>
        <v>8.62262E-7</v>
      </c>
      <c r="Q82" s="53">
        <f>+B!Q54/E!Q96</f>
        <v>9.2433150684931499E-7</v>
      </c>
      <c r="R82" s="53">
        <f>+B!R54/E!R96</f>
        <v>1.0096978181818181E-6</v>
      </c>
      <c r="S82" s="53">
        <f>+B!S54/E!S96</f>
        <v>1.4572583333333332E-6</v>
      </c>
      <c r="T82" s="53">
        <f>+B!T54/E!T96</f>
        <v>2.3661586011342153E-6</v>
      </c>
      <c r="U82" s="53">
        <f>+B!U54/E!U96</f>
        <v>2.4925857859531773E-6</v>
      </c>
      <c r="V82" s="53">
        <f>+B!V54/E!V96</f>
        <v>5.244947847682119E-6</v>
      </c>
      <c r="W82" s="53">
        <f>+B!W54/E!W96</f>
        <v>1.3999041666666668E-5</v>
      </c>
      <c r="X82" s="53">
        <f>+B!X54/E!X96</f>
        <v>2.743151539657854E-5</v>
      </c>
      <c r="Y82" s="53">
        <f>+B!Y54/E!Y96</f>
        <v>4.183133208469055E-5</v>
      </c>
      <c r="Z82" s="53">
        <f>+B!Z54/E!Z96</f>
        <v>4.2405034533551554E-5</v>
      </c>
      <c r="AA82" s="53">
        <f>+B!AA54/E!AA96</f>
        <v>4.9337930988023956E-5</v>
      </c>
      <c r="AB82" s="53">
        <f>+B!AB54/E!AB96</f>
        <v>3.2736938748942634E-5</v>
      </c>
      <c r="AC82" s="53">
        <f>+B!AC54/E!AC96</f>
        <v>5.3803646520615269E-5</v>
      </c>
    </row>
    <row r="83" spans="4:29" x14ac:dyDescent="0.25">
      <c r="D83" s="60" t="s">
        <v>25</v>
      </c>
      <c r="E83" s="53">
        <f>+B!E55/E!E97</f>
        <v>8.9748006134969329E-7</v>
      </c>
      <c r="F83" s="53">
        <f>+B!F55/E!F97</f>
        <v>1.3200545193687231E-6</v>
      </c>
      <c r="G83" s="53">
        <f>+B!G55/E!G97</f>
        <v>4.3801454046639236E-6</v>
      </c>
      <c r="H83" s="53">
        <f>+B!H55/E!H97</f>
        <v>3.1633125845737485E-6</v>
      </c>
      <c r="I83" s="53">
        <f>+B!I55/E!I97</f>
        <v>2.8007250324254213E-6</v>
      </c>
      <c r="J83" s="53">
        <f>+B!J55/E!J97</f>
        <v>6.3675397796817624E-6</v>
      </c>
      <c r="K83" s="53">
        <f>+B!K55/E!K97</f>
        <v>4.1291570552147237E-6</v>
      </c>
      <c r="L83" s="53">
        <f>+B!L55/E!L97</f>
        <v>3.0784503464203235E-6</v>
      </c>
      <c r="M83" s="53">
        <f>+B!M55/E!M97</f>
        <v>2.893110887096774E-6</v>
      </c>
      <c r="N83" s="53">
        <f>+B!N55/E!N97</f>
        <v>1.7740973913043479E-6</v>
      </c>
      <c r="O83" s="53">
        <f>+B!O55/E!O97</f>
        <v>4.1185079365079365E-6</v>
      </c>
      <c r="P83" s="53">
        <f>+B!P55/E!P97</f>
        <v>7.321890647482014E-6</v>
      </c>
      <c r="Q83" s="53">
        <f>+B!Q55/E!Q97</f>
        <v>9.9789284810126586E-6</v>
      </c>
      <c r="R83" s="53">
        <f>+B!R55/E!R97</f>
        <v>1.6021700584795321E-5</v>
      </c>
      <c r="S83" s="53">
        <f>+B!S55/E!S97</f>
        <v>1.5945380952380952E-5</v>
      </c>
      <c r="T83" s="53">
        <f>+B!T55/E!T97</f>
        <v>1.9367389880952382E-5</v>
      </c>
      <c r="U83" s="53">
        <f>+B!U55/E!U97</f>
        <v>4.4228895263157896E-5</v>
      </c>
      <c r="V83" s="53">
        <f>+B!V55/E!V97</f>
        <v>6.039122473684211E-5</v>
      </c>
      <c r="W83" s="53">
        <f>+B!W55/E!W97</f>
        <v>7.0558057653061224E-5</v>
      </c>
      <c r="X83" s="53">
        <f>+B!X55/E!X97</f>
        <v>7.1752280582524269E-5</v>
      </c>
      <c r="Y83" s="53">
        <f>+B!Y55/E!Y97</f>
        <v>6.8759743434343434E-5</v>
      </c>
      <c r="Z83" s="53">
        <f>+B!Z55/E!Z97</f>
        <v>5.7811291836734696E-5</v>
      </c>
      <c r="AA83" s="53">
        <f>+B!AA55/E!AA97</f>
        <v>6.1171463414634141E-5</v>
      </c>
      <c r="AB83" s="53">
        <f>+B!AB55/E!AB97</f>
        <v>6.597963769411385E-5</v>
      </c>
      <c r="AC83" s="53">
        <f>+B!AC55/E!AC97</f>
        <v>6.7795479564624554E-5</v>
      </c>
    </row>
    <row r="84" spans="4:29" ht="15.75" thickBot="1" x14ac:dyDescent="0.3">
      <c r="D84" s="61" t="s">
        <v>26</v>
      </c>
      <c r="E84" s="54">
        <f>+B!E56/E!E98</f>
        <v>0</v>
      </c>
      <c r="F84" s="54">
        <f>+B!F56/E!F98</f>
        <v>0</v>
      </c>
      <c r="G84" s="54">
        <f>+B!G56/E!G98</f>
        <v>0</v>
      </c>
      <c r="H84" s="54">
        <f>+B!H56/E!H98</f>
        <v>0</v>
      </c>
      <c r="I84" s="54">
        <f>+B!I56/E!I98</f>
        <v>0</v>
      </c>
      <c r="J84" s="54">
        <f>+B!J56/E!J98</f>
        <v>0</v>
      </c>
      <c r="K84" s="54">
        <f>+B!K56/E!K98</f>
        <v>0</v>
      </c>
      <c r="L84" s="54">
        <f>+B!L56/E!L98</f>
        <v>0</v>
      </c>
      <c r="M84" s="54">
        <f>+B!M56/E!M98</f>
        <v>0</v>
      </c>
      <c r="N84" s="54">
        <f>+B!N56/E!N98</f>
        <v>1.2740298507462686E-8</v>
      </c>
      <c r="O84" s="54">
        <f>+B!O56/E!O98</f>
        <v>0</v>
      </c>
      <c r="P84" s="54">
        <f>+B!P56/E!P98</f>
        <v>0</v>
      </c>
      <c r="Q84" s="54">
        <f>+B!Q56/E!Q98</f>
        <v>1.4008196721311477E-8</v>
      </c>
      <c r="R84" s="54">
        <f>+B!R56/E!R98</f>
        <v>0</v>
      </c>
      <c r="S84" s="54">
        <f>+B!S56/E!S98</f>
        <v>2.3395563770794823E-8</v>
      </c>
      <c r="T84" s="54">
        <f>+B!T56/E!T98</f>
        <v>3.6231884057971014E-12</v>
      </c>
      <c r="U84" s="54">
        <f>+B!U56/E!U98</f>
        <v>8.2613458528951492E-9</v>
      </c>
      <c r="V84" s="54">
        <f>+B!V56/E!V98</f>
        <v>0</v>
      </c>
      <c r="W84" s="54">
        <f>+B!W56/E!W98</f>
        <v>0</v>
      </c>
      <c r="X84" s="54">
        <f>+B!X56/E!X98</f>
        <v>1.4006983240223463E-8</v>
      </c>
      <c r="Y84" s="54">
        <f>+B!Y56/E!Y98</f>
        <v>5.4058479532163739E-8</v>
      </c>
      <c r="Z84" s="54">
        <f>+B!Z56/E!Z98</f>
        <v>8.0427595628415303E-8</v>
      </c>
      <c r="AA84" s="54">
        <f>+B!AA56/E!AA98</f>
        <v>3.5303921568627453E-8</v>
      </c>
      <c r="AB84" s="54">
        <f>+B!AB56/E!AB98</f>
        <v>4.3035590129586681E-8</v>
      </c>
      <c r="AC84" s="54">
        <f>+B!AC56/E!AC98</f>
        <v>1.9892224272892108E-7</v>
      </c>
    </row>
    <row r="85" spans="4:29" s="1" customFormat="1" x14ac:dyDescent="0.25">
      <c r="D85" s="1" t="s">
        <v>53</v>
      </c>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4:29" ht="15.75" thickBot="1" x14ac:dyDescent="0.3"/>
    <row r="87" spans="4:29" ht="15.75" thickBot="1" x14ac:dyDescent="0.3">
      <c r="D87" s="57" t="s">
        <v>15</v>
      </c>
      <c r="E87" s="12">
        <v>1995</v>
      </c>
      <c r="F87" s="8">
        <v>1996</v>
      </c>
      <c r="G87" s="12">
        <v>1997</v>
      </c>
      <c r="H87" s="8">
        <v>1998</v>
      </c>
      <c r="I87" s="12">
        <v>1999</v>
      </c>
      <c r="J87" s="8">
        <v>2000</v>
      </c>
      <c r="K87" s="12">
        <v>2001</v>
      </c>
      <c r="L87" s="8">
        <v>2002</v>
      </c>
      <c r="M87" s="12">
        <v>2003</v>
      </c>
      <c r="N87" s="8">
        <v>2004</v>
      </c>
      <c r="O87" s="12">
        <v>2005</v>
      </c>
      <c r="P87" s="8">
        <v>2006</v>
      </c>
      <c r="Q87" s="12">
        <v>2007</v>
      </c>
      <c r="R87" s="8">
        <v>2008</v>
      </c>
      <c r="S87" s="12">
        <v>2009</v>
      </c>
      <c r="T87" s="8">
        <v>2010</v>
      </c>
      <c r="U87" s="12">
        <v>2011</v>
      </c>
      <c r="V87" s="8">
        <v>2012</v>
      </c>
      <c r="W87" s="12">
        <v>2013</v>
      </c>
      <c r="X87" s="8">
        <v>2014</v>
      </c>
      <c r="Y87" s="12">
        <v>2015</v>
      </c>
      <c r="Z87" s="9">
        <v>2016</v>
      </c>
      <c r="AA87" s="9">
        <v>2017</v>
      </c>
      <c r="AB87" s="9">
        <v>2018</v>
      </c>
      <c r="AC87" s="9">
        <v>2019</v>
      </c>
    </row>
    <row r="88" spans="4:29" ht="15.75" thickBot="1" x14ac:dyDescent="0.3">
      <c r="D88" s="58" t="s">
        <v>16</v>
      </c>
      <c r="E88" s="173">
        <v>5190000000</v>
      </c>
      <c r="F88" s="173">
        <v>5440000000</v>
      </c>
      <c r="G88" s="173">
        <v>5650000000</v>
      </c>
      <c r="H88" s="173">
        <v>5580000000</v>
      </c>
      <c r="I88" s="173">
        <v>5800000000</v>
      </c>
      <c r="J88" s="173">
        <v>6550000000</v>
      </c>
      <c r="K88" s="173">
        <v>6310000000</v>
      </c>
      <c r="L88" s="173">
        <v>6630000000</v>
      </c>
      <c r="M88" s="173">
        <v>7730000000</v>
      </c>
      <c r="N88" s="173">
        <v>9450000000</v>
      </c>
      <c r="O88" s="173">
        <v>10700000000</v>
      </c>
      <c r="P88" s="173">
        <v>12300000000</v>
      </c>
      <c r="Q88" s="173">
        <v>14200000000</v>
      </c>
      <c r="R88" s="173">
        <v>16400000000</v>
      </c>
      <c r="S88" s="173">
        <v>12700000000</v>
      </c>
      <c r="T88" s="173">
        <v>15400000000</v>
      </c>
      <c r="U88" s="173">
        <v>18300000000</v>
      </c>
      <c r="V88" s="173">
        <v>18500000000</v>
      </c>
      <c r="W88" s="173">
        <v>18800000000</v>
      </c>
      <c r="X88" s="173">
        <v>18900000000</v>
      </c>
      <c r="Y88" s="173">
        <v>16600000000</v>
      </c>
      <c r="Z88" s="173">
        <v>16100000000</v>
      </c>
      <c r="AA88" s="173">
        <v>17900000000</v>
      </c>
      <c r="AB88" s="173">
        <v>19670072292.959999</v>
      </c>
      <c r="AC88" s="173">
        <v>19670072292.959999</v>
      </c>
    </row>
    <row r="89" spans="4:29" x14ac:dyDescent="0.25">
      <c r="D89" s="59" t="s">
        <v>17</v>
      </c>
      <c r="E89" s="174">
        <v>375000000</v>
      </c>
      <c r="F89" s="174">
        <v>401000000</v>
      </c>
      <c r="G89" s="174">
        <v>389000000</v>
      </c>
      <c r="H89" s="174">
        <v>381000000</v>
      </c>
      <c r="I89" s="174">
        <v>374000000</v>
      </c>
      <c r="J89" s="174">
        <v>360000000</v>
      </c>
      <c r="K89" s="174">
        <v>370000000</v>
      </c>
      <c r="L89" s="174">
        <v>393000000</v>
      </c>
      <c r="M89" s="174">
        <v>453000000</v>
      </c>
      <c r="N89" s="174">
        <v>516000000</v>
      </c>
      <c r="O89" s="174">
        <v>565000000</v>
      </c>
      <c r="P89" s="174">
        <v>618000000</v>
      </c>
      <c r="Q89" s="174">
        <v>734000000</v>
      </c>
      <c r="R89" s="174">
        <v>887000000</v>
      </c>
      <c r="S89" s="174">
        <v>795000000</v>
      </c>
      <c r="T89" s="174">
        <v>885000000</v>
      </c>
      <c r="U89" s="174">
        <v>1060000000</v>
      </c>
      <c r="V89" s="174">
        <v>1060000000</v>
      </c>
      <c r="W89" s="174">
        <v>1120000000</v>
      </c>
      <c r="X89" s="174">
        <v>1150000000</v>
      </c>
      <c r="Y89" s="174">
        <v>1060000000</v>
      </c>
      <c r="Z89" s="174">
        <v>1060000000</v>
      </c>
      <c r="AA89" s="174">
        <v>1150000000</v>
      </c>
      <c r="AB89" s="174">
        <v>1213978708.454</v>
      </c>
      <c r="AC89" s="174">
        <v>1213978708.454</v>
      </c>
    </row>
    <row r="90" spans="4:29" x14ac:dyDescent="0.25">
      <c r="D90" s="60" t="s">
        <v>18</v>
      </c>
      <c r="E90" s="175">
        <v>51753075</v>
      </c>
      <c r="F90" s="175">
        <v>56392500</v>
      </c>
      <c r="G90" s="175">
        <v>57690250</v>
      </c>
      <c r="H90" s="175">
        <v>57209264</v>
      </c>
      <c r="I90" s="175">
        <v>58329079</v>
      </c>
      <c r="J90" s="175">
        <v>57134423</v>
      </c>
      <c r="K90" s="175">
        <v>59655463</v>
      </c>
      <c r="L90" s="175">
        <v>64623591</v>
      </c>
      <c r="M90" s="175">
        <v>72813451</v>
      </c>
      <c r="N90" s="175">
        <v>82584977</v>
      </c>
      <c r="O90" s="175">
        <v>88983500</v>
      </c>
      <c r="P90" s="175">
        <v>96149040</v>
      </c>
      <c r="Q90" s="175">
        <v>112000000</v>
      </c>
      <c r="R90" s="175">
        <v>123000000</v>
      </c>
      <c r="S90" s="175">
        <v>115000000</v>
      </c>
      <c r="T90" s="175">
        <v>120000000</v>
      </c>
      <c r="U90" s="175">
        <v>142000000</v>
      </c>
      <c r="V90" s="175">
        <v>144000000</v>
      </c>
      <c r="W90" s="175">
        <v>148000000</v>
      </c>
      <c r="X90" s="175">
        <v>149000000</v>
      </c>
      <c r="Y90" s="175">
        <v>140000000</v>
      </c>
      <c r="Z90" s="175">
        <v>143000000</v>
      </c>
      <c r="AA90" s="175">
        <v>153000000</v>
      </c>
      <c r="AB90" s="175">
        <v>164437696.30199999</v>
      </c>
      <c r="AC90" s="175">
        <v>164437696.30199999</v>
      </c>
    </row>
    <row r="91" spans="4:29" x14ac:dyDescent="0.25">
      <c r="D91" s="60" t="s">
        <v>19</v>
      </c>
      <c r="E91" s="175">
        <v>239000000</v>
      </c>
      <c r="F91" s="175">
        <v>229000000</v>
      </c>
      <c r="G91" s="175">
        <v>232000000</v>
      </c>
      <c r="H91" s="175">
        <v>209000000</v>
      </c>
      <c r="I91" s="175">
        <v>204000000</v>
      </c>
      <c r="J91" s="175">
        <v>226000000</v>
      </c>
      <c r="K91" s="175">
        <v>214000000</v>
      </c>
      <c r="L91" s="175">
        <v>218000000</v>
      </c>
      <c r="M91" s="175">
        <v>259000000</v>
      </c>
      <c r="N91" s="175">
        <v>339000000</v>
      </c>
      <c r="O91" s="175">
        <v>384000000</v>
      </c>
      <c r="P91" s="175">
        <v>455000000</v>
      </c>
      <c r="Q91" s="175">
        <v>562000000</v>
      </c>
      <c r="R91" s="175">
        <v>677000000</v>
      </c>
      <c r="S91" s="175">
        <v>477000000</v>
      </c>
      <c r="T91" s="175">
        <v>685000000</v>
      </c>
      <c r="U91" s="175">
        <v>881000000</v>
      </c>
      <c r="V91" s="175">
        <v>818000000</v>
      </c>
      <c r="W91" s="175">
        <v>817000000</v>
      </c>
      <c r="X91" s="175">
        <v>797000000</v>
      </c>
      <c r="Y91" s="175">
        <v>644000000</v>
      </c>
      <c r="Z91" s="175">
        <v>608000000</v>
      </c>
      <c r="AA91" s="175">
        <v>738000000</v>
      </c>
      <c r="AB91" s="175">
        <v>843002295.04999995</v>
      </c>
      <c r="AC91" s="175">
        <v>843002295.04999995</v>
      </c>
    </row>
    <row r="92" spans="4:29" x14ac:dyDescent="0.25">
      <c r="D92" s="60" t="s">
        <v>20</v>
      </c>
      <c r="E92" s="175">
        <v>378000000</v>
      </c>
      <c r="F92" s="175">
        <v>458000000</v>
      </c>
      <c r="G92" s="175">
        <v>471000000</v>
      </c>
      <c r="H92" s="175">
        <v>354000000</v>
      </c>
      <c r="I92" s="175">
        <v>417000000</v>
      </c>
      <c r="J92" s="175">
        <v>657000000</v>
      </c>
      <c r="K92" s="175">
        <v>606000000</v>
      </c>
      <c r="L92" s="175">
        <v>610000000</v>
      </c>
      <c r="M92" s="175">
        <v>764000000</v>
      </c>
      <c r="N92" s="175">
        <v>1030000000</v>
      </c>
      <c r="O92" s="175">
        <v>1430000000</v>
      </c>
      <c r="P92" s="175">
        <v>1780000000</v>
      </c>
      <c r="Q92" s="175">
        <v>1990000000</v>
      </c>
      <c r="R92" s="175">
        <v>2860000000</v>
      </c>
      <c r="S92" s="175">
        <v>1800000000</v>
      </c>
      <c r="T92" s="175">
        <v>2350000000</v>
      </c>
      <c r="U92" s="175">
        <v>3220000000</v>
      </c>
      <c r="V92" s="175">
        <v>3360000000</v>
      </c>
      <c r="W92" s="175">
        <v>3250000000</v>
      </c>
      <c r="X92" s="175">
        <v>3050000000</v>
      </c>
      <c r="Y92" s="175">
        <v>1850000000</v>
      </c>
      <c r="Z92" s="175">
        <v>1530000000</v>
      </c>
      <c r="AA92" s="175">
        <v>2020000000</v>
      </c>
      <c r="AB92" s="175">
        <v>2554939109.0619998</v>
      </c>
      <c r="AC92" s="175">
        <v>2554939109.0619998</v>
      </c>
    </row>
    <row r="93" spans="4:29" x14ac:dyDescent="0.25">
      <c r="D93" s="60" t="s">
        <v>21</v>
      </c>
      <c r="E93" s="175">
        <v>27399252</v>
      </c>
      <c r="F93" s="175">
        <v>25957003</v>
      </c>
      <c r="G93" s="175">
        <v>27316459</v>
      </c>
      <c r="H93" s="175">
        <v>29221605</v>
      </c>
      <c r="I93" s="175">
        <v>26828938</v>
      </c>
      <c r="J93" s="175">
        <v>21602620</v>
      </c>
      <c r="K93" s="175">
        <v>20882360</v>
      </c>
      <c r="L93" s="175">
        <v>26282165</v>
      </c>
      <c r="M93" s="175">
        <v>33753050</v>
      </c>
      <c r="N93" s="175">
        <v>40254549</v>
      </c>
      <c r="O93" s="175">
        <v>41770321</v>
      </c>
      <c r="P93" s="175">
        <v>47358092</v>
      </c>
      <c r="Q93" s="175">
        <v>61787176</v>
      </c>
      <c r="R93" s="175">
        <v>91784139</v>
      </c>
      <c r="S93" s="175">
        <v>68719322</v>
      </c>
      <c r="T93" s="175">
        <v>82251477</v>
      </c>
      <c r="U93" s="175">
        <v>115000000</v>
      </c>
      <c r="V93" s="175">
        <v>111000000</v>
      </c>
      <c r="W93" s="175">
        <v>103000000</v>
      </c>
      <c r="X93" s="175">
        <v>101000000</v>
      </c>
      <c r="Y93" s="175">
        <v>90286087</v>
      </c>
      <c r="Z93" s="175">
        <v>91410752</v>
      </c>
      <c r="AA93" s="175">
        <v>108000000</v>
      </c>
      <c r="AB93" s="175">
        <v>102111794.398</v>
      </c>
      <c r="AC93" s="175">
        <v>102111794.398</v>
      </c>
    </row>
    <row r="94" spans="4:29" x14ac:dyDescent="0.25">
      <c r="D94" s="60" t="s">
        <v>22</v>
      </c>
      <c r="E94" s="175">
        <v>507000000</v>
      </c>
      <c r="F94" s="175">
        <v>520000000</v>
      </c>
      <c r="G94" s="175">
        <v>540000000</v>
      </c>
      <c r="H94" s="175">
        <v>549000000</v>
      </c>
      <c r="I94" s="175">
        <v>573000000</v>
      </c>
      <c r="J94" s="175">
        <v>613000000</v>
      </c>
      <c r="K94" s="175">
        <v>636000000</v>
      </c>
      <c r="L94" s="175">
        <v>709000000</v>
      </c>
      <c r="M94" s="175">
        <v>848000000</v>
      </c>
      <c r="N94" s="175">
        <v>1020000000</v>
      </c>
      <c r="O94" s="175">
        <v>1170000000</v>
      </c>
      <c r="P94" s="175">
        <v>1300000000</v>
      </c>
      <c r="Q94" s="175">
        <v>1520000000</v>
      </c>
      <c r="R94" s="175">
        <v>1750000000</v>
      </c>
      <c r="S94" s="175">
        <v>1490000000</v>
      </c>
      <c r="T94" s="175">
        <v>1760000000</v>
      </c>
      <c r="U94" s="175">
        <v>2070000000</v>
      </c>
      <c r="V94" s="175">
        <v>2020000000</v>
      </c>
      <c r="W94" s="175">
        <v>2080000000</v>
      </c>
      <c r="X94" s="175">
        <v>2130000000</v>
      </c>
      <c r="Y94" s="175">
        <v>1940000000</v>
      </c>
      <c r="Z94" s="175">
        <v>1900000000</v>
      </c>
      <c r="AA94" s="175">
        <v>2080000000</v>
      </c>
      <c r="AB94" s="175">
        <v>2337071840.6609998</v>
      </c>
      <c r="AC94" s="175">
        <v>2337071840.6609998</v>
      </c>
    </row>
    <row r="95" spans="4:29" x14ac:dyDescent="0.25">
      <c r="D95" s="60" t="s">
        <v>23</v>
      </c>
      <c r="E95" s="175">
        <v>827000000</v>
      </c>
      <c r="F95" s="175">
        <v>827000000</v>
      </c>
      <c r="G95" s="175">
        <v>850000000</v>
      </c>
      <c r="H95" s="175">
        <v>845000000</v>
      </c>
      <c r="I95" s="175">
        <v>834000000</v>
      </c>
      <c r="J95" s="175">
        <v>900000000</v>
      </c>
      <c r="K95" s="175">
        <v>858000000</v>
      </c>
      <c r="L95" s="175">
        <v>912000000</v>
      </c>
      <c r="M95" s="175">
        <v>1050000000</v>
      </c>
      <c r="N95" s="175">
        <v>1310000000</v>
      </c>
      <c r="O95" s="175">
        <v>1470000000</v>
      </c>
      <c r="P95" s="175">
        <v>1710000000</v>
      </c>
      <c r="Q95" s="175">
        <v>2020000000</v>
      </c>
      <c r="R95" s="175">
        <v>2230000000</v>
      </c>
      <c r="S95" s="175">
        <v>1590000000</v>
      </c>
      <c r="T95" s="175">
        <v>1960000000</v>
      </c>
      <c r="U95" s="175">
        <v>2350000000</v>
      </c>
      <c r="V95" s="175">
        <v>2220000000</v>
      </c>
      <c r="W95" s="175">
        <v>2240000000</v>
      </c>
      <c r="X95" s="175">
        <v>2330000000</v>
      </c>
      <c r="Y95" s="175">
        <v>2060000000</v>
      </c>
      <c r="Z95" s="175">
        <v>1960000000</v>
      </c>
      <c r="AA95" s="175">
        <v>2200000000</v>
      </c>
      <c r="AB95" s="175">
        <v>2386489944.6170001</v>
      </c>
      <c r="AC95" s="175">
        <v>2386489944.6170001</v>
      </c>
    </row>
    <row r="96" spans="4:29" x14ac:dyDescent="0.25">
      <c r="D96" s="60" t="s">
        <v>24</v>
      </c>
      <c r="E96" s="175">
        <v>1920000000</v>
      </c>
      <c r="F96" s="175">
        <v>2050000000</v>
      </c>
      <c r="G96" s="175">
        <v>2170000000</v>
      </c>
      <c r="H96" s="175">
        <v>2240000000</v>
      </c>
      <c r="I96" s="175">
        <v>2380000000</v>
      </c>
      <c r="J96" s="175">
        <v>2640000000</v>
      </c>
      <c r="K96" s="175">
        <v>2510000000</v>
      </c>
      <c r="L96" s="175">
        <v>2620000000</v>
      </c>
      <c r="M96" s="175">
        <v>2990000000</v>
      </c>
      <c r="N96" s="175">
        <v>3620000000</v>
      </c>
      <c r="O96" s="175">
        <v>3960000000</v>
      </c>
      <c r="P96" s="175">
        <v>4500000000</v>
      </c>
      <c r="Q96" s="175">
        <v>5110000000</v>
      </c>
      <c r="R96" s="175">
        <v>5500000000</v>
      </c>
      <c r="S96" s="175">
        <v>4320000000</v>
      </c>
      <c r="T96" s="175">
        <v>5290000000</v>
      </c>
      <c r="U96" s="175">
        <v>5980000000</v>
      </c>
      <c r="V96" s="175">
        <v>6040000000</v>
      </c>
      <c r="W96" s="175">
        <v>6240000000</v>
      </c>
      <c r="X96" s="175">
        <v>6430000000</v>
      </c>
      <c r="Y96" s="175">
        <v>6140000000</v>
      </c>
      <c r="Z96" s="175">
        <v>6110000000</v>
      </c>
      <c r="AA96" s="175">
        <v>6680000000</v>
      </c>
      <c r="AB96" s="175">
        <v>7159721188.2729998</v>
      </c>
      <c r="AC96" s="175">
        <v>7159721188.2729998</v>
      </c>
    </row>
    <row r="97" spans="4:29" x14ac:dyDescent="0.25">
      <c r="D97" s="60" t="s">
        <v>25</v>
      </c>
      <c r="E97" s="175">
        <v>652000000</v>
      </c>
      <c r="F97" s="175">
        <v>697000000</v>
      </c>
      <c r="G97" s="175">
        <v>729000000</v>
      </c>
      <c r="H97" s="175">
        <v>739000000</v>
      </c>
      <c r="I97" s="175">
        <v>771000000</v>
      </c>
      <c r="J97" s="175">
        <v>817000000</v>
      </c>
      <c r="K97" s="175">
        <v>815000000</v>
      </c>
      <c r="L97" s="175">
        <v>866000000</v>
      </c>
      <c r="M97" s="175">
        <v>992000000</v>
      </c>
      <c r="N97" s="175">
        <v>1150000000</v>
      </c>
      <c r="O97" s="175">
        <v>1260000000</v>
      </c>
      <c r="P97" s="175">
        <v>1390000000</v>
      </c>
      <c r="Q97" s="175">
        <v>1580000000</v>
      </c>
      <c r="R97" s="175">
        <v>1710000000</v>
      </c>
      <c r="S97" s="175">
        <v>1470000000</v>
      </c>
      <c r="T97" s="175">
        <v>1680000000</v>
      </c>
      <c r="U97" s="175">
        <v>1900000000</v>
      </c>
      <c r="V97" s="175">
        <v>1900000000</v>
      </c>
      <c r="W97" s="175">
        <v>1960000000</v>
      </c>
      <c r="X97" s="175">
        <v>2060000000</v>
      </c>
      <c r="Y97" s="175">
        <v>1980000000</v>
      </c>
      <c r="Z97" s="175">
        <v>1960000000</v>
      </c>
      <c r="AA97" s="175">
        <v>2050000000</v>
      </c>
      <c r="AB97" s="175">
        <v>2174793997.2820001</v>
      </c>
      <c r="AC97" s="175">
        <v>2174793997.2820001</v>
      </c>
    </row>
    <row r="98" spans="4:29" ht="15.75" thickBot="1" x14ac:dyDescent="0.3">
      <c r="D98" s="61" t="s">
        <v>26</v>
      </c>
      <c r="E98" s="176">
        <v>165000000</v>
      </c>
      <c r="F98" s="176">
        <v>149000000</v>
      </c>
      <c r="G98" s="176">
        <v>169000000</v>
      </c>
      <c r="H98" s="176">
        <v>165000000</v>
      </c>
      <c r="I98" s="176">
        <v>162000000</v>
      </c>
      <c r="J98" s="176">
        <v>259000000</v>
      </c>
      <c r="K98" s="176">
        <v>216000000</v>
      </c>
      <c r="L98" s="176">
        <v>214000000</v>
      </c>
      <c r="M98" s="176">
        <v>269000000</v>
      </c>
      <c r="N98" s="176">
        <v>335000000</v>
      </c>
      <c r="O98" s="176">
        <v>345000000</v>
      </c>
      <c r="P98" s="176">
        <v>416000000</v>
      </c>
      <c r="Q98" s="176">
        <v>488000000</v>
      </c>
      <c r="R98" s="176">
        <v>618000000</v>
      </c>
      <c r="S98" s="176">
        <v>541000000</v>
      </c>
      <c r="T98" s="176">
        <v>552000000</v>
      </c>
      <c r="U98" s="176">
        <v>639000000</v>
      </c>
      <c r="V98" s="176">
        <v>811000000</v>
      </c>
      <c r="W98" s="176">
        <v>873000000</v>
      </c>
      <c r="X98" s="176">
        <v>716000000</v>
      </c>
      <c r="Y98" s="176">
        <v>684000000</v>
      </c>
      <c r="Z98" s="176">
        <v>732000000</v>
      </c>
      <c r="AA98" s="176">
        <v>714000000</v>
      </c>
      <c r="AB98" s="176">
        <v>723192127.87100005</v>
      </c>
      <c r="AC98" s="176">
        <v>723192127.87100005</v>
      </c>
    </row>
    <row r="99" spans="4:29" x14ac:dyDescent="0.25">
      <c r="D99" s="1" t="s">
        <v>52</v>
      </c>
    </row>
    <row r="100" spans="4:29" ht="15.75" thickBot="1" x14ac:dyDescent="0.3"/>
    <row r="101" spans="4:29" ht="15.75" thickBot="1" x14ac:dyDescent="0.3">
      <c r="D101" s="57" t="s">
        <v>15</v>
      </c>
      <c r="E101" s="12">
        <v>1995</v>
      </c>
      <c r="F101" s="8">
        <v>1996</v>
      </c>
      <c r="G101" s="12">
        <v>1997</v>
      </c>
      <c r="H101" s="8">
        <v>1998</v>
      </c>
      <c r="I101" s="12">
        <v>1999</v>
      </c>
      <c r="J101" s="8">
        <v>2000</v>
      </c>
      <c r="K101" s="12">
        <v>2001</v>
      </c>
      <c r="L101" s="8">
        <v>2002</v>
      </c>
      <c r="M101" s="12">
        <v>2003</v>
      </c>
      <c r="N101" s="8">
        <v>2004</v>
      </c>
      <c r="O101" s="12">
        <v>2005</v>
      </c>
      <c r="P101" s="8">
        <v>2006</v>
      </c>
      <c r="Q101" s="12">
        <v>2007</v>
      </c>
      <c r="R101" s="8">
        <v>2008</v>
      </c>
      <c r="S101" s="12">
        <v>2009</v>
      </c>
      <c r="T101" s="8">
        <v>2010</v>
      </c>
      <c r="U101" s="12">
        <v>2011</v>
      </c>
      <c r="V101" s="8">
        <v>2012</v>
      </c>
      <c r="W101" s="12">
        <v>2013</v>
      </c>
      <c r="X101" s="8">
        <v>2014</v>
      </c>
      <c r="Y101" s="12">
        <v>2015</v>
      </c>
      <c r="Z101" s="9">
        <v>2016</v>
      </c>
      <c r="AA101" s="9">
        <v>2017</v>
      </c>
      <c r="AB101" s="9">
        <v>2018</v>
      </c>
      <c r="AC101" s="9">
        <v>2019</v>
      </c>
    </row>
    <row r="102" spans="4:29" ht="15.75" thickBot="1" x14ac:dyDescent="0.3">
      <c r="D102" s="58" t="s">
        <v>16</v>
      </c>
      <c r="E102" s="51">
        <f>+(A!D46+B!E46)/(E!E60+E!E88)</f>
        <v>6.9249097963142583E-7</v>
      </c>
      <c r="F102" s="51">
        <f>+(A!E46+B!F46)/(E!F60+E!F88)</f>
        <v>1.1709601482854493E-7</v>
      </c>
      <c r="G102" s="51">
        <f>+(A!F46+B!G46)/(E!G60+E!G88)</f>
        <v>3.6111613190730844E-7</v>
      </c>
      <c r="H102" s="51">
        <f>+(A!G46+B!H46)/(E!H60+E!H88)</f>
        <v>4.7721711956521758E-7</v>
      </c>
      <c r="I102" s="51">
        <f>+(A!H46+B!I46)/(E!I60+E!I88)</f>
        <v>3.0879615720524015E-7</v>
      </c>
      <c r="J102" s="51">
        <f>+(A!I46+B!J46)/(E!J60+E!J88)</f>
        <v>5.2050239752513528E-7</v>
      </c>
      <c r="K102" s="51">
        <f>+(A!J46+B!K46)/(E!K60+E!K88)</f>
        <v>4.394580722891566E-7</v>
      </c>
      <c r="L102" s="51">
        <f>+(A!K46+B!L46)/(E!L60+E!L88)</f>
        <v>3.7280558530986994E-7</v>
      </c>
      <c r="M102" s="51">
        <f>+(A!L46+B!M46)/(E!M60+E!M88)</f>
        <v>3.4932928430728822E-7</v>
      </c>
      <c r="N102" s="51">
        <f>+(A!M46+B!N46)/(E!N60+E!N88)</f>
        <v>3.7983403113258188E-7</v>
      </c>
      <c r="O102" s="51">
        <f>+(A!N46+B!O46)/(E!O60+E!O88)</f>
        <v>5.8737113207547167E-7</v>
      </c>
      <c r="P102" s="51">
        <f>+(A!O46+B!P46)/(E!P60+E!P88)</f>
        <v>1.0948627049180329E-6</v>
      </c>
      <c r="Q102" s="51">
        <f>+(A!P46+B!Q46)/(E!Q60+E!Q88)</f>
        <v>1.5233701773049647E-6</v>
      </c>
      <c r="R102" s="51">
        <f>+(A!Q46+B!R46)/(E!R60+E!R88)</f>
        <v>2.1337743692307694E-6</v>
      </c>
      <c r="S102" s="51">
        <f>+(A!R46+B!S46)/(E!S60+E!S88)</f>
        <v>2.7978498809523808E-6</v>
      </c>
      <c r="T102" s="51">
        <f>+(A!S46+B!T46)/(E!T60+E!T88)</f>
        <v>3.360003941368078E-6</v>
      </c>
      <c r="U102" s="51">
        <f>+(A!T46+B!U46)/(E!U60+E!U88)</f>
        <v>4.9492651639344266E-6</v>
      </c>
      <c r="V102" s="51">
        <f>+(A!U46+B!V46)/(E!V60+E!V88)</f>
        <v>6.2409757567567568E-6</v>
      </c>
      <c r="W102" s="51">
        <f>+(A!V46+B!W46)/(E!W60+E!W88)</f>
        <v>8.860861772486772E-6</v>
      </c>
      <c r="X102" s="51">
        <f>+(A!W46+B!X46)/(E!X60+E!X88)</f>
        <v>1.1989251029023746E-5</v>
      </c>
      <c r="Y102" s="51">
        <f>+(A!X46+B!Y46)/(E!Y60+E!Y88)</f>
        <v>1.5112679939577039E-5</v>
      </c>
      <c r="Z102" s="51">
        <f>+(A!Y46+B!Z46)/(E!Z60+E!Z88)</f>
        <v>1.4961277819314642E-5</v>
      </c>
      <c r="AA102" s="51">
        <f>+(A!Z46+B!AA46)/(E!AA60+E!AA88)</f>
        <v>1.642873264044944E-5</v>
      </c>
      <c r="AB102" s="51">
        <f>+(A!AA46+B!AB46)/(E!AB60+E!AB88)</f>
        <v>1.4065088389420827E-5</v>
      </c>
      <c r="AC102" s="51">
        <f>+(A!AB46+B!AC46)/(E!AC60+E!AC88)</f>
        <v>1.7528065283609985E-5</v>
      </c>
    </row>
    <row r="103" spans="4:29" x14ac:dyDescent="0.25">
      <c r="D103" s="59" t="s">
        <v>17</v>
      </c>
      <c r="E103" s="52">
        <f>+(A!D47+B!E47)/(E!E61+E!E89)</f>
        <v>8.5439551630434781E-6</v>
      </c>
      <c r="F103" s="52">
        <f>+(A!E47+B!F47)/(E!F61+E!F89)</f>
        <v>0</v>
      </c>
      <c r="G103" s="52">
        <f>+(A!F47+B!G47)/(E!G61+E!G89)</f>
        <v>7.6539973787680201E-9</v>
      </c>
      <c r="H103" s="52">
        <f>+(A!G47+B!H47)/(E!H61+E!H89)</f>
        <v>0</v>
      </c>
      <c r="I103" s="52">
        <f>+(A!H47+B!I47)/(E!I61+E!I89)</f>
        <v>1.7631077348066297E-7</v>
      </c>
      <c r="J103" s="52">
        <f>+(A!I47+B!J47)/(E!J61+E!J89)</f>
        <v>7.9136690647482009E-11</v>
      </c>
      <c r="K103" s="52">
        <f>+(A!J47+B!K47)/(E!K61+E!K89)</f>
        <v>2.1764909847434121E-7</v>
      </c>
      <c r="L103" s="52">
        <f>+(A!K47+B!L47)/(E!L61+E!L89)</f>
        <v>1.4461336828309306E-8</v>
      </c>
      <c r="M103" s="52">
        <f>+(A!L47+B!M47)/(E!M61+E!M89)</f>
        <v>1.916647662485747E-8</v>
      </c>
      <c r="N103" s="52">
        <f>+(A!M47+B!N47)/(E!N61+E!N89)</f>
        <v>1.7056716417910449E-7</v>
      </c>
      <c r="O103" s="52">
        <f>+(A!N47+B!O47)/(E!O61+E!O89)</f>
        <v>4.6804619565217389E-7</v>
      </c>
      <c r="P103" s="52">
        <f>+(A!O47+B!P47)/(E!P61+E!P89)</f>
        <v>9.0701813685078318E-7</v>
      </c>
      <c r="Q103" s="52">
        <f>+(A!P47+B!Q47)/(E!Q61+E!Q89)</f>
        <v>2.4210498269896194E-6</v>
      </c>
      <c r="R103" s="52">
        <f>+(A!Q47+B!R47)/(E!R61+E!R89)</f>
        <v>4.1167456946039039E-6</v>
      </c>
      <c r="S103" s="52">
        <f>+(A!R47+B!S47)/(E!S61+E!S89)</f>
        <v>7.3892960609911059E-6</v>
      </c>
      <c r="T103" s="52">
        <f>+(A!S47+B!T47)/(E!T61+E!T89)</f>
        <v>1.3205092771770062E-5</v>
      </c>
      <c r="U103" s="52">
        <f>+(A!T47+B!U47)/(E!U61+E!U89)</f>
        <v>1.9903740284360189E-5</v>
      </c>
      <c r="V103" s="52">
        <f>+(A!U47+B!V47)/(E!V61+E!V89)</f>
        <v>2.3081224644549763E-5</v>
      </c>
      <c r="W103" s="52">
        <f>+(A!V47+B!W47)/(E!W61+E!W89)</f>
        <v>2.3854803111111111E-5</v>
      </c>
      <c r="X103" s="52">
        <f>+(A!W47+B!X47)/(E!X61+E!X89)</f>
        <v>2.8196986637931032E-5</v>
      </c>
      <c r="Y103" s="52">
        <f>+(A!X47+B!Y47)/(E!Y61+E!Y89)</f>
        <v>2.8084753301886795E-5</v>
      </c>
      <c r="Z103" s="52">
        <f>+(A!Y47+B!Z47)/(E!Z61+E!Z89)</f>
        <v>2.7695408411214954E-5</v>
      </c>
      <c r="AA103" s="52">
        <f>+(A!Z47+B!AA47)/(E!AA61+E!AA89)</f>
        <v>2.7513126839826839E-5</v>
      </c>
      <c r="AB103" s="52">
        <f>+(A!AA47+B!AB47)/(E!AB61+E!AB89)</f>
        <v>3.0891490371807369E-5</v>
      </c>
      <c r="AC103" s="52">
        <f>+(A!AB47+B!AC47)/(E!AC61+E!AC89)</f>
        <v>2.8391751188806359E-5</v>
      </c>
    </row>
    <row r="104" spans="4:29" x14ac:dyDescent="0.25">
      <c r="D104" s="60" t="s">
        <v>18</v>
      </c>
      <c r="E104" s="53">
        <f>+(A!D48+B!E48)/(E!E62+E!E90)</f>
        <v>0</v>
      </c>
      <c r="F104" s="53">
        <f>+(A!E48+B!F48)/(E!F62+E!F90)</f>
        <v>0</v>
      </c>
      <c r="G104" s="53">
        <f>+(A!F48+B!G48)/(E!G62+E!G90)</f>
        <v>0</v>
      </c>
      <c r="H104" s="53">
        <f>+(A!G48+B!H48)/(E!H62+E!H90)</f>
        <v>0</v>
      </c>
      <c r="I104" s="53">
        <f>+(A!H48+B!I48)/(E!I62+E!I90)</f>
        <v>0</v>
      </c>
      <c r="J104" s="53">
        <f>+(A!I48+B!J48)/(E!J62+E!J90)</f>
        <v>0</v>
      </c>
      <c r="K104" s="53">
        <f>+(A!J48+B!K48)/(E!K62+E!K90)</f>
        <v>0</v>
      </c>
      <c r="L104" s="53">
        <f>+(A!K48+B!L48)/(E!L62+E!L90)</f>
        <v>0</v>
      </c>
      <c r="M104" s="53">
        <f>+(A!L48+B!M48)/(E!M62+E!M90)</f>
        <v>0</v>
      </c>
      <c r="N104" s="53">
        <f>+(A!M48+B!N48)/(E!N62+E!N90)</f>
        <v>0</v>
      </c>
      <c r="O104" s="53">
        <f>+(A!N48+B!O48)/(E!O62+E!O90)</f>
        <v>0</v>
      </c>
      <c r="P104" s="53">
        <f>+(A!O48+B!P48)/(E!P62+E!P90)</f>
        <v>0</v>
      </c>
      <c r="Q104" s="53">
        <f>+(A!P48+B!Q48)/(E!Q62+E!Q90)</f>
        <v>0</v>
      </c>
      <c r="R104" s="53">
        <f>+(A!Q48+B!R48)/(E!R62+E!R90)</f>
        <v>0</v>
      </c>
      <c r="S104" s="53">
        <f>+(A!R48+B!S48)/(E!S62+E!S90)</f>
        <v>0</v>
      </c>
      <c r="T104" s="53">
        <f>+(A!S48+B!T48)/(E!T62+E!T90)</f>
        <v>0</v>
      </c>
      <c r="U104" s="53">
        <f>+(A!T48+B!U48)/(E!U62+E!U90)</f>
        <v>0</v>
      </c>
      <c r="V104" s="53">
        <f>+(A!U48+B!V48)/(E!V62+E!V90)</f>
        <v>5.2238541666666671E-7</v>
      </c>
      <c r="W104" s="53">
        <f>+(A!V48+B!W48)/(E!W62+E!W90)</f>
        <v>3.8979498327759202E-6</v>
      </c>
      <c r="X104" s="53">
        <f>+(A!W48+B!X48)/(E!X62+E!X90)</f>
        <v>3.7659368770764122E-6</v>
      </c>
      <c r="Y104" s="53">
        <f>+(A!X48+B!Y48)/(E!Y62+E!Y90)</f>
        <v>7.1328214285714287E-6</v>
      </c>
      <c r="Z104" s="53">
        <f>+(A!Y48+B!Z48)/(E!Z62+E!Z90)</f>
        <v>5.7476643356643355E-6</v>
      </c>
      <c r="AA104" s="53">
        <f>+(A!Z48+B!AA48)/(E!AA62+E!AA90)</f>
        <v>2.9211525974025973E-6</v>
      </c>
      <c r="AB104" s="53">
        <f>+(A!AA48+B!AB48)/(E!AB62+E!AB90)</f>
        <v>2.3542250199661932E-6</v>
      </c>
      <c r="AC104" s="53">
        <f>+(A!AB48+B!AC48)/(E!AC62+E!AC90)</f>
        <v>1.0189513692741096E-6</v>
      </c>
    </row>
    <row r="105" spans="4:29" x14ac:dyDescent="0.25">
      <c r="D105" s="60" t="s">
        <v>19</v>
      </c>
      <c r="E105" s="53">
        <f>+(A!D49+B!E49)/(E!E63+E!E91)</f>
        <v>1.3679911699779249E-8</v>
      </c>
      <c r="F105" s="53">
        <f>+(A!E49+B!F49)/(E!F63+E!F91)</f>
        <v>0</v>
      </c>
      <c r="G105" s="53">
        <f>+(A!F49+B!G49)/(E!G63+E!G91)</f>
        <v>8.7500000000000006E-9</v>
      </c>
      <c r="H105" s="53">
        <f>+(A!G49+B!H49)/(E!H63+E!H91)</f>
        <v>7.8734177215189874E-9</v>
      </c>
      <c r="I105" s="53">
        <f>+(A!H49+B!I49)/(E!I63+E!I91)</f>
        <v>0</v>
      </c>
      <c r="J105" s="53">
        <f>+(A!I49+B!J49)/(E!J63+E!J91)</f>
        <v>5.2317452830188684E-7</v>
      </c>
      <c r="K105" s="53">
        <f>+(A!J49+B!K49)/(E!K63+E!K91)</f>
        <v>1.5857605985037407E-7</v>
      </c>
      <c r="L105" s="53">
        <f>+(A!K49+B!L49)/(E!L63+E!L91)</f>
        <v>3.5121065375302668E-8</v>
      </c>
      <c r="M105" s="53">
        <f>+(A!L49+B!M49)/(E!M63+E!M91)</f>
        <v>7.9255102040816324E-8</v>
      </c>
      <c r="N105" s="53">
        <f>+(A!M49+B!N49)/(E!N63+E!N91)</f>
        <v>2.4021924290220816E-7</v>
      </c>
      <c r="O105" s="53">
        <f>+(A!N49+B!O49)/(E!O63+E!O91)</f>
        <v>2.3538344827586206E-7</v>
      </c>
      <c r="P105" s="53">
        <f>+(A!O49+B!P49)/(E!P63+E!P91)</f>
        <v>7.7991618828932263E-7</v>
      </c>
      <c r="Q105" s="53">
        <f>+(A!P49+B!Q49)/(E!Q63+E!Q91)</f>
        <v>5.4844070961718019E-8</v>
      </c>
      <c r="R105" s="53">
        <f>+(A!Q49+B!R49)/(E!R63+E!R91)</f>
        <v>6.4640743670886074E-7</v>
      </c>
      <c r="S105" s="53">
        <f>+(A!R49+B!S49)/(E!S63+E!S91)</f>
        <v>9.2885620915032673E-7</v>
      </c>
      <c r="T105" s="53">
        <f>+(A!S49+B!T49)/(E!T63+E!T91)</f>
        <v>1.9335113636363636E-6</v>
      </c>
      <c r="U105" s="53">
        <f>+(A!T49+B!U49)/(E!U63+E!U91)</f>
        <v>1.0351694312796208E-6</v>
      </c>
      <c r="V105" s="53">
        <f>+(A!U49+B!V49)/(E!V63+E!V91)</f>
        <v>2.1162468112244898E-6</v>
      </c>
      <c r="W105" s="53">
        <f>+(A!V49+B!W49)/(E!W63+E!W91)</f>
        <v>4.6165114503816794E-6</v>
      </c>
      <c r="X105" s="53">
        <f>+(A!W49+B!X49)/(E!X63+E!X91)</f>
        <v>1.8834230263157895E-6</v>
      </c>
      <c r="Y105" s="53">
        <f>+(A!X49+B!Y49)/(E!Y63+E!Y91)</f>
        <v>1.5451547231270359E-6</v>
      </c>
      <c r="Z105" s="53">
        <f>+(A!Y49+B!Z49)/(E!Z63+E!Z91)</f>
        <v>1.4885122985581E-6</v>
      </c>
      <c r="AA105" s="53">
        <f>+(A!Z49+B!AA49)/(E!AA63+E!AA91)</f>
        <v>4.2771384180790963E-6</v>
      </c>
      <c r="AB105" s="53">
        <f>+(A!AA49+B!AB49)/(E!AB63+E!AB91)</f>
        <v>9.2050367736324205E-6</v>
      </c>
      <c r="AC105" s="53">
        <f>+(A!AB49+B!AC49)/(E!AC63+E!AC91)</f>
        <v>6.1856588768895127E-6</v>
      </c>
    </row>
    <row r="106" spans="4:29" x14ac:dyDescent="0.25">
      <c r="D106" s="60" t="s">
        <v>20</v>
      </c>
      <c r="E106" s="53">
        <f>+(A!D50+B!E50)/(E!E64+E!E92)</f>
        <v>0</v>
      </c>
      <c r="F106" s="53">
        <f>+(A!E50+B!F50)/(E!F64+E!F92)</f>
        <v>0</v>
      </c>
      <c r="G106" s="53">
        <f>+(A!F50+B!G50)/(E!G64+E!G92)</f>
        <v>0</v>
      </c>
      <c r="H106" s="53">
        <f>+(A!G50+B!H50)/(E!H64+E!H92)</f>
        <v>0</v>
      </c>
      <c r="I106" s="53">
        <f>+(A!H50+B!I50)/(E!I64+E!I92)</f>
        <v>0</v>
      </c>
      <c r="J106" s="53">
        <f>+(A!I50+B!J50)/(E!J64+E!J92)</f>
        <v>0</v>
      </c>
      <c r="K106" s="53">
        <f>+(A!J50+B!K50)/(E!K64+E!K92)</f>
        <v>0</v>
      </c>
      <c r="L106" s="53">
        <f>+(A!K50+B!L50)/(E!L64+E!L92)</f>
        <v>0</v>
      </c>
      <c r="M106" s="53">
        <f>+(A!L50+B!M50)/(E!M64+E!M92)</f>
        <v>0</v>
      </c>
      <c r="N106" s="53">
        <f>+(A!M50+B!N50)/(E!N64+E!N92)</f>
        <v>0</v>
      </c>
      <c r="O106" s="53">
        <f>+(A!N50+B!O50)/(E!O64+E!O92)</f>
        <v>0</v>
      </c>
      <c r="P106" s="53">
        <f>+(A!O50+B!P50)/(E!P64+E!P92)</f>
        <v>0</v>
      </c>
      <c r="Q106" s="53">
        <f>+(A!P50+B!Q50)/(E!Q64+E!Q92)</f>
        <v>2.4209749999999999E-8</v>
      </c>
      <c r="R106" s="53">
        <f>+(A!Q50+B!R50)/(E!R64+E!R92)</f>
        <v>0</v>
      </c>
      <c r="S106" s="53">
        <f>+(A!R50+B!S50)/(E!S64+E!S92)</f>
        <v>0</v>
      </c>
      <c r="T106" s="53">
        <f>+(A!S50+B!T50)/(E!T64+E!T92)</f>
        <v>0</v>
      </c>
      <c r="U106" s="53">
        <f>+(A!T50+B!U50)/(E!U64+E!U92)</f>
        <v>6.4492438271604935E-7</v>
      </c>
      <c r="V106" s="53">
        <f>+(A!U50+B!V50)/(E!V64+E!V92)</f>
        <v>0</v>
      </c>
      <c r="W106" s="53">
        <f>+(A!V50+B!W50)/(E!W64+E!W92)</f>
        <v>4.0984825493171472E-9</v>
      </c>
      <c r="X106" s="53">
        <f>+(A!W50+B!X50)/(E!X64+E!X92)</f>
        <v>0</v>
      </c>
      <c r="Y106" s="53">
        <f>+(A!X50+B!Y50)/(E!Y64+E!Y92)</f>
        <v>1.3685573333333333E-7</v>
      </c>
      <c r="Z106" s="53">
        <f>+(A!Y50+B!Z50)/(E!Z64+E!Z92)</f>
        <v>1.7632287581699346E-7</v>
      </c>
      <c r="AA106" s="53">
        <f>+(A!Z50+B!AA50)/(E!AA64+E!AA92)</f>
        <v>1.6139521410579347E-7</v>
      </c>
      <c r="AB106" s="53">
        <f>+(A!AA50+B!AB50)/(E!AB64+E!AB92)</f>
        <v>1.1597436876356921E-7</v>
      </c>
      <c r="AC106" s="53">
        <f>+(A!AB50+B!AC50)/(E!AC64+E!AC92)</f>
        <v>3.8649645365125192E-11</v>
      </c>
    </row>
    <row r="107" spans="4:29" x14ac:dyDescent="0.25">
      <c r="D107" s="60" t="s">
        <v>21</v>
      </c>
      <c r="E107" s="53">
        <f>+(A!D51+B!E51)/(E!E65+E!E93)</f>
        <v>0</v>
      </c>
      <c r="F107" s="53">
        <f>+(A!E51+B!F51)/(E!F65+E!F93)</f>
        <v>0</v>
      </c>
      <c r="G107" s="53">
        <f>+(A!F51+B!G51)/(E!G65+E!G93)</f>
        <v>0</v>
      </c>
      <c r="H107" s="53">
        <f>+(A!G51+B!H51)/(E!H65+E!H93)</f>
        <v>0</v>
      </c>
      <c r="I107" s="53">
        <f>+(A!H51+B!I51)/(E!I65+E!I93)</f>
        <v>0</v>
      </c>
      <c r="J107" s="53">
        <f>+(A!I51+B!J51)/(E!J65+E!J93)</f>
        <v>0</v>
      </c>
      <c r="K107" s="53">
        <f>+(A!J51+B!K51)/(E!K65+E!K93)</f>
        <v>0</v>
      </c>
      <c r="L107" s="53">
        <f>+(A!K51+B!L51)/(E!L65+E!L93)</f>
        <v>0</v>
      </c>
      <c r="M107" s="53">
        <f>+(A!L51+B!M51)/(E!M65+E!M93)</f>
        <v>0</v>
      </c>
      <c r="N107" s="53">
        <f>+(A!M51+B!N51)/(E!N65+E!N93)</f>
        <v>0</v>
      </c>
      <c r="O107" s="53">
        <f>+(A!N51+B!O51)/(E!O65+E!O93)</f>
        <v>0</v>
      </c>
      <c r="P107" s="53">
        <f>+(A!O51+B!P51)/(E!P65+E!P93)</f>
        <v>0</v>
      </c>
      <c r="Q107" s="53">
        <f>+(A!P51+B!Q51)/(E!Q65+E!Q93)</f>
        <v>0</v>
      </c>
      <c r="R107" s="53">
        <f>+(A!Q51+B!R51)/(E!R65+E!R93)</f>
        <v>0</v>
      </c>
      <c r="S107" s="53">
        <f>+(A!R51+B!S51)/(E!S65+E!S93)</f>
        <v>0</v>
      </c>
      <c r="T107" s="53">
        <f>+(A!S51+B!T51)/(E!T65+E!T93)</f>
        <v>0</v>
      </c>
      <c r="U107" s="53">
        <f>+(A!T51+B!U51)/(E!U65+E!U93)</f>
        <v>0</v>
      </c>
      <c r="V107" s="53">
        <f>+(A!U51+B!V51)/(E!V65+E!V93)</f>
        <v>0</v>
      </c>
      <c r="W107" s="53">
        <f>+(A!V51+B!W51)/(E!W65+E!W93)</f>
        <v>0</v>
      </c>
      <c r="X107" s="53">
        <f>+(A!W51+B!X51)/(E!X65+E!X93)</f>
        <v>0</v>
      </c>
      <c r="Y107" s="53">
        <f>+(A!X51+B!Y51)/(E!Y65+E!Y93)</f>
        <v>1.8643626776454243E-8</v>
      </c>
      <c r="Z107" s="53">
        <f>+(A!Y51+B!Z51)/(E!Z65+E!Z93)</f>
        <v>1.0842079692918698E-7</v>
      </c>
      <c r="AA107" s="53">
        <f>+(A!Z51+B!AA51)/(E!AA65+E!AA93)</f>
        <v>1.4717924528301887E-7</v>
      </c>
      <c r="AB107" s="53">
        <f>+(A!AA51+B!AB51)/(E!AB65+E!AB93)</f>
        <v>2.6244849667030833E-7</v>
      </c>
      <c r="AC107" s="53">
        <f>+(A!AB51+B!AC51)/(E!AC65+E!AC93)</f>
        <v>2.5467539634935877E-7</v>
      </c>
    </row>
    <row r="108" spans="4:29" x14ac:dyDescent="0.25">
      <c r="D108" s="60" t="s">
        <v>22</v>
      </c>
      <c r="E108" s="53">
        <f>+(A!D52+B!E52)/(E!E66+E!E94)</f>
        <v>0</v>
      </c>
      <c r="F108" s="53">
        <f>+(A!E52+B!F52)/(E!F66+E!F94)</f>
        <v>0</v>
      </c>
      <c r="G108" s="53">
        <f>+(A!F52+B!G52)/(E!G66+E!G94)</f>
        <v>1.4463368220742151E-8</v>
      </c>
      <c r="H108" s="53">
        <f>+(A!G52+B!H52)/(E!H66+E!H94)</f>
        <v>5.1783505154639172E-8</v>
      </c>
      <c r="I108" s="53">
        <f>+(A!H52+B!I52)/(E!I66+E!I94)</f>
        <v>0</v>
      </c>
      <c r="J108" s="53">
        <f>+(A!I52+B!J52)/(E!J66+E!J94)</f>
        <v>2.1105307497893849E-8</v>
      </c>
      <c r="K108" s="53">
        <f>+(A!J52+B!K52)/(E!K66+E!K94)</f>
        <v>2.6792207792207789E-8</v>
      </c>
      <c r="L108" s="53">
        <f>+(A!K52+B!L52)/(E!L66+E!L94)</f>
        <v>1.7877906976744186E-10</v>
      </c>
      <c r="M108" s="53">
        <f>+(A!L52+B!M52)/(E!M66+E!M94)</f>
        <v>3.5068693009118541E-8</v>
      </c>
      <c r="N108" s="53">
        <f>+(A!M52+B!N52)/(E!N66+E!N94)</f>
        <v>8.4806596701649182E-8</v>
      </c>
      <c r="O108" s="53">
        <f>+(A!N52+B!O52)/(E!O66+E!O94)</f>
        <v>1.5987456140350878E-7</v>
      </c>
      <c r="P108" s="53">
        <f>+(A!O52+B!P52)/(E!P66+E!P94)</f>
        <v>1.231094117647059E-7</v>
      </c>
      <c r="Q108" s="53">
        <f>+(A!P52+B!Q52)/(E!Q66+E!Q94)</f>
        <v>2.5537826086956518E-7</v>
      </c>
      <c r="R108" s="53">
        <f>+(A!Q52+B!R52)/(E!R66+E!R94)</f>
        <v>9.8178604651162787E-7</v>
      </c>
      <c r="S108" s="53">
        <f>+(A!R52+B!S52)/(E!S66+E!S94)</f>
        <v>2.5682269624573385E-6</v>
      </c>
      <c r="T108" s="53">
        <f>+(A!S52+B!T52)/(E!T66+E!T94)</f>
        <v>1.9452667630057806E-6</v>
      </c>
      <c r="U108" s="53">
        <f>+(A!T52+B!U52)/(E!U66+E!U94)</f>
        <v>1.3001624078624078E-6</v>
      </c>
      <c r="V108" s="53">
        <f>+(A!U52+B!V52)/(E!V66+E!V94)</f>
        <v>1.5519321608040201E-6</v>
      </c>
      <c r="W108" s="53">
        <f>+(A!V52+B!W52)/(E!W66+E!W94)</f>
        <v>2.2027782926829266E-6</v>
      </c>
      <c r="X108" s="53">
        <f>+(A!W52+B!X52)/(E!X66+E!X94)</f>
        <v>2.7122742243436755E-6</v>
      </c>
      <c r="Y108" s="53">
        <f>+(A!X52+B!Y52)/(E!Y66+E!Y94)</f>
        <v>8.964192105263158E-7</v>
      </c>
      <c r="Z108" s="53">
        <f>+(A!Y52+B!Z52)/(E!Z66+E!Z94)</f>
        <v>1.5068050938337801E-6</v>
      </c>
      <c r="AA108" s="53">
        <f>+(A!Z52+B!AA52)/(E!AA66+E!AA94)</f>
        <v>2.1233378048780487E-6</v>
      </c>
      <c r="AB108" s="53">
        <f>+(A!AA52+B!AB52)/(E!AB66+E!AB94)</f>
        <v>2.9090539716790949E-6</v>
      </c>
      <c r="AC108" s="53">
        <f>+(A!AB52+B!AC52)/(E!AC66+E!AC94)</f>
        <v>2.6538687689032149E-6</v>
      </c>
    </row>
    <row r="109" spans="4:29" x14ac:dyDescent="0.25">
      <c r="D109" s="60" t="s">
        <v>23</v>
      </c>
      <c r="E109" s="53">
        <f>+(A!D53+B!E53)/(E!E67+E!E95)</f>
        <v>1.5759672528805337E-7</v>
      </c>
      <c r="F109" s="53">
        <f>+(A!E53+B!F53)/(E!F67+E!F95)</f>
        <v>2.0811393939393938E-7</v>
      </c>
      <c r="G109" s="53">
        <f>+(A!F53+B!G53)/(E!G67+E!G95)</f>
        <v>2.5258490566037739E-7</v>
      </c>
      <c r="H109" s="53">
        <f>+(A!G53+B!H53)/(E!H67+E!H95)</f>
        <v>7.2128289473684209E-7</v>
      </c>
      <c r="I109" s="53">
        <f>+(A!H53+B!I53)/(E!I67+E!I95)</f>
        <v>6.9663084395871286E-7</v>
      </c>
      <c r="J109" s="53">
        <f>+(A!I53+B!J53)/(E!J67+E!J95)</f>
        <v>6.8102145680406543E-7</v>
      </c>
      <c r="K109" s="53">
        <f>+(A!J53+B!K53)/(E!K67+E!K95)</f>
        <v>6.460447849145551E-7</v>
      </c>
      <c r="L109" s="53">
        <f>+(A!K53+B!L53)/(E!L67+E!L95)</f>
        <v>7.0355635757912267E-7</v>
      </c>
      <c r="M109" s="53">
        <f>+(A!L53+B!M53)/(E!M67+E!M95)</f>
        <v>5.8068509615384622E-7</v>
      </c>
      <c r="N109" s="53">
        <f>+(A!M53+B!N53)/(E!N67+E!N95)</f>
        <v>1.4985634615384614E-6</v>
      </c>
      <c r="O109" s="53">
        <f>+(A!N53+B!O53)/(E!O67+E!O95)</f>
        <v>1.426591408934708E-6</v>
      </c>
      <c r="P109" s="53">
        <f>+(A!O53+B!P53)/(E!P67+E!P95)</f>
        <v>3.0392748538011695E-6</v>
      </c>
      <c r="Q109" s="53">
        <f>+(A!P53+B!Q53)/(E!Q67+E!Q95)</f>
        <v>4.4729848635235731E-6</v>
      </c>
      <c r="R109" s="53">
        <f>+(A!Q53+B!R53)/(E!R67+E!R95)</f>
        <v>5.6448530474040631E-6</v>
      </c>
      <c r="S109" s="53">
        <f>+(A!R53+B!S53)/(E!S67+E!S95)</f>
        <v>6.5386788643533129E-6</v>
      </c>
      <c r="T109" s="53">
        <f>+(A!S53+B!T53)/(E!T67+E!T95)</f>
        <v>6.51284300254453E-6</v>
      </c>
      <c r="U109" s="53">
        <f>+(A!T53+B!U53)/(E!U67+E!U95)</f>
        <v>6.033150317124736E-6</v>
      </c>
      <c r="V109" s="53">
        <f>+(A!U53+B!V53)/(E!V67+E!V95)</f>
        <v>5.7084874720357939E-6</v>
      </c>
      <c r="W109" s="53">
        <f>+(A!V53+B!W53)/(E!W67+E!W95)</f>
        <v>8.3759810572687213E-6</v>
      </c>
      <c r="X109" s="53">
        <f>+(A!W53+B!X53)/(E!X67+E!X95)</f>
        <v>1.0539879059829059E-5</v>
      </c>
      <c r="Y109" s="53">
        <f>+(A!X53+B!Y53)/(E!Y67+E!Y95)</f>
        <v>9.545199277108435E-6</v>
      </c>
      <c r="Z109" s="53">
        <f>+(A!Y53+B!Z53)/(E!Z67+E!Z95)</f>
        <v>9.6409209595959595E-6</v>
      </c>
      <c r="AA109" s="53">
        <f>+(A!Z53+B!AA53)/(E!AA67+E!AA95)</f>
        <v>1.1123945720720721E-5</v>
      </c>
      <c r="AB109" s="53">
        <f>+(A!AA53+B!AB53)/(E!AB67+E!AB95)</f>
        <v>1.3915827279750944E-5</v>
      </c>
      <c r="AC109" s="53">
        <f>+(A!AB53+B!AC53)/(E!AC67+E!AC95)</f>
        <v>1.2692913307030064E-5</v>
      </c>
    </row>
    <row r="110" spans="4:29" x14ac:dyDescent="0.25">
      <c r="D110" s="60" t="s">
        <v>24</v>
      </c>
      <c r="E110" s="53">
        <f>+(A!D54+B!E54)/(E!E68+E!E96)</f>
        <v>0</v>
      </c>
      <c r="F110" s="53">
        <f>+(A!E54+B!F54)/(E!F68+E!F96)</f>
        <v>0</v>
      </c>
      <c r="G110" s="53">
        <f>+(A!F54+B!G54)/(E!G68+E!G96)</f>
        <v>9.3177471264367813E-8</v>
      </c>
      <c r="H110" s="53">
        <f>+(A!G54+B!H54)/(E!H68+E!H96)</f>
        <v>3.7197343749999999E-7</v>
      </c>
      <c r="I110" s="53">
        <f>+(A!H54+B!I54)/(E!I68+E!I96)</f>
        <v>2.1383333333333333E-8</v>
      </c>
      <c r="J110" s="53">
        <f>+(A!I54+B!J54)/(E!J68+E!J96)</f>
        <v>1.4219391634980991E-8</v>
      </c>
      <c r="K110" s="53">
        <f>+(A!J54+B!K54)/(E!K68+E!K96)</f>
        <v>1.4792184368737476E-7</v>
      </c>
      <c r="L110" s="53">
        <f>+(A!K54+B!L54)/(E!L68+E!L96)</f>
        <v>1.7571942307692307E-7</v>
      </c>
      <c r="M110" s="53">
        <f>+(A!L54+B!M54)/(E!M68+E!M96)</f>
        <v>1.8836986531986532E-7</v>
      </c>
      <c r="N110" s="53">
        <f>+(A!M54+B!N54)/(E!N68+E!N96)</f>
        <v>8.9923842917251053E-8</v>
      </c>
      <c r="O110" s="53">
        <f>+(A!N54+B!O54)/(E!O68+E!O96)</f>
        <v>2.6490837628865977E-7</v>
      </c>
      <c r="P110" s="53">
        <f>+(A!O54+B!P54)/(E!P68+E!P96)</f>
        <v>4.360503928170595E-7</v>
      </c>
      <c r="Q110" s="53">
        <f>+(A!P54+B!Q54)/(E!Q68+E!Q96)</f>
        <v>4.656888015717092E-7</v>
      </c>
      <c r="R110" s="53">
        <f>+(A!Q54+B!R54)/(E!R68+E!R96)</f>
        <v>5.0805137111517366E-7</v>
      </c>
      <c r="S110" s="53">
        <f>+(A!R54+B!S54)/(E!S68+E!S96)</f>
        <v>7.3873524590163933E-7</v>
      </c>
      <c r="T110" s="53">
        <f>+(A!S54+B!T54)/(E!T68+E!T96)</f>
        <v>1.1999736590038313E-6</v>
      </c>
      <c r="U110" s="53">
        <f>+(A!T54+B!U54)/(E!U68+E!U96)</f>
        <v>1.2757615905245348E-6</v>
      </c>
      <c r="V110" s="53">
        <f>+(A!U54+B!V54)/(E!V68+E!V96)</f>
        <v>2.7062007550335572E-6</v>
      </c>
      <c r="W110" s="53">
        <f>+(A!V54+B!W54)/(E!W68+E!W96)</f>
        <v>7.0890386050283862E-6</v>
      </c>
      <c r="X110" s="53">
        <f>+(A!W54+B!X54)/(E!X68+E!X96)</f>
        <v>1.3893582283464566E-5</v>
      </c>
      <c r="Y110" s="53">
        <f>+(A!X54+B!Y54)/(E!Y68+E!Y96)</f>
        <v>2.1295240016570006E-5</v>
      </c>
      <c r="Z110" s="53">
        <f>+(A!Y54+B!Z54)/(E!Z68+E!Z96)</f>
        <v>2.1671302335279401E-5</v>
      </c>
      <c r="AA110" s="53">
        <f>+(A!Z54+B!AA54)/(E!AA68+E!AA96)</f>
        <v>2.5229959097859328E-5</v>
      </c>
      <c r="AB110" s="53">
        <f>+(A!AA54+B!AB54)/(E!AB68+E!AB96)</f>
        <v>1.6757182016068832E-5</v>
      </c>
      <c r="AC110" s="53">
        <f>+(A!AB54+B!AC54)/(E!AC68+E!AC96)</f>
        <v>2.7452343654594931E-5</v>
      </c>
    </row>
    <row r="111" spans="4:29" x14ac:dyDescent="0.25">
      <c r="D111" s="60" t="s">
        <v>25</v>
      </c>
      <c r="E111" s="53">
        <f>+(A!D55+B!E55)/(E!E69+E!E97)</f>
        <v>4.5396198603568658E-7</v>
      </c>
      <c r="F111" s="53">
        <f>+(A!E55+B!F55)/(E!F69+E!F97)</f>
        <v>6.7109992706053974E-7</v>
      </c>
      <c r="G111" s="53">
        <f>+(A!F55+B!G55)/(E!G69+E!G97)</f>
        <v>2.215909784871617E-6</v>
      </c>
      <c r="H111" s="53">
        <f>+(A!G55+B!H55)/(E!H69+E!H97)</f>
        <v>1.6077634112792297E-6</v>
      </c>
      <c r="I111" s="53">
        <f>+(A!H55+B!I55)/(E!I69+E!I97)</f>
        <v>1.4300390728476821E-6</v>
      </c>
      <c r="J111" s="53">
        <f>+(A!I55+B!J55)/(E!J69+E!J97)</f>
        <v>3.2453399875233935E-6</v>
      </c>
      <c r="K111" s="53">
        <f>+(A!J55+B!K55)/(E!K69+E!K97)</f>
        <v>2.1265009428032682E-6</v>
      </c>
      <c r="L111" s="53">
        <f>+(A!K55+B!L55)/(E!L69+E!L97)</f>
        <v>1.5906551312649166E-6</v>
      </c>
      <c r="M111" s="53">
        <f>+(A!L55+B!M55)/(E!M69+E!M97)</f>
        <v>1.5001098958333333E-6</v>
      </c>
      <c r="N111" s="53">
        <f>+(A!M55+B!N55)/(E!N69+E!N97)</f>
        <v>9.1533677130044844E-7</v>
      </c>
      <c r="O111" s="53">
        <f>+(A!N55+B!O55)/(E!O69+E!O97)</f>
        <v>2.1197171428571426E-6</v>
      </c>
      <c r="P111" s="53">
        <f>+(A!O55+B!P55)/(E!P69+E!P97)</f>
        <v>3.8161151291512919E-6</v>
      </c>
      <c r="Q111" s="53">
        <f>+(A!P55+B!Q55)/(E!Q69+E!Q97)</f>
        <v>5.1024941747572814E-6</v>
      </c>
      <c r="R111" s="53">
        <f>+(A!Q55+B!R55)/(E!R69+E!R97)</f>
        <v>8.1842125373134339E-6</v>
      </c>
      <c r="S111" s="53">
        <f>+(A!R55+B!S55)/(E!S69+E!S97)</f>
        <v>8.0835868965517233E-6</v>
      </c>
      <c r="T111" s="53">
        <f>+(A!S55+B!T55)/(E!T69+E!T97)</f>
        <v>9.771385885885886E-6</v>
      </c>
      <c r="U111" s="53">
        <f>+(A!T55+B!U55)/(E!U69+E!U97)</f>
        <v>2.2126901574803147E-5</v>
      </c>
      <c r="V111" s="53">
        <f>+(A!U55+B!V55)/(E!V69+E!V97)</f>
        <v>2.9509371722365039E-5</v>
      </c>
      <c r="W111" s="53">
        <f>+(A!V55+B!W55)/(E!W69+E!W97)</f>
        <v>3.4160845679012351E-5</v>
      </c>
      <c r="X111" s="53">
        <f>+(A!W55+B!X55)/(E!X69+E!X97)</f>
        <v>3.4699100469483571E-5</v>
      </c>
      <c r="Y111" s="53">
        <f>+(A!X55+B!Y55)/(E!Y69+E!Y97)</f>
        <v>3.3624535308641972E-5</v>
      </c>
      <c r="Z111" s="53">
        <f>+(A!Y55+B!Z55)/(E!Z69+E!Z97)</f>
        <v>2.847603592964824E-5</v>
      </c>
      <c r="AA111" s="53">
        <f>+(A!Z55+B!AA55)/(E!AA69+E!AA97)</f>
        <v>2.9609999764150946E-5</v>
      </c>
      <c r="AB111" s="53">
        <f>+(A!AA55+B!AB55)/(E!AB69+E!AB97)</f>
        <v>3.2049761695280753E-5</v>
      </c>
      <c r="AC111" s="53">
        <f>+(A!AB55+B!AC55)/(E!AC69+E!AC97)</f>
        <v>3.2929911543972732E-5</v>
      </c>
    </row>
    <row r="112" spans="4:29" ht="15.75" thickBot="1" x14ac:dyDescent="0.3">
      <c r="D112" s="61" t="s">
        <v>26</v>
      </c>
      <c r="E112" s="54">
        <f>+(A!D56+B!E56)/(E!E70+E!E98)</f>
        <v>0</v>
      </c>
      <c r="F112" s="54">
        <f>+(A!E56+B!F56)/(E!F70+E!F98)</f>
        <v>0</v>
      </c>
      <c r="G112" s="54">
        <f>+(A!F56+B!G56)/(E!G70+E!G98)</f>
        <v>0</v>
      </c>
      <c r="H112" s="54">
        <f>+(A!G56+B!H56)/(E!H70+E!H98)</f>
        <v>0</v>
      </c>
      <c r="I112" s="54">
        <f>+(A!H56+B!I56)/(E!I70+E!I98)</f>
        <v>0</v>
      </c>
      <c r="J112" s="54">
        <f>+(A!I56+B!J56)/(E!J70+E!J98)</f>
        <v>0</v>
      </c>
      <c r="K112" s="54">
        <f>+(A!J56+B!K56)/(E!K70+E!K98)</f>
        <v>0</v>
      </c>
      <c r="L112" s="54">
        <f>+(A!K56+B!L56)/(E!L70+E!L98)</f>
        <v>0</v>
      </c>
      <c r="M112" s="54">
        <f>+(A!L56+B!M56)/(E!M70+E!M98)</f>
        <v>0</v>
      </c>
      <c r="N112" s="54">
        <f>+(A!M56+B!N56)/(E!N70+E!N98)</f>
        <v>5.7989130434782606E-9</v>
      </c>
      <c r="O112" s="54">
        <f>+(A!N56+B!O56)/(E!O70+E!O98)</f>
        <v>1.218026796589525E-12</v>
      </c>
      <c r="P112" s="54">
        <f>+(A!O56+B!P56)/(E!P70+E!P98)</f>
        <v>0</v>
      </c>
      <c r="Q112" s="54">
        <f>+(A!P56+B!Q56)/(E!Q70+E!Q98)</f>
        <v>7.6854368932038834E-9</v>
      </c>
      <c r="R112" s="54">
        <f>+(A!Q56+B!R56)/(E!R70+E!R98)</f>
        <v>0</v>
      </c>
      <c r="S112" s="54">
        <f>+(A!R56+B!S56)/(E!S70+E!S98)</f>
        <v>1.5691337258200169E-8</v>
      </c>
      <c r="T112" s="54">
        <f>+(A!S56+B!T56)/(E!T70+E!T98)</f>
        <v>4.6927286942924155E-9</v>
      </c>
      <c r="U112" s="54">
        <f>+(A!T56+B!U56)/(E!U70+E!U98)</f>
        <v>5.6122033898305088E-9</v>
      </c>
      <c r="V112" s="54">
        <f>+(A!U56+B!V56)/(E!V70+E!V98)</f>
        <v>1.718624641833811E-9</v>
      </c>
      <c r="W112" s="54">
        <f>+(A!V56+B!W56)/(E!W70+E!W98)</f>
        <v>0</v>
      </c>
      <c r="X112" s="54">
        <f>+(A!W56+B!X56)/(E!X70+E!X98)</f>
        <v>1.3845016077170418E-8</v>
      </c>
      <c r="Y112" s="54">
        <f>+(A!X56+B!Y56)/(E!Y70+E!Y98)</f>
        <v>3.1762001352265042E-8</v>
      </c>
      <c r="Z112" s="54">
        <f>+(A!Y56+B!Z56)/(E!Z70+E!Z98)</f>
        <v>3.6703865336658356E-8</v>
      </c>
      <c r="AA112" s="54">
        <f>+(A!Z56+B!AA56)/(E!AA70+E!AA98)</f>
        <v>1.8891979301423028E-8</v>
      </c>
      <c r="AB112" s="54">
        <f>+(A!AA56+B!AB56)/(E!AB70+E!AB98)</f>
        <v>2.1478539690598183E-8</v>
      </c>
      <c r="AC112" s="54">
        <f>+(A!AB56+B!AC56)/(E!AC70+E!AC98)</f>
        <v>9.1991909240665243E-8</v>
      </c>
    </row>
    <row r="113" spans="4:4" x14ac:dyDescent="0.25">
      <c r="D113" s="1" t="s">
        <v>53</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72"/>
  <sheetViews>
    <sheetView showGridLines="0" topLeftCell="O56" workbookViewId="0">
      <selection activeCell="A39" sqref="A39"/>
    </sheetView>
  </sheetViews>
  <sheetFormatPr baseColWidth="10" defaultRowHeight="15" x14ac:dyDescent="0.25"/>
  <cols>
    <col min="2" max="2" width="13.42578125" customWidth="1"/>
    <col min="4" max="4" width="31.7109375" customWidth="1"/>
  </cols>
  <sheetData>
    <row r="7" spans="2:16" x14ac:dyDescent="0.25">
      <c r="B7" s="204" t="s">
        <v>51</v>
      </c>
      <c r="C7" s="193"/>
      <c r="D7" s="193"/>
      <c r="E7" s="193"/>
    </row>
    <row r="8" spans="2:16" x14ac:dyDescent="0.25">
      <c r="B8" s="193"/>
      <c r="C8" s="193"/>
      <c r="D8" s="193"/>
      <c r="E8" s="193"/>
      <c r="M8" s="193" t="s">
        <v>11</v>
      </c>
      <c r="N8" s="206"/>
      <c r="O8" s="206"/>
      <c r="P8" s="206"/>
    </row>
    <row r="9" spans="2:16" x14ac:dyDescent="0.25">
      <c r="B9" s="193"/>
      <c r="C9" s="193"/>
      <c r="D9" s="193"/>
      <c r="E9" s="193"/>
      <c r="G9" s="193" t="s">
        <v>2</v>
      </c>
      <c r="H9" s="193"/>
      <c r="I9" s="193"/>
      <c r="J9" s="193"/>
      <c r="M9" s="206"/>
      <c r="N9" s="206"/>
      <c r="O9" s="206"/>
      <c r="P9" s="206"/>
    </row>
    <row r="10" spans="2:16" x14ac:dyDescent="0.25">
      <c r="B10" s="193"/>
      <c r="C10" s="193"/>
      <c r="D10" s="193"/>
      <c r="E10" s="193"/>
      <c r="G10" s="193"/>
      <c r="H10" s="193"/>
      <c r="I10" s="193"/>
      <c r="J10" s="193"/>
      <c r="M10" s="206"/>
      <c r="N10" s="206"/>
      <c r="O10" s="206"/>
      <c r="P10" s="206"/>
    </row>
    <row r="11" spans="2:16" x14ac:dyDescent="0.25">
      <c r="B11" s="193"/>
      <c r="C11" s="193"/>
      <c r="D11" s="193"/>
      <c r="E11" s="193"/>
      <c r="G11" s="193"/>
      <c r="H11" s="193"/>
      <c r="I11" s="193"/>
      <c r="J11" s="193"/>
      <c r="M11" s="206"/>
      <c r="N11" s="206"/>
      <c r="O11" s="206"/>
      <c r="P11" s="206"/>
    </row>
    <row r="12" spans="2:16" x14ac:dyDescent="0.25">
      <c r="B12" s="193"/>
      <c r="C12" s="193"/>
      <c r="D12" s="193"/>
      <c r="E12" s="193"/>
      <c r="G12" s="193"/>
      <c r="H12" s="193"/>
      <c r="I12" s="193"/>
      <c r="J12" s="193"/>
      <c r="M12" s="206"/>
      <c r="N12" s="206"/>
      <c r="O12" s="206"/>
      <c r="P12" s="206"/>
    </row>
    <row r="13" spans="2:16" x14ac:dyDescent="0.25">
      <c r="B13" s="193"/>
      <c r="C13" s="193"/>
      <c r="D13" s="193"/>
      <c r="E13" s="193"/>
      <c r="G13" s="193"/>
      <c r="H13" s="193"/>
      <c r="I13" s="193"/>
      <c r="J13" s="193"/>
      <c r="M13" s="206"/>
      <c r="N13" s="206"/>
      <c r="O13" s="206"/>
      <c r="P13" s="206"/>
    </row>
    <row r="14" spans="2:16" x14ac:dyDescent="0.25">
      <c r="B14" s="193"/>
      <c r="C14" s="193"/>
      <c r="D14" s="193"/>
      <c r="E14" s="193"/>
      <c r="G14" s="193"/>
      <c r="H14" s="193"/>
      <c r="I14" s="193"/>
      <c r="J14" s="193"/>
      <c r="M14" s="206"/>
      <c r="N14" s="206"/>
      <c r="O14" s="206"/>
      <c r="P14" s="206"/>
    </row>
    <row r="15" spans="2:16" x14ac:dyDescent="0.25">
      <c r="B15" s="193"/>
      <c r="C15" s="193"/>
      <c r="D15" s="193"/>
      <c r="E15" s="193"/>
      <c r="G15" s="193"/>
      <c r="H15" s="193"/>
      <c r="I15" s="193"/>
      <c r="J15" s="193"/>
      <c r="M15" s="206"/>
      <c r="N15" s="206"/>
      <c r="O15" s="206"/>
      <c r="P15" s="206"/>
    </row>
    <row r="16" spans="2:16" x14ac:dyDescent="0.25">
      <c r="B16" s="193"/>
      <c r="C16" s="193"/>
      <c r="D16" s="193"/>
      <c r="E16" s="193"/>
      <c r="G16" s="193"/>
      <c r="H16" s="193"/>
      <c r="I16" s="193"/>
      <c r="J16" s="193"/>
      <c r="M16" s="206"/>
      <c r="N16" s="206"/>
      <c r="O16" s="206"/>
      <c r="P16" s="206"/>
    </row>
    <row r="17" spans="3:16" x14ac:dyDescent="0.25">
      <c r="C17" s="194" t="s">
        <v>3</v>
      </c>
      <c r="D17" s="194"/>
      <c r="E17" s="194"/>
      <c r="H17" s="194" t="s">
        <v>3</v>
      </c>
      <c r="I17" s="194"/>
      <c r="J17" s="194"/>
      <c r="N17" s="194" t="s">
        <v>3</v>
      </c>
      <c r="O17" s="194"/>
      <c r="P17" s="194"/>
    </row>
    <row r="45" spans="3:29" ht="15.75" thickBot="1" x14ac:dyDescent="0.3"/>
    <row r="46" spans="3:29" ht="15.75" thickBot="1" x14ac:dyDescent="0.3">
      <c r="C46" s="6" t="s">
        <v>15</v>
      </c>
      <c r="D46" s="7"/>
      <c r="E46" s="12">
        <v>1995</v>
      </c>
      <c r="F46" s="8">
        <v>1996</v>
      </c>
      <c r="G46" s="12">
        <v>1997</v>
      </c>
      <c r="H46" s="8">
        <v>1998</v>
      </c>
      <c r="I46" s="12">
        <v>1999</v>
      </c>
      <c r="J46" s="8">
        <v>2000</v>
      </c>
      <c r="K46" s="12">
        <v>2001</v>
      </c>
      <c r="L46" s="8">
        <v>2002</v>
      </c>
      <c r="M46" s="12">
        <v>2003</v>
      </c>
      <c r="N46" s="8">
        <v>2004</v>
      </c>
      <c r="O46" s="12">
        <v>2005</v>
      </c>
      <c r="P46" s="8">
        <v>2006</v>
      </c>
      <c r="Q46" s="12">
        <v>2007</v>
      </c>
      <c r="R46" s="8">
        <v>2008</v>
      </c>
      <c r="S46" s="12">
        <v>2009</v>
      </c>
      <c r="T46" s="8">
        <v>2010</v>
      </c>
      <c r="U46" s="12">
        <v>2011</v>
      </c>
      <c r="V46" s="8">
        <v>2012</v>
      </c>
      <c r="W46" s="12">
        <v>2013</v>
      </c>
      <c r="X46" s="8">
        <v>2014</v>
      </c>
      <c r="Y46" s="12">
        <v>2015</v>
      </c>
      <c r="Z46" s="9">
        <v>2016</v>
      </c>
      <c r="AA46" s="9">
        <v>2017</v>
      </c>
      <c r="AB46" s="9">
        <v>2018</v>
      </c>
      <c r="AC46" s="9">
        <v>2019</v>
      </c>
    </row>
    <row r="47" spans="3:29" ht="15.75" thickBot="1" x14ac:dyDescent="0.3">
      <c r="C47" s="196" t="s">
        <v>27</v>
      </c>
      <c r="D47" s="212"/>
      <c r="E47" s="49" t="e">
        <f>+A!D46/A!D$46</f>
        <v>#DIV/0!</v>
      </c>
      <c r="F47" s="64" t="e">
        <f>+A!E46/A!E$46</f>
        <v>#DIV/0!</v>
      </c>
      <c r="G47" s="49">
        <f>+A!F46/A!F$46</f>
        <v>1</v>
      </c>
      <c r="H47" s="64">
        <f>+A!G46/A!G$46</f>
        <v>1</v>
      </c>
      <c r="I47" s="49">
        <f>+A!H46/A!H$46</f>
        <v>1</v>
      </c>
      <c r="J47" s="64">
        <f>+A!I46/A!I$46</f>
        <v>1</v>
      </c>
      <c r="K47" s="49">
        <f>+A!J46/A!J$46</f>
        <v>1</v>
      </c>
      <c r="L47" s="64">
        <f>+A!K46/A!K$46</f>
        <v>1</v>
      </c>
      <c r="M47" s="49">
        <f>+A!L46/A!L$46</f>
        <v>1</v>
      </c>
      <c r="N47" s="64">
        <f>+A!M46/A!M$46</f>
        <v>1</v>
      </c>
      <c r="O47" s="49">
        <f>+A!N46/A!N$46</f>
        <v>1</v>
      </c>
      <c r="P47" s="64">
        <f>+A!O46/A!O$46</f>
        <v>1</v>
      </c>
      <c r="Q47" s="49">
        <f>+A!P46/A!P$46</f>
        <v>1</v>
      </c>
      <c r="R47" s="64">
        <f>+A!Q46/A!Q$46</f>
        <v>1</v>
      </c>
      <c r="S47" s="49">
        <f>+A!R46/A!R$46</f>
        <v>1</v>
      </c>
      <c r="T47" s="64">
        <f>+A!S46/A!S$46</f>
        <v>1</v>
      </c>
      <c r="U47" s="49">
        <f>+A!T46/A!T$46</f>
        <v>1</v>
      </c>
      <c r="V47" s="64">
        <f>+A!U46/A!U$46</f>
        <v>1</v>
      </c>
      <c r="W47" s="49">
        <f>+A!V46/A!V$46</f>
        <v>1</v>
      </c>
      <c r="X47" s="64">
        <f>+A!W46/A!W$46</f>
        <v>1</v>
      </c>
      <c r="Y47" s="49">
        <f>+A!X46/A!X$46</f>
        <v>1</v>
      </c>
      <c r="Z47" s="65">
        <f>+A!Y46/A!Y$46</f>
        <v>1</v>
      </c>
      <c r="AA47" s="65">
        <f>+A!Z46/A!Z$46</f>
        <v>1</v>
      </c>
      <c r="AB47" s="65">
        <f>+A!AA46/A!AA$46</f>
        <v>1</v>
      </c>
      <c r="AC47" s="65">
        <f>+A!AB46/A!AB$46</f>
        <v>1</v>
      </c>
    </row>
    <row r="48" spans="3:29" x14ac:dyDescent="0.25">
      <c r="C48" s="191" t="s">
        <v>17</v>
      </c>
      <c r="D48" s="211"/>
      <c r="E48" s="50" t="e">
        <f>+A!D47/A!D$46</f>
        <v>#DIV/0!</v>
      </c>
      <c r="F48" s="66" t="e">
        <f>+A!E47/A!E$46</f>
        <v>#DIV/0!</v>
      </c>
      <c r="G48" s="50">
        <f>+A!F47/A!F$46</f>
        <v>0</v>
      </c>
      <c r="H48" s="66">
        <f>+A!G47/A!G$46</f>
        <v>0</v>
      </c>
      <c r="I48" s="50">
        <f>+A!H47/A!H$46</f>
        <v>0</v>
      </c>
      <c r="J48" s="66">
        <f>+A!I47/A!I$46</f>
        <v>0</v>
      </c>
      <c r="K48" s="50">
        <f>+A!J47/A!J$46</f>
        <v>0</v>
      </c>
      <c r="L48" s="66">
        <f>+A!K47/A!K$46</f>
        <v>0</v>
      </c>
      <c r="M48" s="50">
        <f>+A!L47/A!L$46</f>
        <v>0</v>
      </c>
      <c r="N48" s="66">
        <f>+A!M47/A!M$46</f>
        <v>0.73170424486711183</v>
      </c>
      <c r="O48" s="50">
        <f>+A!N47/A!N$46</f>
        <v>0</v>
      </c>
      <c r="P48" s="66">
        <f>+A!O47/A!O$46</f>
        <v>0.17260242173760557</v>
      </c>
      <c r="Q48" s="50">
        <f>+A!P47/A!P$46</f>
        <v>0.16221506584978598</v>
      </c>
      <c r="R48" s="66">
        <f>+A!Q47/A!Q$46</f>
        <v>6.6140432471663818E-2</v>
      </c>
      <c r="S48" s="50">
        <f>+A!R47/A!R$46</f>
        <v>9.5927790680480005E-2</v>
      </c>
      <c r="T48" s="66">
        <f>+A!S47/A!S$46</f>
        <v>7.2025122206749989E-2</v>
      </c>
      <c r="U48" s="50">
        <f>+A!T47/A!T$46</f>
        <v>0.12749299021861082</v>
      </c>
      <c r="V48" s="66">
        <f>+A!U47/A!U$46</f>
        <v>7.1341367501303488E-2</v>
      </c>
      <c r="W48" s="50">
        <f>+A!V47/A!V$46</f>
        <v>6.9970884991853319E-2</v>
      </c>
      <c r="X48" s="66">
        <f>+A!W47/A!W$46</f>
        <v>0.10201554620431304</v>
      </c>
      <c r="Y48" s="50">
        <f>+A!X47/A!X$46</f>
        <v>0.19657327367136024</v>
      </c>
      <c r="Z48" s="67">
        <f>+A!Y47/A!Y$46</f>
        <v>0.33475423490995909</v>
      </c>
      <c r="AA48" s="67">
        <f>+A!Z47/A!Z$46</f>
        <v>0.42956884156000008</v>
      </c>
      <c r="AB48" s="67">
        <f>+A!AA47/A!AA$46</f>
        <v>0.44280377320021691</v>
      </c>
      <c r="AC48" s="67">
        <f>+A!AB47/A!AB$46</f>
        <v>0.62922720081977945</v>
      </c>
    </row>
    <row r="49" spans="3:29" x14ac:dyDescent="0.25">
      <c r="C49" s="200" t="s">
        <v>18</v>
      </c>
      <c r="D49" s="210"/>
      <c r="E49" s="68" t="e">
        <f>+A!D48/A!D$46</f>
        <v>#DIV/0!</v>
      </c>
      <c r="F49" s="69" t="e">
        <f>+A!E48/A!E$46</f>
        <v>#DIV/0!</v>
      </c>
      <c r="G49" s="68">
        <f>+A!F48/A!F$46</f>
        <v>0</v>
      </c>
      <c r="H49" s="69">
        <f>+A!G48/A!G$46</f>
        <v>0</v>
      </c>
      <c r="I49" s="68">
        <f>+A!H48/A!H$46</f>
        <v>0</v>
      </c>
      <c r="J49" s="69">
        <f>+A!I48/A!I$46</f>
        <v>0</v>
      </c>
      <c r="K49" s="68">
        <f>+A!J48/A!J$46</f>
        <v>0</v>
      </c>
      <c r="L49" s="69">
        <f>+A!K48/A!K$46</f>
        <v>0</v>
      </c>
      <c r="M49" s="68">
        <f>+A!L48/A!L$46</f>
        <v>0</v>
      </c>
      <c r="N49" s="69">
        <f>+A!M48/A!M$46</f>
        <v>0</v>
      </c>
      <c r="O49" s="68">
        <f>+A!N48/A!N$46</f>
        <v>0</v>
      </c>
      <c r="P49" s="69">
        <f>+A!O48/A!O$46</f>
        <v>0</v>
      </c>
      <c r="Q49" s="68">
        <f>+A!P48/A!P$46</f>
        <v>0</v>
      </c>
      <c r="R49" s="69">
        <f>+A!Q48/A!Q$46</f>
        <v>0</v>
      </c>
      <c r="S49" s="68">
        <f>+A!R48/A!R$46</f>
        <v>0</v>
      </c>
      <c r="T49" s="69">
        <f>+A!S48/A!S$46</f>
        <v>0</v>
      </c>
      <c r="U49" s="68">
        <f>+A!T48/A!T$46</f>
        <v>0</v>
      </c>
      <c r="V49" s="69">
        <f>+A!U48/A!U$46</f>
        <v>0</v>
      </c>
      <c r="W49" s="68">
        <f>+A!V48/A!V$46</f>
        <v>4.7094655910026907E-2</v>
      </c>
      <c r="X49" s="69">
        <f>+A!W48/A!W$46</f>
        <v>2.6694190532038947E-2</v>
      </c>
      <c r="Y49" s="68">
        <f>+A!X48/A!X$46</f>
        <v>0.16034146079272227</v>
      </c>
      <c r="Z49" s="70">
        <f>+A!Y48/A!Y$46</f>
        <v>0.11591495503546233</v>
      </c>
      <c r="AA49" s="70">
        <f>+A!Z48/A!Z$46</f>
        <v>1.1337903708401665E-2</v>
      </c>
      <c r="AB49" s="70">
        <f>+A!AA48/A!AA$46</f>
        <v>1.109353951629E-2</v>
      </c>
      <c r="AC49" s="70">
        <f>+A!AB48/A!AB$46</f>
        <v>3.3885013968413063E-3</v>
      </c>
    </row>
    <row r="50" spans="3:29" x14ac:dyDescent="0.25">
      <c r="C50" s="191" t="s">
        <v>19</v>
      </c>
      <c r="D50" s="211"/>
      <c r="E50" s="50" t="e">
        <f>+A!D49/A!D$46</f>
        <v>#DIV/0!</v>
      </c>
      <c r="F50" s="66" t="e">
        <f>+A!E49/A!E$46</f>
        <v>#DIV/0!</v>
      </c>
      <c r="G50" s="50">
        <f>+A!F49/A!F$46</f>
        <v>1</v>
      </c>
      <c r="H50" s="66">
        <f>+A!G49/A!G$46</f>
        <v>0.37936081971212487</v>
      </c>
      <c r="I50" s="50">
        <f>+A!H49/A!H$46</f>
        <v>0</v>
      </c>
      <c r="J50" s="66">
        <f>+A!I49/A!I$46</f>
        <v>2.9838347552761553E-2</v>
      </c>
      <c r="K50" s="50">
        <f>+A!J49/A!J$46</f>
        <v>0.34405920842642834</v>
      </c>
      <c r="L50" s="66">
        <f>+A!K49/A!K$46</f>
        <v>3.4510835525491675E-2</v>
      </c>
      <c r="M50" s="50">
        <f>+A!L49/A!L$46</f>
        <v>4.6904725955005284E-2</v>
      </c>
      <c r="N50" s="66">
        <f>+A!M49/A!M$46</f>
        <v>9.5615431300026338E-2</v>
      </c>
      <c r="O50" s="50">
        <f>+A!N49/A!N$46</f>
        <v>0.12607228789622346</v>
      </c>
      <c r="P50" s="66">
        <f>+A!O49/A!O$46</f>
        <v>0</v>
      </c>
      <c r="Q50" s="50">
        <f>+A!P49/A!P$46</f>
        <v>0</v>
      </c>
      <c r="R50" s="66">
        <f>+A!Q49/A!Q$46</f>
        <v>0.20867720578534274</v>
      </c>
      <c r="S50" s="50">
        <f>+A!R49/A!R$46</f>
        <v>8.3410541250262815E-2</v>
      </c>
      <c r="T50" s="66">
        <f>+A!S49/A!S$46</f>
        <v>0.21484153366942207</v>
      </c>
      <c r="U50" s="50">
        <f>+A!T49/A!T$46</f>
        <v>0.12773100678012711</v>
      </c>
      <c r="V50" s="66">
        <f>+A!U49/A!U$46</f>
        <v>0.2543799869211219</v>
      </c>
      <c r="W50" s="50">
        <f>+A!V49/A!V$46</f>
        <v>0.35766817149088131</v>
      </c>
      <c r="X50" s="66">
        <f>+A!W49/A!W$46</f>
        <v>0.15410685123250584</v>
      </c>
      <c r="Y50" s="50">
        <f>+A!X49/A!X$46</f>
        <v>0.17759804233736814</v>
      </c>
      <c r="Z50" s="67">
        <f>+A!Y49/A!Y$46</f>
        <v>0.14701759222640889</v>
      </c>
      <c r="AA50" s="67">
        <f>+A!Z49/A!Z$46</f>
        <v>0.20949888487723028</v>
      </c>
      <c r="AB50" s="67">
        <f>+A!AA49/A!AA$46</f>
        <v>0.32987855225763485</v>
      </c>
      <c r="AC50" s="67">
        <f>+A!AB49/A!AB$46</f>
        <v>0.25679249333368237</v>
      </c>
    </row>
    <row r="51" spans="3:29" x14ac:dyDescent="0.25">
      <c r="C51" s="200" t="s">
        <v>20</v>
      </c>
      <c r="D51" s="210"/>
      <c r="E51" s="68" t="e">
        <f>+A!D50/A!D$46</f>
        <v>#DIV/0!</v>
      </c>
      <c r="F51" s="69" t="e">
        <f>+A!E50/A!E$46</f>
        <v>#DIV/0!</v>
      </c>
      <c r="G51" s="68">
        <f>+A!F50/A!F$46</f>
        <v>0</v>
      </c>
      <c r="H51" s="69">
        <f>+A!G50/A!G$46</f>
        <v>0</v>
      </c>
      <c r="I51" s="68">
        <f>+A!H50/A!H$46</f>
        <v>0</v>
      </c>
      <c r="J51" s="69">
        <f>+A!I50/A!I$46</f>
        <v>0</v>
      </c>
      <c r="K51" s="68">
        <f>+A!J50/A!J$46</f>
        <v>0</v>
      </c>
      <c r="L51" s="69">
        <f>+A!K50/A!K$46</f>
        <v>0</v>
      </c>
      <c r="M51" s="68">
        <f>+A!L50/A!L$46</f>
        <v>0</v>
      </c>
      <c r="N51" s="69">
        <f>+A!M50/A!M$46</f>
        <v>0</v>
      </c>
      <c r="O51" s="68">
        <f>+A!N50/A!N$46</f>
        <v>0</v>
      </c>
      <c r="P51" s="69">
        <f>+A!O50/A!O$46</f>
        <v>0</v>
      </c>
      <c r="Q51" s="68">
        <f>+A!P50/A!P$46</f>
        <v>0</v>
      </c>
      <c r="R51" s="69">
        <f>+A!Q50/A!Q$46</f>
        <v>0</v>
      </c>
      <c r="S51" s="68">
        <f>+A!R50/A!R$46</f>
        <v>0</v>
      </c>
      <c r="T51" s="69">
        <f>+A!S50/A!S$46</f>
        <v>0</v>
      </c>
      <c r="U51" s="68">
        <f>+A!T50/A!T$46</f>
        <v>0.36786146168575928</v>
      </c>
      <c r="V51" s="69">
        <f>+A!U50/A!U$46</f>
        <v>0</v>
      </c>
      <c r="W51" s="68">
        <f>+A!V50/A!V$46</f>
        <v>0</v>
      </c>
      <c r="X51" s="69">
        <f>+A!W50/A!W$46</f>
        <v>0</v>
      </c>
      <c r="Y51" s="68">
        <f>+A!X50/A!X$46</f>
        <v>0</v>
      </c>
      <c r="Z51" s="70">
        <f>+A!Y50/A!Y$46</f>
        <v>0</v>
      </c>
      <c r="AA51" s="70">
        <f>+A!Z50/A!Z$46</f>
        <v>0</v>
      </c>
      <c r="AB51" s="70">
        <f>+A!AA50/A!AA$46</f>
        <v>0</v>
      </c>
      <c r="AC51" s="70">
        <f>+A!AB50/A!AB$46</f>
        <v>0</v>
      </c>
    </row>
    <row r="52" spans="3:29" x14ac:dyDescent="0.25">
      <c r="C52" s="191" t="s">
        <v>21</v>
      </c>
      <c r="D52" s="211"/>
      <c r="E52" s="50" t="e">
        <f>+A!D51/A!D$46</f>
        <v>#DIV/0!</v>
      </c>
      <c r="F52" s="66" t="e">
        <f>+A!E51/A!E$46</f>
        <v>#DIV/0!</v>
      </c>
      <c r="G52" s="50">
        <f>+A!F51/A!F$46</f>
        <v>0</v>
      </c>
      <c r="H52" s="66">
        <f>+A!G51/A!G$46</f>
        <v>0</v>
      </c>
      <c r="I52" s="50">
        <f>+A!H51/A!H$46</f>
        <v>0</v>
      </c>
      <c r="J52" s="66">
        <f>+A!I51/A!I$46</f>
        <v>0</v>
      </c>
      <c r="K52" s="50">
        <f>+A!J51/A!J$46</f>
        <v>0</v>
      </c>
      <c r="L52" s="66">
        <f>+A!K51/A!K$46</f>
        <v>0</v>
      </c>
      <c r="M52" s="50">
        <f>+A!L51/A!L$46</f>
        <v>0</v>
      </c>
      <c r="N52" s="66">
        <f>+A!M51/A!M$46</f>
        <v>0</v>
      </c>
      <c r="O52" s="50">
        <f>+A!N51/A!N$46</f>
        <v>0</v>
      </c>
      <c r="P52" s="66">
        <f>+A!O51/A!O$46</f>
        <v>0</v>
      </c>
      <c r="Q52" s="50">
        <f>+A!P51/A!P$46</f>
        <v>0</v>
      </c>
      <c r="R52" s="66">
        <f>+A!Q51/A!Q$46</f>
        <v>0</v>
      </c>
      <c r="S52" s="50">
        <f>+A!R51/A!R$46</f>
        <v>0</v>
      </c>
      <c r="T52" s="66">
        <f>+A!S51/A!S$46</f>
        <v>0</v>
      </c>
      <c r="U52" s="50">
        <f>+A!T51/A!T$46</f>
        <v>0</v>
      </c>
      <c r="V52" s="66">
        <f>+A!U51/A!U$46</f>
        <v>0</v>
      </c>
      <c r="W52" s="50">
        <f>+A!V51/A!V$46</f>
        <v>0</v>
      </c>
      <c r="X52" s="66">
        <f>+A!W51/A!W$46</f>
        <v>0</v>
      </c>
      <c r="Y52" s="50">
        <f>+A!X51/A!X$46</f>
        <v>0</v>
      </c>
      <c r="Z52" s="67">
        <f>+A!Y51/A!Y$46</f>
        <v>0</v>
      </c>
      <c r="AA52" s="67">
        <f>+A!Z51/A!Z$46</f>
        <v>0</v>
      </c>
      <c r="AB52" s="67">
        <f>+A!AA51/A!AA$46</f>
        <v>0</v>
      </c>
      <c r="AC52" s="67">
        <f>+A!AB51/A!AB$46</f>
        <v>0</v>
      </c>
    </row>
    <row r="53" spans="3:29" x14ac:dyDescent="0.25">
      <c r="C53" s="200" t="s">
        <v>22</v>
      </c>
      <c r="D53" s="210"/>
      <c r="E53" s="68" t="e">
        <f>+A!D52/A!D$46</f>
        <v>#DIV/0!</v>
      </c>
      <c r="F53" s="69" t="e">
        <f>+A!E52/A!E$46</f>
        <v>#DIV/0!</v>
      </c>
      <c r="G53" s="68">
        <f>+A!F52/A!F$46</f>
        <v>0</v>
      </c>
      <c r="H53" s="69">
        <f>+A!G52/A!G$46</f>
        <v>0</v>
      </c>
      <c r="I53" s="68">
        <f>+A!H52/A!H$46</f>
        <v>0</v>
      </c>
      <c r="J53" s="69">
        <f>+A!I52/A!I$46</f>
        <v>0</v>
      </c>
      <c r="K53" s="68">
        <f>+A!J52/A!J$46</f>
        <v>0.19350462815193104</v>
      </c>
      <c r="L53" s="69">
        <f>+A!K52/A!K$46</f>
        <v>0</v>
      </c>
      <c r="M53" s="68">
        <f>+A!L52/A!L$46</f>
        <v>0</v>
      </c>
      <c r="N53" s="69">
        <f>+A!M52/A!M$46</f>
        <v>0</v>
      </c>
      <c r="O53" s="68">
        <f>+A!N52/A!N$46</f>
        <v>0</v>
      </c>
      <c r="P53" s="69">
        <f>+A!O52/A!O$46</f>
        <v>0.20495701781609632</v>
      </c>
      <c r="Q53" s="68">
        <f>+A!P52/A!P$46</f>
        <v>0.51740216557433449</v>
      </c>
      <c r="R53" s="69">
        <f>+A!Q52/A!Q$46</f>
        <v>0.66909979251452933</v>
      </c>
      <c r="S53" s="68">
        <f>+A!R52/A!R$46</f>
        <v>0.76522979387615253</v>
      </c>
      <c r="T53" s="69">
        <f>+A!S52/A!S$46</f>
        <v>0.67154588349960387</v>
      </c>
      <c r="U53" s="68">
        <f>+A!T52/A!T$46</f>
        <v>0.30567127272138311</v>
      </c>
      <c r="V53" s="69">
        <f>+A!U52/A!U$46</f>
        <v>0.44584432222586851</v>
      </c>
      <c r="W53" s="68">
        <f>+A!V52/A!V$46</f>
        <v>0.43868865681442482</v>
      </c>
      <c r="X53" s="69">
        <f>+A!W52/A!W$46</f>
        <v>0.47882069096078672</v>
      </c>
      <c r="Y53" s="68">
        <f>+A!X52/A!X$46</f>
        <v>7.9129960584292378E-2</v>
      </c>
      <c r="Z53" s="70">
        <f>+A!Y52/A!Y$46</f>
        <v>0.14552722559474773</v>
      </c>
      <c r="AA53" s="70">
        <f>+A!Z52/A!Z$46</f>
        <v>0.13765308966738052</v>
      </c>
      <c r="AB53" s="70">
        <f>+A!AA52/A!AA$46</f>
        <v>2.5808033995660916E-2</v>
      </c>
      <c r="AC53" s="70">
        <f>+A!AB52/A!AB$46</f>
        <v>4.2783570004749631E-2</v>
      </c>
    </row>
    <row r="54" spans="3:29" x14ac:dyDescent="0.25">
      <c r="C54" s="191" t="s">
        <v>23</v>
      </c>
      <c r="D54" s="211"/>
      <c r="E54" s="50" t="e">
        <f>+A!D53/A!D$46</f>
        <v>#DIV/0!</v>
      </c>
      <c r="F54" s="66" t="e">
        <f>+A!E53/A!E$46</f>
        <v>#DIV/0!</v>
      </c>
      <c r="G54" s="50">
        <f>+A!F53/A!F$46</f>
        <v>0</v>
      </c>
      <c r="H54" s="66">
        <f>+A!G53/A!G$46</f>
        <v>0.62063918028787513</v>
      </c>
      <c r="I54" s="50">
        <f>+A!H53/A!H$46</f>
        <v>1</v>
      </c>
      <c r="J54" s="66">
        <f>+A!I53/A!I$46</f>
        <v>0.36014818140996846</v>
      </c>
      <c r="K54" s="50">
        <f>+A!J53/A!J$46</f>
        <v>0.20758857325247368</v>
      </c>
      <c r="L54" s="66">
        <f>+A!K53/A!K$46</f>
        <v>0.96548916447450828</v>
      </c>
      <c r="M54" s="50">
        <f>+A!L53/A!L$46</f>
        <v>0.47048920428808694</v>
      </c>
      <c r="N54" s="66">
        <f>+A!M53/A!M$46</f>
        <v>3.9528678903915079E-2</v>
      </c>
      <c r="O54" s="50">
        <f>+A!N53/A!N$46</f>
        <v>0.59989604038079303</v>
      </c>
      <c r="P54" s="66">
        <f>+A!O53/A!O$46</f>
        <v>0.19533365125262725</v>
      </c>
      <c r="Q54" s="50">
        <f>+A!P53/A!P$46</f>
        <v>0.28093914210432963</v>
      </c>
      <c r="R54" s="66">
        <f>+A!Q53/A!Q$46</f>
        <v>4.8937932483933376E-2</v>
      </c>
      <c r="S54" s="50">
        <f>+A!R53/A!R$46</f>
        <v>5.298374635559646E-2</v>
      </c>
      <c r="T54" s="66">
        <f>+A!S53/A!S$46</f>
        <v>3.9581176333982233E-2</v>
      </c>
      <c r="U54" s="50">
        <f>+A!T53/A!T$46</f>
        <v>3.2034617325880407E-2</v>
      </c>
      <c r="V54" s="66">
        <f>+A!U53/A!U$46</f>
        <v>0.16559941664051689</v>
      </c>
      <c r="W54" s="50">
        <f>+A!V53/A!V$46</f>
        <v>8.0677233363794038E-2</v>
      </c>
      <c r="X54" s="66">
        <f>+A!W53/A!W$46</f>
        <v>0.23330422712330642</v>
      </c>
      <c r="Y54" s="50">
        <f>+A!X53/A!X$46</f>
        <v>0.36050423145219623</v>
      </c>
      <c r="Z54" s="67">
        <f>+A!Y53/A!Y$46</f>
        <v>0.17608982010090524</v>
      </c>
      <c r="AA54" s="67">
        <f>+A!Z53/A!Z$46</f>
        <v>0.19115379588250053</v>
      </c>
      <c r="AB54" s="67">
        <f>+A!AA53/A!AA$46</f>
        <v>0.16901147914815237</v>
      </c>
      <c r="AC54" s="67">
        <f>+A!AB53/A!AB$46</f>
        <v>6.2596471806992807E-2</v>
      </c>
    </row>
    <row r="55" spans="3:29" x14ac:dyDescent="0.25">
      <c r="C55" s="200" t="s">
        <v>24</v>
      </c>
      <c r="D55" s="210"/>
      <c r="E55" s="68" t="e">
        <f>+A!D54/A!D$46</f>
        <v>#DIV/0!</v>
      </c>
      <c r="F55" s="69" t="e">
        <f>+A!E54/A!E$46</f>
        <v>#DIV/0!</v>
      </c>
      <c r="G55" s="68">
        <f>+A!F54/A!F$46</f>
        <v>0</v>
      </c>
      <c r="H55" s="69">
        <f>+A!G54/A!G$46</f>
        <v>0</v>
      </c>
      <c r="I55" s="68">
        <f>+A!H54/A!H$46</f>
        <v>0</v>
      </c>
      <c r="J55" s="69">
        <f>+A!I54/A!I$46</f>
        <v>0.61001347103726977</v>
      </c>
      <c r="K55" s="68">
        <f>+A!J54/A!J$46</f>
        <v>7.5307213533354608E-2</v>
      </c>
      <c r="L55" s="69">
        <f>+A!K54/A!K$46</f>
        <v>0</v>
      </c>
      <c r="M55" s="68">
        <f>+A!L54/A!L$46</f>
        <v>0.44393401781669933</v>
      </c>
      <c r="N55" s="69">
        <f>+A!M54/A!M$46</f>
        <v>0.12748915022501117</v>
      </c>
      <c r="O55" s="68">
        <f>+A!N54/A!N$46</f>
        <v>0.2609942201067057</v>
      </c>
      <c r="P55" s="69">
        <f>+A!O54/A!O$46</f>
        <v>1.2691540066662125E-2</v>
      </c>
      <c r="Q55" s="68">
        <f>+A!P54/A!P$46</f>
        <v>3.7135731976519308E-2</v>
      </c>
      <c r="R55" s="69">
        <f>+A!Q54/A!Q$46</f>
        <v>1.3695715498647893E-3</v>
      </c>
      <c r="S55" s="68">
        <f>+A!R54/A!R$46</f>
        <v>1.4867938793596668E-3</v>
      </c>
      <c r="T55" s="69">
        <f>+A!S54/A!S$46</f>
        <v>1.1816031449600327E-3</v>
      </c>
      <c r="U55" s="68">
        <f>+A!T54/A!T$46</f>
        <v>1.5301982632185015E-2</v>
      </c>
      <c r="V55" s="69">
        <f>+A!U54/A!U$46</f>
        <v>5.7731908550057047E-2</v>
      </c>
      <c r="W55" s="68">
        <f>+A!V54/A!V$46</f>
        <v>2.8494571229916664E-3</v>
      </c>
      <c r="X55" s="69">
        <f>+A!W54/A!W$46</f>
        <v>3.8533290823662288E-3</v>
      </c>
      <c r="Y55" s="68">
        <f>+A!X54/A!X$46</f>
        <v>2.0878085239599452E-2</v>
      </c>
      <c r="Z55" s="70">
        <f>+A!Y54/A!Y$46</f>
        <v>7.8124985236488614E-2</v>
      </c>
      <c r="AA55" s="70">
        <f>+A!Z54/A!Z$46</f>
        <v>1.5445206500515807E-2</v>
      </c>
      <c r="AB55" s="70">
        <f>+A!AA54/A!AA$46</f>
        <v>2.074284037504364E-2</v>
      </c>
      <c r="AC55" s="70">
        <f>+A!AB54/A!AB$46</f>
        <v>4.5520496355497047E-3</v>
      </c>
    </row>
    <row r="56" spans="3:29" x14ac:dyDescent="0.25">
      <c r="C56" s="191" t="s">
        <v>25</v>
      </c>
      <c r="D56" s="211"/>
      <c r="E56" s="50" t="e">
        <f>+A!D55/A!D$46</f>
        <v>#DIV/0!</v>
      </c>
      <c r="F56" s="66" t="e">
        <f>+A!E55/A!E$46</f>
        <v>#DIV/0!</v>
      </c>
      <c r="G56" s="50">
        <f>+A!F55/A!F$46</f>
        <v>0</v>
      </c>
      <c r="H56" s="66">
        <f>+A!G55/A!G$46</f>
        <v>0</v>
      </c>
      <c r="I56" s="50">
        <f>+A!H55/A!H$46</f>
        <v>0</v>
      </c>
      <c r="J56" s="66">
        <f>+A!I55/A!I$46</f>
        <v>0</v>
      </c>
      <c r="K56" s="50">
        <f>+A!J55/A!J$46</f>
        <v>0.17954037663581232</v>
      </c>
      <c r="L56" s="66">
        <f>+A!K55/A!K$46</f>
        <v>0</v>
      </c>
      <c r="M56" s="50">
        <f>+A!L55/A!L$46</f>
        <v>3.8672051940208362E-2</v>
      </c>
      <c r="N56" s="66">
        <f>+A!M55/A!M$46</f>
        <v>5.6624947039356915E-3</v>
      </c>
      <c r="O56" s="50">
        <f>+A!N55/A!N$46</f>
        <v>1.303418244586254E-2</v>
      </c>
      <c r="P56" s="66">
        <f>+A!O55/A!O$46</f>
        <v>0.41441536912700877</v>
      </c>
      <c r="Q56" s="50">
        <f>+A!P55/A!P$46</f>
        <v>0</v>
      </c>
      <c r="R56" s="66">
        <f>+A!Q55/A!Q$46</f>
        <v>5.7750651946659468E-3</v>
      </c>
      <c r="S56" s="50">
        <f>+A!R55/A!R$46</f>
        <v>2.9773481538616551E-4</v>
      </c>
      <c r="T56" s="66">
        <f>+A!S55/A!S$46</f>
        <v>1.6493622905639765E-4</v>
      </c>
      <c r="U56" s="50">
        <f>+A!T55/A!T$46</f>
        <v>2.3642685031029297E-2</v>
      </c>
      <c r="V56" s="66">
        <f>+A!U55/A!U$46</f>
        <v>4.803673104700491E-3</v>
      </c>
      <c r="W56" s="50">
        <f>+A!V55/A!V$46</f>
        <v>3.0509403060278622E-3</v>
      </c>
      <c r="X56" s="66">
        <f>+A!W55/A!W$46</f>
        <v>5.111540512700186E-4</v>
      </c>
      <c r="Y56" s="50">
        <f>+A!X55/A!X$46</f>
        <v>3.871266376259147E-3</v>
      </c>
      <c r="Z56" s="67">
        <f>+A!Y55/A!Y$46</f>
        <v>2.57118689602803E-3</v>
      </c>
      <c r="AA56" s="67">
        <f>+A!Z55/A!Z$46</f>
        <v>5.1987636687795659E-3</v>
      </c>
      <c r="AB56" s="67">
        <f>+A!AA55/A!AA$46</f>
        <v>5.6138172240532123E-4</v>
      </c>
      <c r="AC56" s="67">
        <f>+A!AB55/A!AB$46</f>
        <v>4.5028030322862949E-4</v>
      </c>
    </row>
    <row r="57" spans="3:29" ht="15.75" thickBot="1" x14ac:dyDescent="0.3">
      <c r="C57" s="202" t="s">
        <v>26</v>
      </c>
      <c r="D57" s="231"/>
      <c r="E57" s="71" t="e">
        <f>+A!D56/A!D$46</f>
        <v>#DIV/0!</v>
      </c>
      <c r="F57" s="72" t="e">
        <f>+A!E56/A!E$46</f>
        <v>#DIV/0!</v>
      </c>
      <c r="G57" s="71">
        <f>+A!F56/A!F$46</f>
        <v>0</v>
      </c>
      <c r="H57" s="72">
        <f>+A!G56/A!G$46</f>
        <v>0</v>
      </c>
      <c r="I57" s="71">
        <f>+A!H56/A!H$46</f>
        <v>0</v>
      </c>
      <c r="J57" s="72">
        <f>+A!I56/A!I$46</f>
        <v>0</v>
      </c>
      <c r="K57" s="71">
        <f>+A!J56/A!J$46</f>
        <v>0</v>
      </c>
      <c r="L57" s="72">
        <f>+A!K56/A!K$46</f>
        <v>0</v>
      </c>
      <c r="M57" s="71">
        <f>+A!L56/A!L$46</f>
        <v>0</v>
      </c>
      <c r="N57" s="72">
        <f>+A!M56/A!M$46</f>
        <v>0</v>
      </c>
      <c r="O57" s="71">
        <f>+A!N56/A!N$46</f>
        <v>3.26917041531541E-6</v>
      </c>
      <c r="P57" s="72">
        <f>+A!O56/A!O$46</f>
        <v>0</v>
      </c>
      <c r="Q57" s="71">
        <f>+A!P56/A!P$46</f>
        <v>2.3078944950305478E-3</v>
      </c>
      <c r="R57" s="72">
        <f>+A!Q56/A!Q$46</f>
        <v>0</v>
      </c>
      <c r="S57" s="71">
        <f>+A!R56/A!R$46</f>
        <v>6.6359914276262742E-4</v>
      </c>
      <c r="T57" s="72">
        <f>+A!S56/A!S$46</f>
        <v>6.597449162255906E-4</v>
      </c>
      <c r="U57" s="71">
        <f>+A!T56/A!T$46</f>
        <v>2.6398360502489582E-4</v>
      </c>
      <c r="V57" s="72">
        <f>+A!U56/A!U$46</f>
        <v>2.9932505643160616E-4</v>
      </c>
      <c r="W57" s="71">
        <f>+A!V56/A!V$46</f>
        <v>0</v>
      </c>
      <c r="X57" s="72">
        <f>+A!W56/A!W$46</f>
        <v>6.9401081341265809E-4</v>
      </c>
      <c r="Y57" s="71">
        <f>+A!X56/A!X$46</f>
        <v>1.1036795462022885E-3</v>
      </c>
      <c r="Z57" s="73">
        <f>+A!Y56/A!Y$46</f>
        <v>0</v>
      </c>
      <c r="AA57" s="73">
        <f>+A!Z56/A!Z$46</f>
        <v>1.4351413519153523E-4</v>
      </c>
      <c r="AB57" s="73">
        <f>+A!AA56/A!AA$46</f>
        <v>1.003997845959353E-4</v>
      </c>
      <c r="AC57" s="73">
        <f>+A!AB56/A!AB$46</f>
        <v>2.0943269917610672E-4</v>
      </c>
    </row>
    <row r="58" spans="3:29" x14ac:dyDescent="0.25">
      <c r="C58" s="1" t="s">
        <v>53</v>
      </c>
      <c r="AA58" s="1"/>
    </row>
    <row r="59" spans="3:29" ht="15.75" thickBot="1" x14ac:dyDescent="0.3"/>
    <row r="60" spans="3:29" ht="15.75" thickBot="1" x14ac:dyDescent="0.3">
      <c r="C60" s="6" t="s">
        <v>15</v>
      </c>
      <c r="D60" s="7"/>
      <c r="E60" s="12">
        <v>1995</v>
      </c>
      <c r="F60" s="8">
        <v>1996</v>
      </c>
      <c r="G60" s="12">
        <v>1997</v>
      </c>
      <c r="H60" s="8">
        <v>1998</v>
      </c>
      <c r="I60" s="12">
        <v>1999</v>
      </c>
      <c r="J60" s="8">
        <v>2000</v>
      </c>
      <c r="K60" s="12">
        <v>2001</v>
      </c>
      <c r="L60" s="8">
        <v>2002</v>
      </c>
      <c r="M60" s="12">
        <v>2003</v>
      </c>
      <c r="N60" s="8">
        <v>2004</v>
      </c>
      <c r="O60" s="12">
        <v>2005</v>
      </c>
      <c r="P60" s="8">
        <v>2006</v>
      </c>
      <c r="Q60" s="12">
        <v>2007</v>
      </c>
      <c r="R60" s="8">
        <v>2008</v>
      </c>
      <c r="S60" s="12">
        <v>2009</v>
      </c>
      <c r="T60" s="8">
        <v>2010</v>
      </c>
      <c r="U60" s="12">
        <v>2011</v>
      </c>
      <c r="V60" s="8">
        <v>2012</v>
      </c>
      <c r="W60" s="12">
        <v>2013</v>
      </c>
      <c r="X60" s="8">
        <v>2014</v>
      </c>
      <c r="Y60" s="12">
        <v>2015</v>
      </c>
      <c r="Z60" s="9">
        <v>2016</v>
      </c>
      <c r="AA60" s="9">
        <v>2017</v>
      </c>
      <c r="AB60" s="9">
        <v>2018</v>
      </c>
      <c r="AC60" s="9">
        <v>2019</v>
      </c>
    </row>
    <row r="61" spans="3:29" ht="15.75" thickBot="1" x14ac:dyDescent="0.3">
      <c r="C61" s="196" t="s">
        <v>27</v>
      </c>
      <c r="D61" s="212"/>
      <c r="E61" s="49">
        <f>+B!E46/B!E$46</f>
        <v>1</v>
      </c>
      <c r="F61" s="64">
        <f>+B!F46/B!F$46</f>
        <v>1</v>
      </c>
      <c r="G61" s="49">
        <f>+B!G46/B!G$46</f>
        <v>1</v>
      </c>
      <c r="H61" s="64">
        <f>+B!H46/B!H$46</f>
        <v>1</v>
      </c>
      <c r="I61" s="49">
        <f>+B!I46/B!I$46</f>
        <v>1</v>
      </c>
      <c r="J61" s="64">
        <f>+B!J46/B!J$46</f>
        <v>1</v>
      </c>
      <c r="K61" s="49">
        <f>+B!K46/B!K$46</f>
        <v>1</v>
      </c>
      <c r="L61" s="64">
        <f>+B!L46/B!L$46</f>
        <v>1</v>
      </c>
      <c r="M61" s="49">
        <f>+B!M46/B!M$46</f>
        <v>1</v>
      </c>
      <c r="N61" s="64">
        <f>+B!N46/B!N$46</f>
        <v>1</v>
      </c>
      <c r="O61" s="49">
        <f>+B!O46/B!O$46</f>
        <v>1</v>
      </c>
      <c r="P61" s="64">
        <f>+B!P46/B!P$46</f>
        <v>1</v>
      </c>
      <c r="Q61" s="49">
        <f>+B!Q46/B!Q$46</f>
        <v>1</v>
      </c>
      <c r="R61" s="64">
        <f>+B!R46/B!R$46</f>
        <v>1</v>
      </c>
      <c r="S61" s="49">
        <f>+B!S46/B!S$46</f>
        <v>1</v>
      </c>
      <c r="T61" s="64">
        <f>+B!T46/B!T$46</f>
        <v>1</v>
      </c>
      <c r="U61" s="49">
        <f>+B!U46/B!U$46</f>
        <v>1</v>
      </c>
      <c r="V61" s="64">
        <f>+B!V46/B!V$46</f>
        <v>1</v>
      </c>
      <c r="W61" s="49">
        <f>+B!W46/B!W$46</f>
        <v>1</v>
      </c>
      <c r="X61" s="64">
        <f>+B!X46/B!X$46</f>
        <v>1</v>
      </c>
      <c r="Y61" s="49">
        <f>+B!Y46/B!Y$46</f>
        <v>1</v>
      </c>
      <c r="Z61" s="65">
        <f>+B!Z46/B!Z$46</f>
        <v>1</v>
      </c>
      <c r="AA61" s="65">
        <f>+B!AA46/B!AA$46</f>
        <v>1</v>
      </c>
      <c r="AB61" s="65">
        <f>+B!AB46/B!AB$46</f>
        <v>1</v>
      </c>
      <c r="AC61" s="65">
        <f>+B!AC46/B!AC$46</f>
        <v>1</v>
      </c>
    </row>
    <row r="62" spans="3:29" x14ac:dyDescent="0.25">
      <c r="C62" s="191" t="s">
        <v>17</v>
      </c>
      <c r="D62" s="211"/>
      <c r="E62" s="50">
        <f>+B!E47/B!E$46</f>
        <v>0.88077299203230652</v>
      </c>
      <c r="F62" s="66">
        <f>+B!F47/B!F$46</f>
        <v>0</v>
      </c>
      <c r="G62" s="50">
        <f>+B!G47/B!G$46</f>
        <v>1.4427330106453434E-3</v>
      </c>
      <c r="H62" s="66">
        <f>+B!H47/B!H$46</f>
        <v>0</v>
      </c>
      <c r="I62" s="50">
        <f>+B!I47/B!I$46</f>
        <v>3.6136498234067831E-2</v>
      </c>
      <c r="J62" s="66">
        <f>+B!J47/B!J$46</f>
        <v>8.226690495151039E-6</v>
      </c>
      <c r="K62" s="50">
        <f>+B!K47/B!K$46</f>
        <v>2.9217108108606286E-2</v>
      </c>
      <c r="L62" s="66">
        <f>+B!L47/B!L$46</f>
        <v>2.2719584038472982E-3</v>
      </c>
      <c r="M62" s="50">
        <f>+B!M47/B!M$46</f>
        <v>3.324982469119441E-3</v>
      </c>
      <c r="N62" s="66">
        <f>+B!N47/B!N$46</f>
        <v>6.3205175573956959E-3</v>
      </c>
      <c r="O62" s="50">
        <f>+B!O47/B!O$46</f>
        <v>4.2541316836785942E-2</v>
      </c>
      <c r="P62" s="66">
        <f>+B!P47/B!P$46</f>
        <v>3.9204853591925291E-2</v>
      </c>
      <c r="Q62" s="50">
        <f>+B!Q47/B!Q$46</f>
        <v>8.0546481755700255E-2</v>
      </c>
      <c r="R62" s="66">
        <f>+B!R47/B!R$46</f>
        <v>0.10537141066978369</v>
      </c>
      <c r="S62" s="50">
        <f>+B!S47/B!S$46</f>
        <v>0.17511671100194984</v>
      </c>
      <c r="T62" s="66">
        <f>+B!T47/B!T$46</f>
        <v>0.23970734686391482</v>
      </c>
      <c r="U62" s="50">
        <f>+B!U47/B!U$46</f>
        <v>0.238826079365482</v>
      </c>
      <c r="V62" s="66">
        <f>+B!V47/B!V$46</f>
        <v>0.21723528526736421</v>
      </c>
      <c r="W62" s="50">
        <f>+B!W47/B!W$46</f>
        <v>0.16564294735014018</v>
      </c>
      <c r="X62" s="66">
        <f>+B!X47/B!X$46</f>
        <v>0.14555352891633536</v>
      </c>
      <c r="Y62" s="50">
        <f>+B!Y47/B!Y$46</f>
        <v>0.11759413288016152</v>
      </c>
      <c r="Z62" s="67">
        <f>+B!Z47/B!Z$46</f>
        <v>0.11913275593241414</v>
      </c>
      <c r="AA62" s="67">
        <f>+B!AA47/B!AA$46</f>
        <v>9.2609130426927505E-2</v>
      </c>
      <c r="AB62" s="67">
        <f>+B!AB47/B!AB$46</f>
        <v>0.11214977680299955</v>
      </c>
      <c r="AC62" s="67">
        <f>+B!AC47/B!AC$46</f>
        <v>7.3723328114425835E-2</v>
      </c>
    </row>
    <row r="63" spans="3:29" x14ac:dyDescent="0.25">
      <c r="C63" s="200" t="s">
        <v>18</v>
      </c>
      <c r="D63" s="210"/>
      <c r="E63" s="68">
        <f>+B!E48/B!E$46</f>
        <v>0</v>
      </c>
      <c r="F63" s="69">
        <f>+B!F48/B!F$46</f>
        <v>0</v>
      </c>
      <c r="G63" s="68">
        <f>+B!G48/B!G$46</f>
        <v>0</v>
      </c>
      <c r="H63" s="69">
        <f>+B!H48/B!H$46</f>
        <v>0</v>
      </c>
      <c r="I63" s="68">
        <f>+B!I48/B!I$46</f>
        <v>0</v>
      </c>
      <c r="J63" s="69">
        <f>+B!J48/B!J$46</f>
        <v>0</v>
      </c>
      <c r="K63" s="68">
        <f>+B!K48/B!K$46</f>
        <v>0</v>
      </c>
      <c r="L63" s="69">
        <f>+B!L48/B!L$46</f>
        <v>0</v>
      </c>
      <c r="M63" s="68">
        <f>+B!M48/B!M$46</f>
        <v>0</v>
      </c>
      <c r="N63" s="69">
        <f>+B!N48/B!N$46</f>
        <v>0</v>
      </c>
      <c r="O63" s="68">
        <f>+B!O48/B!O$46</f>
        <v>0</v>
      </c>
      <c r="P63" s="69">
        <f>+B!P48/B!P$46</f>
        <v>0</v>
      </c>
      <c r="Q63" s="68">
        <f>+B!Q48/B!Q$46</f>
        <v>0</v>
      </c>
      <c r="R63" s="69">
        <f>+B!R48/B!R$46</f>
        <v>0</v>
      </c>
      <c r="S63" s="68">
        <f>+B!S48/B!S$46</f>
        <v>0</v>
      </c>
      <c r="T63" s="69">
        <f>+B!T48/B!T$46</f>
        <v>0</v>
      </c>
      <c r="U63" s="68">
        <f>+B!U48/B!U$46</f>
        <v>0</v>
      </c>
      <c r="V63" s="69">
        <f>+B!V48/B!V$46</f>
        <v>6.8107340304624929E-4</v>
      </c>
      <c r="W63" s="68">
        <f>+B!W48/B!W$46</f>
        <v>8.7287588365461439E-4</v>
      </c>
      <c r="X63" s="69">
        <f>+B!X48/B!X$46</f>
        <v>1.5787570713026344E-3</v>
      </c>
      <c r="Y63" s="68">
        <f>+B!Y48/B!Y$46</f>
        <v>1.1083759024297752E-3</v>
      </c>
      <c r="Z63" s="70">
        <f>+B!Z48/B!Z$46</f>
        <v>1.1465593537654118E-3</v>
      </c>
      <c r="AA63" s="70">
        <f>+B!AA48/B!AA$46</f>
        <v>1.0479647498401602E-3</v>
      </c>
      <c r="AB63" s="70">
        <f>+B!AB48/B!AB$46</f>
        <v>6.3366269719661598E-4</v>
      </c>
      <c r="AC63" s="70">
        <f>+B!AC48/B!AC$46</f>
        <v>3.4127186913022719E-4</v>
      </c>
    </row>
    <row r="64" spans="3:29" x14ac:dyDescent="0.25">
      <c r="C64" s="191" t="s">
        <v>19</v>
      </c>
      <c r="D64" s="211"/>
      <c r="E64" s="50">
        <f>+B!E49/B!E$46</f>
        <v>8.6797798526580408E-4</v>
      </c>
      <c r="F64" s="66">
        <f>+B!F49/B!F$46</f>
        <v>0</v>
      </c>
      <c r="G64" s="50">
        <f>+B!G49/B!G$46</f>
        <v>0</v>
      </c>
      <c r="H64" s="66">
        <f>+B!H49/B!H$46</f>
        <v>0</v>
      </c>
      <c r="I64" s="50">
        <f>+B!I49/B!I$46</f>
        <v>0</v>
      </c>
      <c r="J64" s="66">
        <f>+B!J49/B!J$46</f>
        <v>3.2981101347442164E-2</v>
      </c>
      <c r="K64" s="50">
        <f>+B!K49/B!K$46</f>
        <v>5.4170575779506121E-3</v>
      </c>
      <c r="L64" s="66">
        <f>+B!L49/B!L$46</f>
        <v>2.8732017008596339E-3</v>
      </c>
      <c r="M64" s="50">
        <f>+B!M49/B!M$46</f>
        <v>5.223955144682926E-3</v>
      </c>
      <c r="N64" s="66">
        <f>+B!N49/B!N$46</f>
        <v>1.964733071077206E-2</v>
      </c>
      <c r="O64" s="50">
        <f>+B!O49/B!O$46</f>
        <v>1.0874762686495894E-2</v>
      </c>
      <c r="P64" s="66">
        <f>+B!P49/B!P$46</f>
        <v>2.5811181054355172E-2</v>
      </c>
      <c r="Q64" s="50">
        <f>+B!Q49/B!Q$46</f>
        <v>1.3823607213561057E-3</v>
      </c>
      <c r="R64" s="66">
        <f>+B!R49/B!R$46</f>
        <v>1.4302603325460383E-3</v>
      </c>
      <c r="S64" s="50">
        <f>+B!S49/B!S$46</f>
        <v>1.6029652636573211E-3</v>
      </c>
      <c r="T64" s="66">
        <f>+B!T49/B!T$46</f>
        <v>6.361786638258855E-3</v>
      </c>
      <c r="U64" s="50">
        <f>+B!U49/B!U$46</f>
        <v>1.7450026416436634E-3</v>
      </c>
      <c r="V64" s="66">
        <f>+B!V49/B!V$46</f>
        <v>3.4839285540885492E-3</v>
      </c>
      <c r="W64" s="50">
        <f>+B!W49/B!W$46</f>
        <v>1.5846668328910723E-3</v>
      </c>
      <c r="X64" s="66">
        <f>+B!X49/B!X$46</f>
        <v>7.0622036224576032E-4</v>
      </c>
      <c r="Y64" s="50">
        <f>+B!Y49/B!Y$46</f>
        <v>5.8697706566865609E-4</v>
      </c>
      <c r="Z64" s="67">
        <f>+B!Z49/B!Z$46</f>
        <v>7.5326962423797792E-4</v>
      </c>
      <c r="AA64" s="67">
        <f>+B!AA49/B!AA$46</f>
        <v>3.9015527256314338E-4</v>
      </c>
      <c r="AB64" s="67">
        <f>+B!AB49/B!AB$46</f>
        <v>1.7856573579554879E-3</v>
      </c>
      <c r="AC64" s="67">
        <f>+B!AC49/B!AC$46</f>
        <v>1.6575474690512552E-3</v>
      </c>
    </row>
    <row r="65" spans="3:29" x14ac:dyDescent="0.25">
      <c r="C65" s="200" t="s">
        <v>20</v>
      </c>
      <c r="D65" s="210"/>
      <c r="E65" s="68">
        <f>+B!E50/B!E$46</f>
        <v>0</v>
      </c>
      <c r="F65" s="69">
        <f>+B!F50/B!F$46</f>
        <v>0</v>
      </c>
      <c r="G65" s="68">
        <f>+B!G50/B!G$46</f>
        <v>0</v>
      </c>
      <c r="H65" s="69">
        <f>+B!H50/B!H$46</f>
        <v>0</v>
      </c>
      <c r="I65" s="68">
        <f>+B!I50/B!I$46</f>
        <v>0</v>
      </c>
      <c r="J65" s="69">
        <f>+B!J50/B!J$46</f>
        <v>0</v>
      </c>
      <c r="K65" s="68">
        <f>+B!K50/B!K$46</f>
        <v>0</v>
      </c>
      <c r="L65" s="69">
        <f>+B!L50/B!L$46</f>
        <v>0</v>
      </c>
      <c r="M65" s="68">
        <f>+B!M50/B!M$46</f>
        <v>0</v>
      </c>
      <c r="N65" s="69">
        <f>+B!N50/B!N$46</f>
        <v>0</v>
      </c>
      <c r="O65" s="68">
        <f>+B!O50/B!O$46</f>
        <v>0</v>
      </c>
      <c r="P65" s="69">
        <f>+B!P50/B!P$46</f>
        <v>0</v>
      </c>
      <c r="Q65" s="68">
        <f>+B!Q50/B!Q$46</f>
        <v>2.27904303679737E-3</v>
      </c>
      <c r="R65" s="69">
        <f>+B!R50/B!R$46</f>
        <v>0</v>
      </c>
      <c r="S65" s="68">
        <f>+B!S50/B!S$46</f>
        <v>0</v>
      </c>
      <c r="T65" s="69">
        <f>+B!T50/B!T$46</f>
        <v>0</v>
      </c>
      <c r="U65" s="68">
        <f>+B!U50/B!U$46</f>
        <v>0</v>
      </c>
      <c r="V65" s="69">
        <f>+B!V50/B!V$46</f>
        <v>0</v>
      </c>
      <c r="W65" s="68">
        <f>+B!W50/B!W$46</f>
        <v>8.545781842234463E-5</v>
      </c>
      <c r="X65" s="69">
        <f>+B!X50/B!X$46</f>
        <v>0</v>
      </c>
      <c r="Y65" s="68">
        <f>+B!Y50/B!Y$46</f>
        <v>1.0448723154116136E-3</v>
      </c>
      <c r="Z65" s="70">
        <f>+B!Z50/B!Z$46</f>
        <v>1.1461897165678265E-3</v>
      </c>
      <c r="AA65" s="70">
        <f>+B!AA50/B!AA$46</f>
        <v>1.1503577751300472E-3</v>
      </c>
      <c r="AB65" s="70">
        <f>+B!AB50/B!AB$46</f>
        <v>1.1380327445470449E-3</v>
      </c>
      <c r="AC65" s="70">
        <f>+B!AC50/B!AC$46</f>
        <v>2.9617367277970861E-7</v>
      </c>
    </row>
    <row r="66" spans="3:29" x14ac:dyDescent="0.25">
      <c r="C66" s="191" t="s">
        <v>21</v>
      </c>
      <c r="D66" s="211"/>
      <c r="E66" s="50">
        <f>+B!E51/B!E$46</f>
        <v>0</v>
      </c>
      <c r="F66" s="66">
        <f>+B!F51/B!F$46</f>
        <v>0</v>
      </c>
      <c r="G66" s="50">
        <f>+B!G51/B!G$46</f>
        <v>0</v>
      </c>
      <c r="H66" s="66">
        <f>+B!H51/B!H$46</f>
        <v>0</v>
      </c>
      <c r="I66" s="50">
        <f>+B!I51/B!I$46</f>
        <v>0</v>
      </c>
      <c r="J66" s="66">
        <f>+B!J51/B!J$46</f>
        <v>0</v>
      </c>
      <c r="K66" s="50">
        <f>+B!K51/B!K$46</f>
        <v>0</v>
      </c>
      <c r="L66" s="66">
        <f>+B!L51/B!L$46</f>
        <v>0</v>
      </c>
      <c r="M66" s="50">
        <f>+B!M51/B!M$46</f>
        <v>0</v>
      </c>
      <c r="N66" s="66">
        <f>+B!N51/B!N$46</f>
        <v>0</v>
      </c>
      <c r="O66" s="50">
        <f>+B!O51/B!O$46</f>
        <v>0</v>
      </c>
      <c r="P66" s="66">
        <f>+B!P51/B!P$46</f>
        <v>0</v>
      </c>
      <c r="Q66" s="50">
        <f>+B!Q51/B!Q$46</f>
        <v>0</v>
      </c>
      <c r="R66" s="66">
        <f>+B!R51/B!R$46</f>
        <v>0</v>
      </c>
      <c r="S66" s="50">
        <f>+B!S51/B!S$46</f>
        <v>0</v>
      </c>
      <c r="T66" s="66">
        <f>+B!T51/B!T$46</f>
        <v>0</v>
      </c>
      <c r="U66" s="50">
        <f>+B!U51/B!U$46</f>
        <v>0</v>
      </c>
      <c r="V66" s="66">
        <f>+B!V51/B!V$46</f>
        <v>0</v>
      </c>
      <c r="W66" s="50">
        <f>+B!W51/B!W$46</f>
        <v>0</v>
      </c>
      <c r="X66" s="66">
        <f>+B!X51/B!X$46</f>
        <v>0</v>
      </c>
      <c r="Y66" s="50">
        <f>+B!Y51/B!Y$46</f>
        <v>6.7573468408604408E-6</v>
      </c>
      <c r="Z66" s="67">
        <f>+B!Z51/B!Z$46</f>
        <v>4.1779625085700338E-5</v>
      </c>
      <c r="AA66" s="67">
        <f>+B!AA51/B!AA$46</f>
        <v>5.6018852137309782E-5</v>
      </c>
      <c r="AB66" s="67">
        <f>+B!AB51/B!AB$46</f>
        <v>1.0303913815160458E-4</v>
      </c>
      <c r="AC66" s="67">
        <f>+B!AC51/B!AC$46</f>
        <v>7.8082429110762347E-5</v>
      </c>
    </row>
    <row r="67" spans="3:29" x14ac:dyDescent="0.25">
      <c r="C67" s="200" t="s">
        <v>22</v>
      </c>
      <c r="D67" s="210"/>
      <c r="E67" s="68">
        <f>+B!E52/B!E$46</f>
        <v>0</v>
      </c>
      <c r="F67" s="69">
        <f>+B!F52/B!F$46</f>
        <v>0</v>
      </c>
      <c r="G67" s="68">
        <f>+B!G52/B!G$46</f>
        <v>3.7553055641814841E-3</v>
      </c>
      <c r="H67" s="69">
        <f>+B!H52/B!H$46</f>
        <v>1.0503815482030512E-2</v>
      </c>
      <c r="I67" s="68">
        <f>+B!I52/B!I$46</f>
        <v>0</v>
      </c>
      <c r="J67" s="69">
        <f>+B!J52/B!J$46</f>
        <v>3.7471827324458882E-3</v>
      </c>
      <c r="K67" s="68">
        <f>+B!K52/B!K$46</f>
        <v>2.5336078199261706E-3</v>
      </c>
      <c r="L67" s="69">
        <f>+B!L52/B!L$46</f>
        <v>5.0652688720902244E-5</v>
      </c>
      <c r="M67" s="68">
        <f>+B!M52/B!M$46</f>
        <v>1.1411243302906913E-2</v>
      </c>
      <c r="N67" s="69">
        <f>+B!N52/B!N$46</f>
        <v>2.4588033296385651E-2</v>
      </c>
      <c r="O67" s="68">
        <f>+B!O52/B!O$46</f>
        <v>3.0010093542273502E-2</v>
      </c>
      <c r="P67" s="69">
        <f>+B!P52/B!P$46</f>
        <v>8.8417107731370275E-3</v>
      </c>
      <c r="Q67" s="68">
        <f>+B!Q52/B!Q$46</f>
        <v>1.2272175713114375E-2</v>
      </c>
      <c r="R67" s="69">
        <f>+B!R52/B!R$46</f>
        <v>1.6084042498452959E-2</v>
      </c>
      <c r="S67" s="68">
        <f>+B!S52/B!S$46</f>
        <v>9.8594118522364899E-3</v>
      </c>
      <c r="T67" s="69">
        <f>+B!T52/B!T$46</f>
        <v>6.6267835581813143E-3</v>
      </c>
      <c r="U67" s="68">
        <f>+B!U52/B!U$46</f>
        <v>1.0714092757388242E-2</v>
      </c>
      <c r="V67" s="69">
        <f>+B!V52/B!V$46</f>
        <v>7.7397330550979457E-3</v>
      </c>
      <c r="W67" s="68">
        <f>+B!W52/B!W$46</f>
        <v>2.3559514086888746E-3</v>
      </c>
      <c r="X67" s="69">
        <f>+B!X52/B!X$46</f>
        <v>7.8346951686676103E-3</v>
      </c>
      <c r="Y67" s="68">
        <f>+B!Y52/B!Y$46</f>
        <v>5.4755642662011484E-3</v>
      </c>
      <c r="Z67" s="70">
        <f>+B!Z52/B!Z$46</f>
        <v>8.9949533794553473E-3</v>
      </c>
      <c r="AA67" s="70">
        <f>+B!AA52/B!AA$46</f>
        <v>8.7416896310237545E-3</v>
      </c>
      <c r="AB67" s="70">
        <f>+B!AB52/B!AB$46</f>
        <v>2.4268502540154006E-2</v>
      </c>
      <c r="AC67" s="70">
        <f>+B!AC52/B!AC$46</f>
        <v>1.6570381424087909E-2</v>
      </c>
    </row>
    <row r="68" spans="3:29" x14ac:dyDescent="0.25">
      <c r="C68" s="191" t="s">
        <v>23</v>
      </c>
      <c r="D68" s="211"/>
      <c r="E68" s="50">
        <f>+B!E53/B!E$46</f>
        <v>3.6399469884931639E-2</v>
      </c>
      <c r="F68" s="66">
        <f>+B!F53/B!F$46</f>
        <v>0.27178254104186422</v>
      </c>
      <c r="G68" s="50">
        <f>+B!G53/B!G$46</f>
        <v>0.10582940719731077</v>
      </c>
      <c r="H68" s="66">
        <f>+B!H53/B!H$46</f>
        <v>0.22829530524901809</v>
      </c>
      <c r="I68" s="50">
        <f>+B!I53/B!I$46</f>
        <v>0.32387133777147176</v>
      </c>
      <c r="J68" s="66">
        <f>+B!J53/B!J$46</f>
        <v>0.17800284673406372</v>
      </c>
      <c r="K68" s="50">
        <f>+B!K53/B!K$46</f>
        <v>0.20024699324911188</v>
      </c>
      <c r="L68" s="66">
        <f>+B!L53/B!L$46</f>
        <v>0.25772952823197615</v>
      </c>
      <c r="M68" s="50">
        <f>+B!M53/B!M$46</f>
        <v>0.21426405412863364</v>
      </c>
      <c r="N68" s="66">
        <f>+B!N53/B!N$46</f>
        <v>0.5635407475024089</v>
      </c>
      <c r="O68" s="50">
        <f>+B!O53/B!O$46</f>
        <v>0.32667181497697262</v>
      </c>
      <c r="P68" s="66">
        <f>+B!P53/B!P$46</f>
        <v>0.39200461214797006</v>
      </c>
      <c r="Q68" s="50">
        <f>+B!Q53/B!Q$46</f>
        <v>0.42113923675274906</v>
      </c>
      <c r="R68" s="66">
        <f>+B!R53/B!R$46</f>
        <v>0.37698464918771396</v>
      </c>
      <c r="S68" s="50">
        <f>+B!S53/B!S$46</f>
        <v>0.32943647501943163</v>
      </c>
      <c r="T68" s="66">
        <f>+B!T53/B!T$46</f>
        <v>0.26829813832248095</v>
      </c>
      <c r="U68" s="50">
        <f>+B!U53/B!U$46</f>
        <v>0.1659350141346386</v>
      </c>
      <c r="V68" s="66">
        <f>+B!V53/B!V$46</f>
        <v>0.10800407131118797</v>
      </c>
      <c r="W68" s="50">
        <f>+B!W53/B!W$46</f>
        <v>0.11549720505093326</v>
      </c>
      <c r="X68" s="66">
        <f>+B!X53/B!X$46</f>
        <v>0.10383369103517981</v>
      </c>
      <c r="Y68" s="50">
        <f>+B!Y53/B!Y$46</f>
        <v>7.3999344889577295E-2</v>
      </c>
      <c r="Z68" s="67">
        <f>+B!Z53/B!Z$46</f>
        <v>7.7540454056172894E-2</v>
      </c>
      <c r="AA68" s="67">
        <f>+B!AA53/B!AA$46</f>
        <v>7.9108118472629774E-2</v>
      </c>
      <c r="AB68" s="67">
        <f>+B!AB53/B!AB$46</f>
        <v>0.11729555941913185</v>
      </c>
      <c r="AC68" s="67">
        <f>+B!AC53/B!AC$46</f>
        <v>8.9999208556424862E-2</v>
      </c>
    </row>
    <row r="69" spans="3:29" x14ac:dyDescent="0.25">
      <c r="C69" s="200" t="s">
        <v>24</v>
      </c>
      <c r="D69" s="210"/>
      <c r="E69" s="68">
        <f>+B!E54/B!E$46</f>
        <v>0</v>
      </c>
      <c r="F69" s="69">
        <f>+B!F54/B!F$46</f>
        <v>0</v>
      </c>
      <c r="G69" s="68">
        <f>+B!G54/B!G$46</f>
        <v>0.1001320940652041</v>
      </c>
      <c r="H69" s="69">
        <f>+B!H54/B!H$46</f>
        <v>0.31679707483196223</v>
      </c>
      <c r="I69" s="68">
        <f>+B!I54/B!I$46</f>
        <v>2.8693425342230749E-2</v>
      </c>
      <c r="J69" s="69">
        <f>+B!J54/B!J$46</f>
        <v>7.1234165116558753E-3</v>
      </c>
      <c r="K69" s="68">
        <f>+B!K54/B!K$46</f>
        <v>0.13602316292487227</v>
      </c>
      <c r="L69" s="69">
        <f>+B!L54/B!L$46</f>
        <v>0.18814405871758511</v>
      </c>
      <c r="M69" s="68">
        <f>+B!M54/B!M$46</f>
        <v>0.19806878435088268</v>
      </c>
      <c r="N69" s="69">
        <f>+B!N54/B!N$46</f>
        <v>8.9672759412604233E-2</v>
      </c>
      <c r="O69" s="68">
        <f>+B!O54/B!O$46</f>
        <v>0.16267019474114922</v>
      </c>
      <c r="P69" s="69">
        <f>+B!P54/B!P$46</f>
        <v>0.14743260807309036</v>
      </c>
      <c r="Q69" s="68">
        <f>+B!Q54/B!Q$46</f>
        <v>0.11116060123677722</v>
      </c>
      <c r="R69" s="69">
        <f>+B!R54/B!R$46</f>
        <v>8.4289873339140522E-2</v>
      </c>
      <c r="S69" s="68">
        <f>+B!S54/B!S$46</f>
        <v>0.10242311078768533</v>
      </c>
      <c r="T69" s="69">
        <f>+B!T54/B!T$46</f>
        <v>0.13307766827418707</v>
      </c>
      <c r="U69" s="68">
        <f>+B!U54/B!U$46</f>
        <v>8.7792667221733525E-2</v>
      </c>
      <c r="V69" s="69">
        <f>+B!V54/B!V$46</f>
        <v>0.14341299365027291</v>
      </c>
      <c r="W69" s="68">
        <f>+B!W54/B!W$46</f>
        <v>0.27639246101750758</v>
      </c>
      <c r="X69" s="69">
        <f>+B!X54/B!X$46</f>
        <v>0.40286814375295354</v>
      </c>
      <c r="Y69" s="68">
        <f>+B!Y54/B!Y$46</f>
        <v>0.52292454143670131</v>
      </c>
      <c r="Z69" s="70">
        <f>+B!Z54/B!Z$46</f>
        <v>0.55040839864997881</v>
      </c>
      <c r="AA69" s="70">
        <f>+B!AA54/B!AA$46</f>
        <v>0.59171035388767079</v>
      </c>
      <c r="AB69" s="70">
        <f>+B!AB54/B!AB$46</f>
        <v>0.46059065413931621</v>
      </c>
      <c r="AC69" s="70">
        <f>+B!AC54/B!AC$46</f>
        <v>0.59114900539524995</v>
      </c>
    </row>
    <row r="70" spans="3:29" x14ac:dyDescent="0.25">
      <c r="C70" s="191" t="s">
        <v>25</v>
      </c>
      <c r="D70" s="211"/>
      <c r="E70" s="50">
        <f>+B!E55/B!E$46</f>
        <v>8.1959560097495901E-2</v>
      </c>
      <c r="F70" s="66">
        <f>+B!F55/B!F$46</f>
        <v>0.72821745895813583</v>
      </c>
      <c r="G70" s="50">
        <f>+B!G55/B!G$46</f>
        <v>0.78884046016265807</v>
      </c>
      <c r="H70" s="66">
        <f>+B!H55/B!H$46</f>
        <v>0.4444038044369889</v>
      </c>
      <c r="I70" s="50">
        <f>+B!I55/B!I$46</f>
        <v>0.61129873865222972</v>
      </c>
      <c r="J70" s="66">
        <f>+B!J55/B!J$46</f>
        <v>0.77813722598389723</v>
      </c>
      <c r="K70" s="50">
        <f>+B!K55/B!K$46</f>
        <v>0.62656207031953293</v>
      </c>
      <c r="L70" s="66">
        <f>+B!L55/B!L$46</f>
        <v>0.5489306002570109</v>
      </c>
      <c r="M70" s="50">
        <f>+B!M55/B!M$46</f>
        <v>0.56770698060377445</v>
      </c>
      <c r="N70" s="66">
        <f>+B!N55/B!N$46</f>
        <v>0.2956122086747372</v>
      </c>
      <c r="O70" s="50">
        <f>+B!O55/B!O$46</f>
        <v>0.42723181721632292</v>
      </c>
      <c r="P70" s="66">
        <f>+B!P55/B!P$46</f>
        <v>0.38670503435952208</v>
      </c>
      <c r="Q70" s="50">
        <f>+B!Q55/B!Q$46</f>
        <v>0.371059219958636</v>
      </c>
      <c r="R70" s="66">
        <f>+B!R55/B!R$46</f>
        <v>0.41583976397236289</v>
      </c>
      <c r="S70" s="50">
        <f>+B!S55/B!S$46</f>
        <v>0.38135540137225216</v>
      </c>
      <c r="T70" s="66">
        <f>+B!T55/B!T$46</f>
        <v>0.34592825507943281</v>
      </c>
      <c r="U70" s="50">
        <f>+B!U55/B!U$46</f>
        <v>0.4949560511668834</v>
      </c>
      <c r="V70" s="66">
        <f>+B!V55/B!V$46</f>
        <v>0.51944291475894222</v>
      </c>
      <c r="W70" s="50">
        <f>+B!W55/B!W$46</f>
        <v>0.43756843463776207</v>
      </c>
      <c r="X70" s="66">
        <f>+B!X55/B!X$46</f>
        <v>0.33760205713794816</v>
      </c>
      <c r="Y70" s="50">
        <f>+B!Y55/B!Y$46</f>
        <v>0.27718415228905735</v>
      </c>
      <c r="Z70" s="67">
        <f>+B!Z55/B!Z$46</f>
        <v>0.2407105727040838</v>
      </c>
      <c r="AA70" s="67">
        <f>+B!AA55/B!AA$46</f>
        <v>0.22514095526879213</v>
      </c>
      <c r="AB70" s="67">
        <f>+B!AB55/B!AB$46</f>
        <v>0.28197395587578183</v>
      </c>
      <c r="AC70" s="67">
        <f>+B!AC55/B!AC$46</f>
        <v>0.22626011562380785</v>
      </c>
    </row>
    <row r="71" spans="3:29" ht="15.75" thickBot="1" x14ac:dyDescent="0.3">
      <c r="C71" s="202" t="s">
        <v>26</v>
      </c>
      <c r="D71" s="231"/>
      <c r="E71" s="71">
        <f>+B!E56/B!E$46</f>
        <v>0</v>
      </c>
      <c r="F71" s="72">
        <f>+B!F56/B!F$46</f>
        <v>0</v>
      </c>
      <c r="G71" s="71">
        <f>+B!G56/B!G$46</f>
        <v>0</v>
      </c>
      <c r="H71" s="72">
        <f>+B!H56/B!H$46</f>
        <v>0</v>
      </c>
      <c r="I71" s="71">
        <f>+B!I56/B!I$46</f>
        <v>0</v>
      </c>
      <c r="J71" s="72">
        <f>+B!J56/B!J$46</f>
        <v>0</v>
      </c>
      <c r="K71" s="71">
        <f>+B!K56/B!K$46</f>
        <v>0</v>
      </c>
      <c r="L71" s="72">
        <f>+B!L56/B!L$46</f>
        <v>0</v>
      </c>
      <c r="M71" s="71">
        <f>+B!M56/B!M$46</f>
        <v>0</v>
      </c>
      <c r="N71" s="72">
        <f>+B!N56/B!N$46</f>
        <v>6.1840284569631896E-4</v>
      </c>
      <c r="O71" s="71">
        <f>+B!O56/B!O$46</f>
        <v>0</v>
      </c>
      <c r="P71" s="72">
        <f>+B!P56/B!P$46</f>
        <v>0</v>
      </c>
      <c r="Q71" s="71">
        <f>+B!Q56/B!Q$46</f>
        <v>1.6088082486959615E-4</v>
      </c>
      <c r="R71" s="72">
        <f>+B!R56/B!R$46</f>
        <v>0</v>
      </c>
      <c r="S71" s="71">
        <f>+B!S56/B!S$46</f>
        <v>2.059247027872186E-4</v>
      </c>
      <c r="T71" s="72">
        <f>+B!T56/B!T$46</f>
        <v>2.1263544226476223E-8</v>
      </c>
      <c r="U71" s="71">
        <f>+B!U56/B!U$46</f>
        <v>3.109271223048121E-5</v>
      </c>
      <c r="V71" s="72">
        <f>+B!V56/B!V$46</f>
        <v>0</v>
      </c>
      <c r="W71" s="71">
        <f>+B!W56/B!W$46</f>
        <v>0</v>
      </c>
      <c r="X71" s="72">
        <f>+B!X56/B!X$46</f>
        <v>2.2906555367134856E-5</v>
      </c>
      <c r="Y71" s="71">
        <f>+B!Y56/B!Y$46</f>
        <v>7.5281607950483778E-5</v>
      </c>
      <c r="Z71" s="73">
        <f>+B!Z56/B!Z$46</f>
        <v>1.2506695823818759E-4</v>
      </c>
      <c r="AA71" s="73">
        <f>+B!AA56/B!AA$46</f>
        <v>4.525566328521145E-5</v>
      </c>
      <c r="AB71" s="73">
        <f>+B!AB56/B!AB$46</f>
        <v>6.1159284765755493E-5</v>
      </c>
      <c r="AC71" s="73">
        <f>+B!AC56/B!AC$46</f>
        <v>2.2076294503842542E-4</v>
      </c>
    </row>
    <row r="72" spans="3:29" x14ac:dyDescent="0.25">
      <c r="C72" s="1" t="s">
        <v>53</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2020-12-11T21:31:00Z</dcterms:modified>
</cp:coreProperties>
</file>