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Usuario\Desktop\ESCRITORIO\OBSERVATORIO\BASES DE DATOS\TPP\"/>
    </mc:Choice>
  </mc:AlternateContent>
  <bookViews>
    <workbookView xWindow="0" yWindow="0" windowWidth="20490" windowHeight="8295" tabRatio="664" activeTab="6"/>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62913"/>
</workbook>
</file>

<file path=xl/calcChain.xml><?xml version="1.0" encoding="utf-8"?>
<calcChain xmlns="http://schemas.openxmlformats.org/spreadsheetml/2006/main">
  <c r="AF61" i="8" l="1"/>
  <c r="AF60" i="8"/>
  <c r="AD68" i="13" l="1"/>
  <c r="AD67" i="13"/>
  <c r="AD66" i="13"/>
  <c r="AD65" i="13"/>
  <c r="AD64" i="13"/>
  <c r="AD63" i="13"/>
  <c r="AD62" i="13"/>
  <c r="AD61" i="13"/>
  <c r="AD60" i="13"/>
  <c r="AD59" i="13"/>
  <c r="AD55" i="13"/>
  <c r="AD54" i="13"/>
  <c r="AD53" i="13"/>
  <c r="AD52" i="13"/>
  <c r="AD51" i="13"/>
  <c r="AD50" i="13"/>
  <c r="AD49" i="13"/>
  <c r="AD48" i="13"/>
  <c r="AD47" i="13"/>
  <c r="AD46" i="13"/>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57" i="10"/>
  <c r="AC56" i="10"/>
  <c r="AC55" i="10"/>
  <c r="AC54" i="10"/>
  <c r="AC53" i="10"/>
  <c r="AC52" i="10"/>
  <c r="AC51" i="10"/>
  <c r="AC50"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56" i="9"/>
  <c r="AD55" i="9"/>
  <c r="AD54" i="9"/>
  <c r="AD53" i="9"/>
  <c r="AD52" i="9"/>
  <c r="AD51" i="9"/>
  <c r="AD50" i="9"/>
  <c r="AD49" i="9"/>
  <c r="AD48" i="9"/>
  <c r="AD47" i="9"/>
  <c r="AD46" i="9"/>
  <c r="AF150" i="8"/>
  <c r="AF149" i="8"/>
  <c r="AF148" i="8"/>
  <c r="AF147" i="8"/>
  <c r="AF146" i="8"/>
  <c r="AF145" i="8"/>
  <c r="AF144" i="8"/>
  <c r="AF143" i="8"/>
  <c r="AF142" i="8"/>
  <c r="AF141" i="8"/>
  <c r="AF140" i="8"/>
  <c r="AF136" i="8"/>
  <c r="AF135" i="8"/>
  <c r="AF134" i="8"/>
  <c r="AF133" i="8"/>
  <c r="AF132" i="8"/>
  <c r="AF131" i="8"/>
  <c r="AF130" i="8"/>
  <c r="AF129" i="8"/>
  <c r="AF128" i="8"/>
  <c r="AF127" i="8"/>
  <c r="AF126" i="8"/>
  <c r="AF122" i="8"/>
  <c r="AF121" i="8"/>
  <c r="AF120" i="8"/>
  <c r="AF119" i="8"/>
  <c r="AF118" i="8"/>
  <c r="AF117" i="8"/>
  <c r="AF116" i="8"/>
  <c r="AF115" i="8"/>
  <c r="AF114" i="8"/>
  <c r="AF113" i="8"/>
  <c r="AF112" i="8"/>
  <c r="AF108" i="8"/>
  <c r="AF107" i="8"/>
  <c r="AF106" i="8"/>
  <c r="AF105" i="8"/>
  <c r="AF104" i="8"/>
  <c r="AF103" i="8"/>
  <c r="AF102" i="8"/>
  <c r="AF101" i="8"/>
  <c r="AF100" i="8"/>
  <c r="AF99" i="8"/>
  <c r="AF98" i="8"/>
  <c r="AF90" i="8"/>
  <c r="AF89" i="8"/>
  <c r="AF88" i="8"/>
  <c r="AF87" i="8"/>
  <c r="AF86" i="8"/>
  <c r="AF85" i="8"/>
  <c r="AF84" i="8"/>
  <c r="AF83" i="8"/>
  <c r="AF82" i="8"/>
  <c r="AF81" i="8"/>
  <c r="AF80" i="8"/>
  <c r="AF76" i="8"/>
  <c r="AF75" i="8"/>
  <c r="AF74" i="8"/>
  <c r="AF73" i="8"/>
  <c r="AF72" i="8"/>
  <c r="AF71" i="8"/>
  <c r="AF70" i="8"/>
  <c r="AF69" i="8"/>
  <c r="AF68" i="8"/>
  <c r="AF67" i="8"/>
  <c r="AF66" i="8"/>
  <c r="AF56" i="8"/>
  <c r="AF55" i="8"/>
  <c r="AF54" i="8"/>
  <c r="AF53" i="8"/>
  <c r="AF52" i="8"/>
  <c r="AF51" i="8"/>
  <c r="AF50" i="8"/>
  <c r="AF49" i="8"/>
  <c r="AF48" i="8"/>
  <c r="AF47" i="8"/>
  <c r="AF46" i="8"/>
  <c r="AE56" i="8"/>
  <c r="AE55" i="8"/>
  <c r="AE54" i="8"/>
  <c r="AE53" i="8"/>
  <c r="AE52" i="8"/>
  <c r="AE51" i="8"/>
  <c r="AE50" i="8"/>
  <c r="AE49" i="8"/>
  <c r="AE48" i="8"/>
  <c r="AE47" i="8"/>
  <c r="AE46" i="8"/>
  <c r="AB56" i="7"/>
  <c r="AB55" i="7"/>
  <c r="AB54" i="7"/>
  <c r="AB53" i="7"/>
  <c r="AB52" i="7"/>
  <c r="AB51" i="7"/>
  <c r="AB50" i="7"/>
  <c r="AB49" i="7"/>
  <c r="AB48" i="7"/>
  <c r="AB47" i="7"/>
  <c r="AB46" i="7"/>
  <c r="AC46" i="13" l="1"/>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H100" i="8"/>
  <c r="H101" i="8"/>
  <c r="H102" i="8"/>
  <c r="H103" i="8"/>
  <c r="H104" i="8"/>
  <c r="H105" i="8"/>
  <c r="H106" i="8"/>
  <c r="H107" i="8"/>
  <c r="H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comments1.xml><?xml version="1.0" encoding="utf-8"?>
<comments xmlns="http://schemas.openxmlformats.org/spreadsheetml/2006/main">
  <authors>
    <author>Usuario de Windows</author>
  </authors>
  <commentList>
    <comment ref="AF60" authorId="0" shapeId="0">
      <text>
        <r>
          <rPr>
            <b/>
            <sz val="9"/>
            <color indexed="81"/>
            <rFont val="Tahoma"/>
            <charset val="1"/>
          </rPr>
          <t>Usuario de Windows:</t>
        </r>
        <r>
          <rPr>
            <sz val="9"/>
            <color indexed="81"/>
            <rFont val="Tahoma"/>
            <charset val="1"/>
          </rPr>
          <t xml:space="preserve">
Dato aproximado
</t>
        </r>
      </text>
    </comment>
  </commentList>
</comments>
</file>

<file path=xl/sharedStrings.xml><?xml version="1.0" encoding="utf-8"?>
<sst xmlns="http://schemas.openxmlformats.org/spreadsheetml/2006/main" count="372" uniqueCount="64">
  <si>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</si>
  <si>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</si>
  <si>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</si>
  <si>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</si>
  <si>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</si>
  <si>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</si>
  <si>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</si>
  <si>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</si>
  <si>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</si>
  <si>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</si>
  <si>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</si>
  <si>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</si>
  <si>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</si>
  <si>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</si>
  <si>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</si>
  <si>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</si>
  <si>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</si>
  <si>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</si>
  <si>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</si>
  <si>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</si>
  <si>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</si>
  <si>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</si>
  <si>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</si>
  <si>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</si>
  <si>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</si>
  <si>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</si>
  <si>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</si>
  <si>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</si>
  <si>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</si>
  <si>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</si>
  <si>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</si>
  <si>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</si>
  <si>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</si>
  <si>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</si>
  <si>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</si>
  <si>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</si>
  <si>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</si>
  <si>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</si>
  <si>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</si>
  <si>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</si>
  <si>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</si>
  <si>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</si>
  <si>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</si>
  <si>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</si>
  <si>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</si>
  <si>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</si>
  <si>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</si>
  <si>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</si>
  <si>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</si>
  <si>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</si>
  <si>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</si>
  <si>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</si>
  <si>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</si>
  <si>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</si>
  <si>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</si>
  <si>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Merchandise trade matrix – product groups, exports in thousands of dollars, annual, 1995-2017</t>
  </si>
  <si>
    <t>Merchandise trade matrix – product groups, imports in thousands of dollars, annual, 1995-2019</t>
  </si>
  <si>
    <t>Merchandise trade matrix – product groups, exports in thousands of dollars, annual, 1995-2019</t>
  </si>
  <si>
    <t>ooo</t>
  </si>
  <si>
    <t>TPP</t>
  </si>
  <si>
    <t>Fuente: elaboración propia con datos de Datos macro - Banco Mundial</t>
  </si>
  <si>
    <t>Estadísticas de población Colombia- TPP (1995-2019)</t>
  </si>
  <si>
    <t>Merchandise trade matrix – product groups, exports/ imports per capita in dollars, annual, 1995-2019</t>
  </si>
  <si>
    <t>Producto interno bruto (PIB) (1995- 2019 a precios actuales)  millones de dólares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</si>
</sst>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_);\(#,##0.000\)"/>
    <numFmt numFmtId="170" formatCode="#,##0.00000_);\(#,##0.00000\)"/>
    <numFmt numFmtId="171" formatCode="#,##0.00000_);[Red]\(#,##0.00000\)"/>
    <numFmt numFmtId="172" formatCode="0.0000%"/>
  </numFmts>
  <fonts count="28"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
      <sz val="9"/>
      <color indexed="81"/>
      <name val="Tahoma"/>
      <charset val="1"/>
    </font>
    <font>
      <b/>
      <sz val="9"/>
      <color indexed="81"/>
      <name val="Tahoma"/>
      <charset val="1"/>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cellStyleXfs>
  <cellXfs count="254">
    <xf numFmtId="0" fontId="0" fillId="0" borderId="0" xfId="0"/>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39" fontId="0" fillId="0" borderId="14" xfId="0" applyNumberFormat="1" applyFill="1" applyBorder="1" applyAlignment="1">
      <alignment horizontal="center"/>
    </xf>
    <xf numFmtId="39" fontId="0" fillId="0" borderId="15" xfId="0" applyNumberFormat="1" applyFill="1" applyBorder="1" applyAlignment="1">
      <alignment horizontal="center"/>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7" fillId="4" borderId="0" xfId="2" applyNumberFormat="1" applyFont="1" applyFill="1" applyBorder="1" applyAlignment="1">
      <alignment horizontal="center"/>
    </xf>
    <xf numFmtId="3" fontId="17" fillId="4" borderId="8" xfId="2" applyNumberFormat="1" applyFont="1" applyFill="1" applyBorder="1" applyAlignment="1">
      <alignment horizontal="center"/>
    </xf>
    <xf numFmtId="3" fontId="17" fillId="0" borderId="3" xfId="2" applyNumberFormat="1" applyFont="1" applyFill="1" applyBorder="1" applyAlignment="1">
      <alignment horizontal="center"/>
    </xf>
    <xf numFmtId="3" fontId="17" fillId="0" borderId="10" xfId="2" applyNumberFormat="1" applyFont="1" applyFill="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9" fontId="0" fillId="0" borderId="3" xfId="0" applyNumberFormat="1" applyFill="1" applyBorder="1" applyAlignment="1">
      <alignment horizontal="center"/>
    </xf>
    <xf numFmtId="169" fontId="0" fillId="0" borderId="15" xfId="0" applyNumberFormat="1" applyFill="1" applyBorder="1" applyAlignment="1">
      <alignment horizontal="center"/>
    </xf>
    <xf numFmtId="165" fontId="1" fillId="2" borderId="13" xfId="0" applyNumberFormat="1" applyFont="1" applyFill="1" applyBorder="1" applyAlignment="1">
      <alignment horizontal="center"/>
    </xf>
    <xf numFmtId="170" fontId="0" fillId="4" borderId="5" xfId="0" applyNumberFormat="1" applyFill="1" applyBorder="1" applyAlignment="1">
      <alignment horizontal="center"/>
    </xf>
    <xf numFmtId="170" fontId="0" fillId="4" borderId="6" xfId="0" applyNumberFormat="1" applyFill="1" applyBorder="1" applyAlignment="1">
      <alignment horizontal="center"/>
    </xf>
    <xf numFmtId="170" fontId="0" fillId="4" borderId="0" xfId="0" applyNumberFormat="1" applyFill="1" applyBorder="1" applyAlignment="1">
      <alignment horizontal="center"/>
    </xf>
    <xf numFmtId="170" fontId="0" fillId="4" borderId="8" xfId="0" applyNumberFormat="1" applyFill="1" applyBorder="1" applyAlignment="1">
      <alignment horizontal="center"/>
    </xf>
    <xf numFmtId="170" fontId="0" fillId="4" borderId="3" xfId="0" applyNumberFormat="1" applyFill="1" applyBorder="1" applyAlignment="1">
      <alignment horizontal="center"/>
    </xf>
    <xf numFmtId="170"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70" fontId="0" fillId="4" borderId="13" xfId="0" applyNumberFormat="1" applyFill="1" applyBorder="1" applyAlignment="1">
      <alignment horizontal="center"/>
    </xf>
    <xf numFmtId="170" fontId="0" fillId="4" borderId="14" xfId="0" applyNumberFormat="1" applyFill="1" applyBorder="1" applyAlignment="1">
      <alignment horizontal="center"/>
    </xf>
    <xf numFmtId="170"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1" fontId="0" fillId="4" borderId="4" xfId="1" applyNumberFormat="1" applyFont="1" applyFill="1" applyBorder="1" applyAlignment="1">
      <alignment horizontal="center"/>
    </xf>
    <xf numFmtId="171" fontId="0" fillId="4" borderId="13" xfId="1" applyNumberFormat="1" applyFont="1" applyFill="1" applyBorder="1" applyAlignment="1">
      <alignment horizontal="center"/>
    </xf>
    <xf numFmtId="171" fontId="0" fillId="4" borderId="5" xfId="1" applyNumberFormat="1" applyFont="1" applyFill="1" applyBorder="1" applyAlignment="1">
      <alignment horizontal="center"/>
    </xf>
    <xf numFmtId="171" fontId="0" fillId="4" borderId="7" xfId="1" applyNumberFormat="1" applyFont="1" applyFill="1" applyBorder="1" applyAlignment="1">
      <alignment horizontal="center"/>
    </xf>
    <xf numFmtId="171" fontId="0" fillId="4" borderId="14" xfId="1" applyNumberFormat="1" applyFont="1" applyFill="1" applyBorder="1" applyAlignment="1">
      <alignment horizontal="center"/>
    </xf>
    <xf numFmtId="171" fontId="0" fillId="4" borderId="0" xfId="1" applyNumberFormat="1" applyFont="1" applyFill="1" applyBorder="1" applyAlignment="1">
      <alignment horizontal="center"/>
    </xf>
    <xf numFmtId="171" fontId="0" fillId="4" borderId="9" xfId="1" applyNumberFormat="1" applyFont="1" applyFill="1" applyBorder="1" applyAlignment="1">
      <alignment horizontal="center"/>
    </xf>
    <xf numFmtId="171" fontId="0" fillId="4" borderId="15" xfId="1" applyNumberFormat="1" applyFont="1" applyFill="1" applyBorder="1" applyAlignment="1">
      <alignment horizontal="center"/>
    </xf>
    <xf numFmtId="171"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0" fontId="16" fillId="3" borderId="11" xfId="0" applyFont="1" applyFill="1" applyBorder="1" applyAlignment="1">
      <alignment horizontal="center"/>
    </xf>
    <xf numFmtId="172" fontId="0" fillId="4" borderId="13" xfId="3" applyNumberFormat="1" applyFont="1" applyFill="1" applyBorder="1" applyAlignment="1">
      <alignment horizontal="center"/>
    </xf>
    <xf numFmtId="172" fontId="0" fillId="4" borderId="14" xfId="3" applyNumberFormat="1" applyFont="1" applyFill="1" applyBorder="1" applyAlignment="1">
      <alignment horizontal="center"/>
    </xf>
    <xf numFmtId="172" fontId="0" fillId="4" borderId="15" xfId="3" applyNumberFormat="1" applyFont="1" applyFill="1" applyBorder="1" applyAlignment="1">
      <alignment horizontal="center"/>
    </xf>
    <xf numFmtId="172" fontId="1" fillId="2" borderId="13" xfId="3" applyNumberFormat="1" applyFont="1" applyFill="1" applyBorder="1" applyAlignment="1">
      <alignment horizontal="center"/>
    </xf>
    <xf numFmtId="172"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16" fillId="3" borderId="11" xfId="0" applyFont="1" applyFill="1" applyBorder="1" applyAlignment="1">
      <alignment horizontal="center"/>
    </xf>
    <xf numFmtId="0" fontId="1" fillId="2" borderId="2" xfId="0" applyFont="1" applyFill="1" applyBorder="1" applyAlignment="1">
      <alignment horizontal="center"/>
    </xf>
    <xf numFmtId="0" fontId="1" fillId="2" borderId="12" xfId="0" applyFont="1" applyFill="1" applyBorder="1" applyAlignment="1">
      <alignment horizontal="center"/>
    </xf>
    <xf numFmtId="0" fontId="1" fillId="2" borderId="11" xfId="0" applyFont="1" applyFill="1" applyBorder="1" applyAlignment="1">
      <alignment horizontal="center"/>
    </xf>
    <xf numFmtId="0" fontId="0" fillId="4" borderId="0" xfId="0" applyFill="1" applyBorder="1" applyAlignment="1">
      <alignment horizontal="center"/>
    </xf>
    <xf numFmtId="0" fontId="0" fillId="4" borderId="14" xfId="0" applyFill="1" applyBorder="1" applyAlignment="1">
      <alignment horizontal="center"/>
    </xf>
    <xf numFmtId="0" fontId="0" fillId="4" borderId="8" xfId="0" applyFill="1" applyBorder="1" applyAlignment="1">
      <alignment horizontal="center"/>
    </xf>
    <xf numFmtId="0" fontId="0" fillId="0" borderId="0" xfId="0" applyFill="1" applyBorder="1" applyAlignment="1">
      <alignment horizontal="center"/>
    </xf>
    <xf numFmtId="0" fontId="0" fillId="0" borderId="14" xfId="0" applyFill="1" applyBorder="1" applyAlignment="1">
      <alignment horizontal="center"/>
    </xf>
    <xf numFmtId="0" fontId="0" fillId="0" borderId="8" xfId="0" applyFill="1" applyBorder="1" applyAlignment="1">
      <alignment horizontal="center"/>
    </xf>
    <xf numFmtId="0" fontId="0" fillId="0" borderId="3" xfId="0" applyFill="1" applyBorder="1" applyAlignment="1">
      <alignment horizontal="center"/>
    </xf>
    <xf numFmtId="0" fontId="0" fillId="0" borderId="15" xfId="0" applyFill="1" applyBorder="1" applyAlignment="1">
      <alignment horizontal="center"/>
    </xf>
    <xf numFmtId="0" fontId="0" fillId="0" borderId="10" xfId="0" applyFill="1" applyBorder="1" applyAlignment="1">
      <alignment horizontal="center"/>
    </xf>
    <xf numFmtId="0" fontId="25" fillId="0" borderId="0" xfId="0" applyFont="1" applyAlignment="1">
      <alignment horizontal="center" vertical="center"/>
    </xf>
    <xf numFmtId="0" fontId="0" fillId="0" borderId="7" xfId="0" applyFill="1" applyBorder="1" applyAlignment="1">
      <alignment horizontal="left"/>
    </xf>
    <xf numFmtId="0" fontId="0" fillId="0" borderId="8" xfId="0"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Fill="1" applyBorder="1" applyAlignment="1">
      <alignment horizontal="left"/>
    </xf>
    <xf numFmtId="0" fontId="0" fillId="4" borderId="0" xfId="0" applyFill="1" applyBorder="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2" fillId="0" borderId="1" xfId="0" applyFont="1" applyFill="1" applyBorder="1" applyAlignment="1">
      <alignment horizontal="left"/>
    </xf>
    <xf numFmtId="0" fontId="2" fillId="0" borderId="2" xfId="0" applyFont="1" applyFill="1" applyBorder="1" applyAlignment="1">
      <alignment horizontal="left"/>
    </xf>
    <xf numFmtId="0" fontId="8" fillId="0" borderId="5" xfId="0" applyFont="1" applyBorder="1" applyAlignment="1">
      <alignment horizontal="left"/>
    </xf>
    <xf numFmtId="0" fontId="18" fillId="0" borderId="0" xfId="0" applyFont="1" applyBorder="1" applyAlignment="1">
      <alignment horizontal="left" vertical="center" wrapText="1"/>
    </xf>
    <xf numFmtId="0" fontId="19" fillId="0" borderId="3" xfId="0" applyFont="1" applyBorder="1" applyAlignment="1">
      <alignment horizontal="center"/>
    </xf>
    <xf numFmtId="0" fontId="0" fillId="0" borderId="3" xfId="0" applyFill="1" applyBorder="1" applyAlignment="1">
      <alignment horizontal="left"/>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cellXfs>
  <cellStyles count="10">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TPP</a:t>
          </a:r>
          <a:endParaRPr lang="es-CO" sz="2000" b="0"/>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TPP:  International trade in goods and services- trade structure by partner, product or service- </a:t>
          </a:r>
          <a:r>
            <a:rPr lang="es-CO"/>
            <a:t>Merchandise trade matrix – product groups, exports in thousands of dollars, annual, 1995-2019.</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la TPP: International trade in goods and services- trade structure by partner, product or service- </a:t>
          </a:r>
          <a:r>
            <a:rPr lang="es-CO" b="0"/>
            <a:t>Merchandise trade matrix – product groups, imports in thousands of dollars, annual, 1995-2019.</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1995-2019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1995-2019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1995-2019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la TPP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la TPP.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TPP</a:t>
          </a:r>
          <a:endParaRPr lang="es-CO" sz="2000" b="0" kern="1200"/>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TPP:  International trade in goods and services- trade structure by partner, product or service- </a:t>
          </a:r>
          <a:r>
            <a:rPr lang="es-CO" sz="1400" kern="1200"/>
            <a:t>Merchandise trade matrix – product groups, exports in thousands of dollars, annual, 1995-2019.</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la TPP: International trade in goods and services- trade structure by partner, product or service- </a:t>
          </a:r>
          <a:r>
            <a:rPr lang="es-CO" sz="1400" b="0" kern="1200"/>
            <a:t>Merchandise trade matrix – product groups, imports in thousands of dollars, annual, 1995-2019.</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1995-2019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1995-2019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1995-2019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de la TPP.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la TPP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262758</xdr:colOff>
      <xdr:row>20</xdr:row>
      <xdr:rowOff>120431</xdr:rowOff>
    </xdr:from>
    <xdr:to>
      <xdr:col>2</xdr:col>
      <xdr:colOff>164224</xdr:colOff>
      <xdr:row>25</xdr:row>
      <xdr:rowOff>166109</xdr:rowOff>
    </xdr:to>
    <xdr:pic>
      <xdr:nvPicPr>
        <xdr:cNvPr id="15" name="Imagen 14" descr="TPP | Data and Statistics - knoema.com"/>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2758" y="3842845"/>
          <a:ext cx="1434225" cy="976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400050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514350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0</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68"/>
  <sheetViews>
    <sheetView showGridLines="0" topLeftCell="R47" workbookViewId="0">
      <selection activeCell="D59" sqref="D59:E59"/>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43"/>
      <c r="G3" s="243"/>
      <c r="H3" s="243"/>
      <c r="I3" s="243"/>
      <c r="J3" s="243"/>
    </row>
    <row r="4" spans="2:15" s="1" customFormat="1" x14ac:dyDescent="0.25"/>
    <row r="5" spans="2:15" s="1" customFormat="1" x14ac:dyDescent="0.25"/>
    <row r="6" spans="2:15" s="1" customFormat="1" x14ac:dyDescent="0.25">
      <c r="L6" s="225" t="s">
        <v>12</v>
      </c>
      <c r="M6" s="226"/>
      <c r="N6" s="226"/>
      <c r="O6" s="226"/>
    </row>
    <row r="7" spans="2:15" s="1" customFormat="1" x14ac:dyDescent="0.25">
      <c r="B7" s="208" t="s">
        <v>45</v>
      </c>
      <c r="C7" s="224"/>
      <c r="D7" s="224"/>
      <c r="E7" s="224"/>
      <c r="L7" s="226"/>
      <c r="M7" s="226"/>
      <c r="N7" s="226"/>
      <c r="O7" s="226"/>
    </row>
    <row r="8" spans="2:15" s="1" customFormat="1" x14ac:dyDescent="0.25">
      <c r="B8" s="224"/>
      <c r="C8" s="224"/>
      <c r="D8" s="224"/>
      <c r="E8" s="224"/>
      <c r="L8" s="226"/>
      <c r="M8" s="226"/>
      <c r="N8" s="226"/>
      <c r="O8" s="226"/>
    </row>
    <row r="9" spans="2:15" s="1" customFormat="1" x14ac:dyDescent="0.25">
      <c r="B9" s="224"/>
      <c r="C9" s="224"/>
      <c r="D9" s="224"/>
      <c r="E9" s="224"/>
      <c r="L9" s="226"/>
      <c r="M9" s="226"/>
      <c r="N9" s="226"/>
      <c r="O9" s="226"/>
    </row>
    <row r="10" spans="2:15" s="1" customFormat="1" x14ac:dyDescent="0.25">
      <c r="B10" s="224"/>
      <c r="C10" s="224"/>
      <c r="D10" s="224"/>
      <c r="E10" s="224"/>
      <c r="L10" s="226"/>
      <c r="M10" s="226"/>
      <c r="N10" s="226"/>
      <c r="O10" s="226"/>
    </row>
    <row r="11" spans="2:15" s="1" customFormat="1" x14ac:dyDescent="0.25">
      <c r="B11" s="224"/>
      <c r="C11" s="224"/>
      <c r="D11" s="224"/>
      <c r="E11" s="224"/>
      <c r="L11" s="226"/>
      <c r="M11" s="226"/>
      <c r="N11" s="226"/>
      <c r="O11" s="226"/>
    </row>
    <row r="12" spans="2:15" s="1" customFormat="1" x14ac:dyDescent="0.25">
      <c r="B12" s="224"/>
      <c r="C12" s="224"/>
      <c r="D12" s="224"/>
      <c r="E12" s="224"/>
      <c r="F12"/>
      <c r="G12"/>
      <c r="H12"/>
      <c r="I12"/>
      <c r="L12" s="226"/>
      <c r="M12" s="226"/>
      <c r="N12" s="226"/>
      <c r="O12" s="226"/>
    </row>
    <row r="13" spans="2:15" s="1" customFormat="1" x14ac:dyDescent="0.25">
      <c r="B13" s="224"/>
      <c r="C13" s="224"/>
      <c r="D13" s="224"/>
      <c r="E13" s="224"/>
      <c r="F13"/>
      <c r="G13"/>
      <c r="H13"/>
      <c r="I13"/>
      <c r="L13" s="226"/>
      <c r="M13" s="226"/>
      <c r="N13" s="226"/>
      <c r="O13" s="226"/>
    </row>
    <row r="14" spans="2:15" s="1" customFormat="1" x14ac:dyDescent="0.25">
      <c r="B14" s="224"/>
      <c r="C14" s="224"/>
      <c r="D14" s="224"/>
      <c r="E14" s="224"/>
      <c r="F14"/>
      <c r="G14"/>
      <c r="H14"/>
      <c r="I14"/>
      <c r="L14" s="226"/>
      <c r="M14" s="226"/>
      <c r="N14" s="226"/>
      <c r="O14" s="226"/>
    </row>
    <row r="15" spans="2:15" ht="18.75" customHeight="1" x14ac:dyDescent="0.25">
      <c r="B15" s="224"/>
      <c r="C15" s="224"/>
      <c r="D15" s="224"/>
      <c r="E15" s="224"/>
      <c r="L15" s="226"/>
      <c r="M15" s="226"/>
      <c r="N15" s="226"/>
      <c r="O15" s="226"/>
    </row>
    <row r="16" spans="2:15" x14ac:dyDescent="0.25">
      <c r="C16" s="209" t="s">
        <v>3</v>
      </c>
      <c r="D16" s="209"/>
      <c r="E16" s="209"/>
      <c r="G16" s="209" t="s">
        <v>3</v>
      </c>
      <c r="H16" s="209"/>
      <c r="I16" s="209"/>
      <c r="L16" s="209" t="s">
        <v>3</v>
      </c>
      <c r="M16" s="209"/>
      <c r="N16" s="209"/>
    </row>
    <row r="42" spans="4:30" ht="15.75" thickBot="1" x14ac:dyDescent="0.3"/>
    <row r="43" spans="4:30" ht="15.75" thickBot="1" x14ac:dyDescent="0.3">
      <c r="D43" s="6" t="s">
        <v>15</v>
      </c>
      <c r="E43" s="7"/>
      <c r="F43" s="109">
        <v>1995</v>
      </c>
      <c r="G43" s="16">
        <v>1996</v>
      </c>
      <c r="H43" s="8">
        <v>1997</v>
      </c>
      <c r="I43" s="16">
        <v>1998</v>
      </c>
      <c r="J43" s="8">
        <v>1999</v>
      </c>
      <c r="K43" s="16">
        <v>2000</v>
      </c>
      <c r="L43" s="8">
        <v>2001</v>
      </c>
      <c r="M43" s="16">
        <v>2002</v>
      </c>
      <c r="N43" s="8">
        <v>2003</v>
      </c>
      <c r="O43" s="16">
        <v>2004</v>
      </c>
      <c r="P43" s="8">
        <v>2005</v>
      </c>
      <c r="Q43" s="16">
        <v>2006</v>
      </c>
      <c r="R43" s="8">
        <v>2007</v>
      </c>
      <c r="S43" s="16">
        <v>2008</v>
      </c>
      <c r="T43" s="8">
        <v>2009</v>
      </c>
      <c r="U43" s="16">
        <v>2010</v>
      </c>
      <c r="V43" s="8">
        <v>2011</v>
      </c>
      <c r="W43" s="16">
        <v>2012</v>
      </c>
      <c r="X43" s="8">
        <v>2013</v>
      </c>
      <c r="Y43" s="16">
        <v>2014</v>
      </c>
      <c r="Z43" s="8">
        <v>2015</v>
      </c>
      <c r="AA43" s="16">
        <v>2016</v>
      </c>
      <c r="AB43" s="16">
        <v>2017</v>
      </c>
      <c r="AC43" s="16">
        <v>2018</v>
      </c>
      <c r="AD43" s="16">
        <v>2019</v>
      </c>
    </row>
    <row r="44" spans="4:30" x14ac:dyDescent="0.25">
      <c r="D44" s="213" t="s">
        <v>17</v>
      </c>
      <c r="E44" s="221"/>
      <c r="F44" s="164">
        <f>+(A!D47-B!E47)/(I!F76+H!F58)</f>
        <v>2.6924055027661653E-2</v>
      </c>
      <c r="G44" s="165">
        <f>+(A!E47-B!F47)/(I!G76+H!G58)</f>
        <v>5.8842779600265412E-3</v>
      </c>
      <c r="H44" s="166">
        <f>+(A!F47-B!G47)/(I!H76+H!H58)</f>
        <v>1.3235970341729063E-2</v>
      </c>
      <c r="I44" s="165">
        <f>+(A!G47-B!H47)/(I!I76+H!I58)</f>
        <v>-1.8503803249325867E-3</v>
      </c>
      <c r="J44" s="166">
        <f>+(A!H47-B!I47)/(I!J76+H!J58)</f>
        <v>1.7990580764623083E-2</v>
      </c>
      <c r="K44" s="165">
        <f>+(A!I47-B!J47)/(I!K76+H!K58)</f>
        <v>2.0278215854815904E-2</v>
      </c>
      <c r="L44" s="166">
        <f>+(A!J47-B!K47)/(I!L76+H!L58)</f>
        <v>-1.6153399770772986E-2</v>
      </c>
      <c r="M44" s="165">
        <f>+(A!K47-B!L47)/(I!M76+H!M58)</f>
        <v>-9.5366788849242951E-3</v>
      </c>
      <c r="N44" s="166">
        <f>+(A!L47-B!M47)/(I!N76+H!N58)</f>
        <v>-1.8084980414563277E-3</v>
      </c>
      <c r="O44" s="165">
        <f>+(A!M47-B!N47)/(I!O76+H!O58)</f>
        <v>1.5894649323189797E-3</v>
      </c>
      <c r="P44" s="166">
        <f>+(A!N47-B!O47)/(I!P76+H!P58)</f>
        <v>3.8997473933426306E-2</v>
      </c>
      <c r="Q44" s="165">
        <f>+(A!O47-B!P47)/(I!Q76+H!Q58)</f>
        <v>3.2631525411204211E-2</v>
      </c>
      <c r="R44" s="166">
        <f>+(A!P47-B!Q47)/(I!R76+H!R58)</f>
        <v>9.9722722711971089E-3</v>
      </c>
      <c r="S44" s="165">
        <f>+(A!Q47-B!R47)/(I!S76+H!S58)</f>
        <v>-2.12281843082522E-3</v>
      </c>
      <c r="T44" s="166">
        <f>+(A!R47-B!S47)/(I!T76+H!T58)</f>
        <v>3.8150301276398632E-3</v>
      </c>
      <c r="U44" s="165">
        <f>+(A!S47-B!T47)/(I!U76+H!U58)</f>
        <v>2.0297476739391435E-2</v>
      </c>
      <c r="V44" s="166">
        <f>+(A!T47-B!U47)/(I!V76+H!V58)</f>
        <v>7.8331226917953481E-3</v>
      </c>
      <c r="W44" s="165">
        <f>+(A!U47-B!V47)/(I!W76+H!W58)</f>
        <v>-2.5959029821581756E-2</v>
      </c>
      <c r="X44" s="166">
        <f>+(A!V47-B!W47)/(I!X76+H!X58)</f>
        <v>-3.1047225416102314E-2</v>
      </c>
      <c r="Y44" s="165">
        <f>+(A!W47-B!X47)/(I!Y76+H!Y58)</f>
        <v>-3.1442308283317191E-2</v>
      </c>
      <c r="Z44" s="166">
        <f>+(A!X47-B!Y47)/(I!Z76+H!Z58)</f>
        <v>-1.4158258312986047E-2</v>
      </c>
      <c r="AA44" s="165">
        <f>+(A!Y47-B!Z47)/(I!AA76+H!AA58)</f>
        <v>-2.381520901594562E-2</v>
      </c>
      <c r="AB44" s="165">
        <f>+(A!Z47-B!AA47)/(I!AB76+H!AB58)</f>
        <v>-7.7533737133883224E-3</v>
      </c>
      <c r="AC44" s="165">
        <f>+(A!AA47-B!AB47)/(I!AC76+H!AC58)</f>
        <v>-2.4826730228324982E-2</v>
      </c>
      <c r="AD44" s="165">
        <f>+(A!AB47-B!AC47)/(I!AD76+H!AD58)</f>
        <v>-2.8086760980597265E-2</v>
      </c>
    </row>
    <row r="45" spans="4:30" x14ac:dyDescent="0.25">
      <c r="D45" s="202" t="s">
        <v>18</v>
      </c>
      <c r="E45" s="218"/>
      <c r="F45" s="167">
        <f>+(A!D48-B!E48)/(I!F77+H!F59)</f>
        <v>-6.4505577071923476E-2</v>
      </c>
      <c r="G45" s="168">
        <f>+(A!E48-B!F48)/(I!G77+H!G59)</f>
        <v>-0.10234507471489603</v>
      </c>
      <c r="H45" s="169">
        <f>+(A!F48-B!G48)/(I!H77+H!H59)</f>
        <v>-0.11528262363965715</v>
      </c>
      <c r="I45" s="168">
        <f>+(A!G48-B!H48)/(I!I77+H!I59)</f>
        <v>-6.0791556444802601E-2</v>
      </c>
      <c r="J45" s="169">
        <f>+(A!H48-B!I48)/(I!J77+H!J59)</f>
        <v>-7.0916036561836426E-2</v>
      </c>
      <c r="K45" s="168">
        <f>+(A!I48-B!J48)/(I!K77+H!K59)</f>
        <v>-8.2117231031565832E-2</v>
      </c>
      <c r="L45" s="169">
        <f>+(A!J48-B!K48)/(I!L77+H!L59)</f>
        <v>-9.2275856016021188E-2</v>
      </c>
      <c r="M45" s="168">
        <f>+(A!K48-B!L48)/(I!M77+H!M59)</f>
        <v>-6.9797898493389798E-2</v>
      </c>
      <c r="N45" s="169">
        <f>+(A!L48-B!M48)/(I!N77+H!N59)</f>
        <v>-6.5139077694826783E-2</v>
      </c>
      <c r="O45" s="168">
        <f>+(A!M48-B!N48)/(I!O77+H!O59)</f>
        <v>-6.264762979878255E-2</v>
      </c>
      <c r="P45" s="169">
        <f>+(A!N48-B!O48)/(I!P77+H!P59)</f>
        <v>-7.9762662306332416E-2</v>
      </c>
      <c r="Q45" s="168">
        <f>+(A!O48-B!P48)/(I!Q77+H!Q59)</f>
        <v>-6.6607621018039589E-2</v>
      </c>
      <c r="R45" s="169">
        <f>+(A!P48-B!Q48)/(I!R77+H!R59)</f>
        <v>-0.11957508830774979</v>
      </c>
      <c r="S45" s="168">
        <f>+(A!Q48-B!R48)/(I!S77+H!S59)</f>
        <v>-0.16981797737306939</v>
      </c>
      <c r="T45" s="169">
        <f>+(A!R48-B!S48)/(I!T77+H!T59)</f>
        <v>-0.13090655785987004</v>
      </c>
      <c r="U45" s="168">
        <f>+(A!S48-B!T48)/(I!U77+H!U59)</f>
        <v>-0.23218065487477049</v>
      </c>
      <c r="V45" s="169">
        <f>+(A!T48-B!U48)/(I!V77+H!V59)</f>
        <v>-0.19082970318862943</v>
      </c>
      <c r="W45" s="168">
        <f>+(A!U48-B!V48)/(I!W77+H!W59)</f>
        <v>-0.17160807134007888</v>
      </c>
      <c r="X45" s="169">
        <f>+(A!V48-B!W48)/(I!X77+H!X59)</f>
        <v>-0.14058420029226804</v>
      </c>
      <c r="Y45" s="168">
        <f>+(A!W48-B!X48)/(I!Y77+H!Y59)</f>
        <v>-0.17635339292889693</v>
      </c>
      <c r="Z45" s="169">
        <f>+(A!X48-B!Y48)/(I!Z77+H!Z59)</f>
        <v>-0.21298627971521722</v>
      </c>
      <c r="AA45" s="168">
        <f>+(A!Y48-B!Z48)/(I!AA77+H!AA59)</f>
        <v>-0.21645048718880736</v>
      </c>
      <c r="AB45" s="168">
        <f>+(A!Z48-B!AA48)/(I!AB77+H!AB59)</f>
        <v>-0.20235273264168877</v>
      </c>
      <c r="AC45" s="168">
        <f>+(A!AA48-B!AB48)/(I!AC77+H!AC59)</f>
        <v>-0.23569172605794653</v>
      </c>
      <c r="AD45" s="168">
        <f>+(A!AB48-B!AC48)/(I!AD77+H!AD59)</f>
        <v>-0.32447662056650689</v>
      </c>
    </row>
    <row r="46" spans="4:30" x14ac:dyDescent="0.25">
      <c r="D46" s="204" t="s">
        <v>19</v>
      </c>
      <c r="E46" s="219"/>
      <c r="F46" s="167">
        <f>+(A!D49-B!E49)/(I!F78+H!F60)</f>
        <v>-4.6577026166243395E-2</v>
      </c>
      <c r="G46" s="168">
        <f>+(A!E49-B!F49)/(I!G78+H!G60)</f>
        <v>-2.9396812500434046E-2</v>
      </c>
      <c r="H46" s="169">
        <f>+(A!F49-B!G49)/(I!H78+H!H60)</f>
        <v>-3.6119445813370683E-2</v>
      </c>
      <c r="I46" s="168">
        <f>+(A!G49-B!H49)/(I!I78+H!I60)</f>
        <v>-2.955306287367852E-2</v>
      </c>
      <c r="J46" s="169">
        <f>+(A!H49-B!I49)/(I!J78+H!J60)</f>
        <v>-3.3306322193644877E-2</v>
      </c>
      <c r="K46" s="168">
        <f>+(A!I49-B!J49)/(I!K78+H!K60)</f>
        <v>-4.7896919095210669E-2</v>
      </c>
      <c r="L46" s="169">
        <f>+(A!J49-B!K49)/(I!L78+H!L60)</f>
        <v>-2.7175398863440663E-2</v>
      </c>
      <c r="M46" s="168">
        <f>+(A!K49-B!L49)/(I!M78+H!M60)</f>
        <v>-1.1437325428386677E-2</v>
      </c>
      <c r="N46" s="169">
        <f>+(A!L49-B!M49)/(I!N78+H!N60)</f>
        <v>-6.8838088375806697E-3</v>
      </c>
      <c r="O46" s="168">
        <f>+(A!M49-B!N49)/(I!O78+H!O60)</f>
        <v>-1.657847540086517E-2</v>
      </c>
      <c r="P46" s="169">
        <f>+(A!N49-B!O49)/(I!P78+H!P60)</f>
        <v>-1.0447397893889857E-2</v>
      </c>
      <c r="Q46" s="168">
        <f>+(A!O49-B!P49)/(I!Q78+H!Q60)</f>
        <v>-1.024578228471113E-2</v>
      </c>
      <c r="R46" s="169">
        <f>+(A!P49-B!Q49)/(I!R78+H!R60)</f>
        <v>-1.4465719529191854E-2</v>
      </c>
      <c r="S46" s="168">
        <f>+(A!Q49-B!R49)/(I!S78+H!S60)</f>
        <v>-1.6609928425508496E-2</v>
      </c>
      <c r="T46" s="169">
        <f>+(A!R49-B!S49)/(I!T78+H!T60)</f>
        <v>-9.714966473965355E-3</v>
      </c>
      <c r="U46" s="168">
        <f>+(A!S49-B!T49)/(I!U78+H!U60)</f>
        <v>-1.7663753315144328E-2</v>
      </c>
      <c r="V46" s="169">
        <f>+(A!T49-B!U49)/(I!V78+H!V60)</f>
        <v>-1.6668434258226561E-2</v>
      </c>
      <c r="W46" s="168">
        <f>+(A!U49-B!V49)/(I!W78+H!W60)</f>
        <v>-3.5839714207366175E-3</v>
      </c>
      <c r="X46" s="169">
        <f>+(A!V49-B!W49)/(I!X78+H!X60)</f>
        <v>1.490866357930138E-3</v>
      </c>
      <c r="Y46" s="168">
        <f>+(A!W49-B!X49)/(I!Y78+H!Y60)</f>
        <v>8.4262406290773976E-3</v>
      </c>
      <c r="Z46" s="169">
        <f>+(A!X49-B!Y49)/(I!Z78+H!Z60)</f>
        <v>7.8510737534633456E-3</v>
      </c>
      <c r="AA46" s="168">
        <f>+(A!Y49-B!Z49)/(I!AA78+H!AA60)</f>
        <v>1.8917497738522953E-2</v>
      </c>
      <c r="AB46" s="168">
        <f>+(A!Z49-B!AA49)/(I!AB78+H!AB60)</f>
        <v>2.3466072423945203E-2</v>
      </c>
      <c r="AC46" s="168">
        <f>+(A!AA49-B!AB49)/(I!AC78+H!AC60)</f>
        <v>1.6903525489501324E-2</v>
      </c>
      <c r="AD46" s="168">
        <f>+(A!AB49-B!AC49)/(I!AD78+H!AD60)</f>
        <v>3.1263053386741506E-2</v>
      </c>
    </row>
    <row r="47" spans="4:30" x14ac:dyDescent="0.25">
      <c r="D47" s="202" t="s">
        <v>20</v>
      </c>
      <c r="E47" s="218"/>
      <c r="F47" s="167">
        <f>+(A!D50-B!E50)/(I!F79+H!F61)</f>
        <v>0.12520056300570909</v>
      </c>
      <c r="G47" s="168">
        <f>+(A!E50-B!F50)/(I!G79+H!G61)</f>
        <v>9.534299995561582E-2</v>
      </c>
      <c r="H47" s="169">
        <f>+(A!F50-B!G50)/(I!H79+H!H61)</f>
        <v>7.3949934027261063E-2</v>
      </c>
      <c r="I47" s="168">
        <f>+(A!G50-B!H50)/(I!I79+H!I61)</f>
        <v>5.0627982782873851E-2</v>
      </c>
      <c r="J47" s="169">
        <f>+(A!H50-B!I50)/(I!J79+H!J61)</f>
        <v>4.8305034272257567E-2</v>
      </c>
      <c r="K47" s="168">
        <f>+(A!I50-B!J50)/(I!K79+H!K61)</f>
        <v>3.9078895717125313E-2</v>
      </c>
      <c r="L47" s="169">
        <f>+(A!J50-B!K50)/(I!L79+H!L61)</f>
        <v>2.3936102720226622E-2</v>
      </c>
      <c r="M47" s="168">
        <f>+(A!K50-B!L50)/(I!M79+H!M61)</f>
        <v>3.5134710626535962E-2</v>
      </c>
      <c r="N47" s="169">
        <f>+(A!L50-B!M50)/(I!N79+H!N61)</f>
        <v>3.8080998373753547E-2</v>
      </c>
      <c r="O47" s="168">
        <f>+(A!M50-B!N50)/(I!O79+H!O61)</f>
        <v>5.1467331588923908E-2</v>
      </c>
      <c r="P47" s="169">
        <f>+(A!N50-B!O50)/(I!P79+H!P61)</f>
        <v>6.6957668199869827E-2</v>
      </c>
      <c r="Q47" s="168">
        <f>+(A!O50-B!P50)/(I!Q79+H!Q61)</f>
        <v>2.5831953798063283E-2</v>
      </c>
      <c r="R47" s="169">
        <f>+(A!P50-B!Q50)/(I!R79+H!R61)</f>
        <v>3.1222151337516733E-2</v>
      </c>
      <c r="S47" s="168">
        <f>+(A!Q50-B!R50)/(I!S79+H!S61)</f>
        <v>6.7158923835963877E-2</v>
      </c>
      <c r="T47" s="169">
        <f>+(A!R50-B!S50)/(I!T79+H!T61)</f>
        <v>3.9155875849179282E-2</v>
      </c>
      <c r="U47" s="168">
        <f>+(A!S50-B!T50)/(I!U79+H!U61)</f>
        <v>6.0746657296703511E-2</v>
      </c>
      <c r="V47" s="169">
        <f>+(A!T50-B!U50)/(I!V79+H!V61)</f>
        <v>5.4255154599631893E-2</v>
      </c>
      <c r="W47" s="168">
        <f>+(A!U50-B!V50)/(I!W79+H!W61)</f>
        <v>4.5354783884120238E-2</v>
      </c>
      <c r="X47" s="169">
        <f>+(A!V50-B!W50)/(I!X79+H!X61)</f>
        <v>2.2819159542501188E-2</v>
      </c>
      <c r="Y47" s="168">
        <f>+(A!W50-B!X50)/(I!Y79+H!Y61)</f>
        <v>2.3212684158939994E-2</v>
      </c>
      <c r="Z47" s="169">
        <f>+(A!X50-B!Y50)/(I!Z79+H!Z61)</f>
        <v>3.6959988914964652E-2</v>
      </c>
      <c r="AA47" s="168">
        <f>+(A!Y50-B!Z50)/(I!AA79+H!AA61)</f>
        <v>2.7783596945178679E-2</v>
      </c>
      <c r="AB47" s="168">
        <f>+(A!Z50-B!AA50)/(I!AB79+H!AB61)</f>
        <v>8.7660285369585728E-2</v>
      </c>
      <c r="AC47" s="168">
        <f>+(A!AA50-B!AB50)/(I!AC79+H!AC61)</f>
        <v>8.6556706061220373E-2</v>
      </c>
      <c r="AD47" s="168">
        <f>+(A!AB50-B!AC50)/(I!AD79+H!AD61)</f>
        <v>5.8900822848179567E-2</v>
      </c>
    </row>
    <row r="48" spans="4:30" x14ac:dyDescent="0.25">
      <c r="D48" s="204" t="s">
        <v>21</v>
      </c>
      <c r="E48" s="219"/>
      <c r="F48" s="167">
        <f>+(A!D51-B!E51)/(I!F80+H!F62)</f>
        <v>9.4080981154476707E-3</v>
      </c>
      <c r="G48" s="168">
        <f>+(A!E51-B!F51)/(I!G80+H!G62)</f>
        <v>-1.749465076274459E-2</v>
      </c>
      <c r="H48" s="169">
        <f>+(A!F51-B!G51)/(I!H80+H!H62)</f>
        <v>3.8333784092754473E-2</v>
      </c>
      <c r="I48" s="168">
        <f>+(A!G51-B!H51)/(I!I80+H!I62)</f>
        <v>1.0227246688429101E-2</v>
      </c>
      <c r="J48" s="169">
        <f>+(A!H51-B!I51)/(I!J80+H!J62)</f>
        <v>2.1269804506789013E-2</v>
      </c>
      <c r="K48" s="168">
        <f>+(A!I51-B!J51)/(I!K80+H!K62)</f>
        <v>1.4205965393437501E-2</v>
      </c>
      <c r="L48" s="169">
        <f>+(A!J51-B!K51)/(I!L80+H!L62)</f>
        <v>5.0493044331050806E-2</v>
      </c>
      <c r="M48" s="168">
        <f>+(A!K51-B!L51)/(I!M80+H!M62)</f>
        <v>9.8189156535892913E-2</v>
      </c>
      <c r="N48" s="169">
        <f>+(A!L51-B!M51)/(I!N80+H!N62)</f>
        <v>7.3404321912834899E-2</v>
      </c>
      <c r="O48" s="168">
        <f>+(A!M51-B!N51)/(I!O80+H!O62)</f>
        <v>8.5092875813410351E-2</v>
      </c>
      <c r="P48" s="169">
        <f>+(A!N51-B!O51)/(I!P80+H!P62)</f>
        <v>4.2722225919887107E-2</v>
      </c>
      <c r="Q48" s="168">
        <f>+(A!O51-B!P51)/(I!Q80+H!Q62)</f>
        <v>5.4736494554599613E-2</v>
      </c>
      <c r="R48" s="169">
        <f>+(A!P51-B!Q51)/(I!R80+H!R62)</f>
        <v>2.140698875917298E-2</v>
      </c>
      <c r="S48" s="168">
        <f>+(A!Q51-B!R51)/(I!S80+H!S62)</f>
        <v>1.7681733067408525E-2</v>
      </c>
      <c r="T48" s="169">
        <f>+(A!R51-B!S51)/(I!T80+H!T62)</f>
        <v>7.4825551659253892E-2</v>
      </c>
      <c r="U48" s="168">
        <f>+(A!S51-B!T51)/(I!U80+H!U62)</f>
        <v>1.8383116689858726E-3</v>
      </c>
      <c r="V48" s="169">
        <f>+(A!T51-B!U51)/(I!V80+H!V62)</f>
        <v>-4.9441006401407597E-2</v>
      </c>
      <c r="W48" s="168">
        <f>+(A!U51-B!V51)/(I!W80+H!W62)</f>
        <v>2.0071303833535711E-2</v>
      </c>
      <c r="X48" s="169">
        <f>+(A!V51-B!W51)/(I!X80+H!X62)</f>
        <v>2.1043469213026787E-3</v>
      </c>
      <c r="Y48" s="168">
        <f>+(A!W51-B!X51)/(I!Y80+H!Y62)</f>
        <v>1.6364378953740003E-2</v>
      </c>
      <c r="Z48" s="169">
        <f>+(A!X51-B!Y51)/(I!Z80+H!Z62)</f>
        <v>4.2030506442563349E-2</v>
      </c>
      <c r="AA48" s="168">
        <f>+(A!Y51-B!Z51)/(I!AA80+H!AA62)</f>
        <v>1.6392353680169832E-2</v>
      </c>
      <c r="AB48" s="168">
        <f>+(A!Z51-B!AA51)/(I!AB80+H!AB62)</f>
        <v>5.2577818610295465E-2</v>
      </c>
      <c r="AC48" s="168">
        <f>+(A!AA51-B!AB51)/(I!AC80+H!AC62)</f>
        <v>1.7197683870154079E-2</v>
      </c>
      <c r="AD48" s="168">
        <f>+(A!AB51-B!AC51)/(I!AD80+H!AD62)</f>
        <v>7.5836237938205044E-3</v>
      </c>
    </row>
    <row r="49" spans="4:30" x14ac:dyDescent="0.25">
      <c r="D49" s="202" t="s">
        <v>22</v>
      </c>
      <c r="E49" s="218"/>
      <c r="F49" s="167">
        <f>+(A!D52-B!E52)/(I!F81+H!F63)</f>
        <v>-1.3585346488230494E-2</v>
      </c>
      <c r="G49" s="168">
        <f>+(A!E52-B!F52)/(I!G81+H!G63)</f>
        <v>-3.0573077408022906E-3</v>
      </c>
      <c r="H49" s="169">
        <f>+(A!F52-B!G52)/(I!H81+H!H63)</f>
        <v>3.5147486502117768E-4</v>
      </c>
      <c r="I49" s="168">
        <f>+(A!G52-B!H52)/(I!I81+H!I63)</f>
        <v>-1.5224593640140362E-2</v>
      </c>
      <c r="J49" s="169">
        <f>+(A!H52-B!I52)/(I!J81+H!J63)</f>
        <v>-1.6385536852649044E-2</v>
      </c>
      <c r="K49" s="168">
        <f>+(A!I52-B!J52)/(I!K81+H!K63)</f>
        <v>-1.9329045420535124E-2</v>
      </c>
      <c r="L49" s="169">
        <f>+(A!J52-B!K52)/(I!L81+H!L63)</f>
        <v>-2.7651404590146686E-2</v>
      </c>
      <c r="M49" s="168">
        <f>+(A!K52-B!L52)/(I!M81+H!M63)</f>
        <v>-1.8910363421289354E-2</v>
      </c>
      <c r="N49" s="169">
        <f>+(A!L52-B!M52)/(I!N81+H!N63)</f>
        <v>-1.1666189825342947E-2</v>
      </c>
      <c r="O49" s="168">
        <f>+(A!M52-B!N52)/(I!O81+H!O63)</f>
        <v>-8.4568518996444575E-3</v>
      </c>
      <c r="P49" s="169">
        <f>+(A!N52-B!O52)/(I!P81+H!P63)</f>
        <v>-2.1616570675455228E-2</v>
      </c>
      <c r="Q49" s="168">
        <f>+(A!O52-B!P52)/(I!Q81+H!Q63)</f>
        <v>-3.2000630169980573E-2</v>
      </c>
      <c r="R49" s="169">
        <f>+(A!P52-B!Q52)/(I!R81+H!R63)</f>
        <v>-4.168699248457311E-2</v>
      </c>
      <c r="S49" s="168">
        <f>+(A!Q52-B!R52)/(I!S81+H!S63)</f>
        <v>-4.6124239439783755E-2</v>
      </c>
      <c r="T49" s="169">
        <f>+(A!R52-B!S52)/(I!T81+H!T63)</f>
        <v>-3.3456147833830163E-2</v>
      </c>
      <c r="U49" s="168">
        <f>+(A!S52-B!T52)/(I!U81+H!U63)</f>
        <v>-3.9426452362838343E-2</v>
      </c>
      <c r="V49" s="169">
        <f>+(A!T52-B!U52)/(I!V81+H!V63)</f>
        <v>-4.4439398165731558E-2</v>
      </c>
      <c r="W49" s="168">
        <f>+(A!U52-B!V52)/(I!W81+H!W63)</f>
        <v>-4.3922656806946084E-2</v>
      </c>
      <c r="X49" s="169">
        <f>+(A!V52-B!W52)/(I!X81+H!X63)</f>
        <v>-3.5611672441913496E-2</v>
      </c>
      <c r="Y49" s="168">
        <f>+(A!W52-B!X52)/(I!Y81+H!Y63)</f>
        <v>-4.8488035057682462E-2</v>
      </c>
      <c r="Z49" s="169">
        <f>+(A!X52-B!Y52)/(I!Z81+H!Z63)</f>
        <v>-3.925415543468766E-2</v>
      </c>
      <c r="AA49" s="168">
        <f>+(A!Y52-B!Z52)/(I!AA81+H!AA63)</f>
        <v>-2.4069164840834129E-2</v>
      </c>
      <c r="AB49" s="168">
        <f>+(A!Z52-B!AA52)/(I!AB81+H!AB63)</f>
        <v>-1.4913820038631306E-2</v>
      </c>
      <c r="AC49" s="168">
        <f>+(A!AA52-B!AB52)/(I!AC81+H!AC63)</f>
        <v>-1.5886829563358618E-2</v>
      </c>
      <c r="AD49" s="168">
        <f>+(A!AB52-B!AC52)/(I!AD81+H!AD63)</f>
        <v>-1.7406186968395007E-2</v>
      </c>
    </row>
    <row r="50" spans="4:30" x14ac:dyDescent="0.25">
      <c r="D50" s="204" t="s">
        <v>23</v>
      </c>
      <c r="E50" s="219"/>
      <c r="F50" s="167">
        <f>+(A!D53-B!E53)/(I!F82+H!F64)</f>
        <v>-7.9452590254527763E-2</v>
      </c>
      <c r="G50" s="168">
        <f>+(A!E53-B!F53)/(I!G82+H!G64)</f>
        <v>-9.0706567865797214E-2</v>
      </c>
      <c r="H50" s="169">
        <f>+(A!F53-B!G53)/(I!H82+H!H64)</f>
        <v>-8.6211872128531444E-2</v>
      </c>
      <c r="I50" s="168">
        <f>+(A!G53-B!H53)/(I!I82+H!I64)</f>
        <v>-0.11326424042653259</v>
      </c>
      <c r="J50" s="169">
        <f>+(A!H53-B!I53)/(I!J82+H!J64)</f>
        <v>-6.4787188178965532E-2</v>
      </c>
      <c r="K50" s="168">
        <f>+(A!I53-B!J53)/(I!K82+H!K64)</f>
        <v>-6.9183506560848762E-2</v>
      </c>
      <c r="L50" s="169">
        <f>+(A!J53-B!K53)/(I!L82+H!L64)</f>
        <v>-6.6120496879747512E-2</v>
      </c>
      <c r="M50" s="168">
        <f>+(A!K53-B!L53)/(I!M82+H!M64)</f>
        <v>-5.2588823486294026E-2</v>
      </c>
      <c r="N50" s="169">
        <f>+(A!L53-B!M53)/(I!N82+H!N64)</f>
        <v>-4.4649345783617338E-2</v>
      </c>
      <c r="O50" s="168">
        <f>+(A!M53-B!N53)/(I!O82+H!O64)</f>
        <v>-4.1322406089490823E-2</v>
      </c>
      <c r="P50" s="169">
        <f>+(A!N53-B!O53)/(I!P82+H!P64)</f>
        <v>-5.6615138829019029E-2</v>
      </c>
      <c r="Q50" s="168">
        <f>+(A!O53-B!P53)/(I!Q82+H!Q64)</f>
        <v>-7.649111260759274E-2</v>
      </c>
      <c r="R50" s="169">
        <f>+(A!P53-B!Q53)/(I!R82+H!R64)</f>
        <v>-8.5149671553206421E-2</v>
      </c>
      <c r="S50" s="168">
        <f>+(A!Q53-B!R53)/(I!S82+H!S64)</f>
        <v>-9.7179300637860067E-2</v>
      </c>
      <c r="T50" s="169">
        <f>+(A!R53-B!S53)/(I!T82+H!T64)</f>
        <v>-0.1061069607166472</v>
      </c>
      <c r="U50" s="168">
        <f>+(A!S53-B!T53)/(I!U82+H!U64)</f>
        <v>-0.15113043217059757</v>
      </c>
      <c r="V50" s="169">
        <f>+(A!T53-B!U53)/(I!V82+H!V64)</f>
        <v>-0.14817928853649709</v>
      </c>
      <c r="W50" s="168">
        <f>+(A!U53-B!V53)/(I!W82+H!W64)</f>
        <v>-0.13690237671185218</v>
      </c>
      <c r="X50" s="169">
        <f>+(A!V53-B!W53)/(I!X82+H!X64)</f>
        <v>-0.1643422143720053</v>
      </c>
      <c r="Y50" s="168">
        <f>+(A!W53-B!X53)/(I!Y82+H!Y64)</f>
        <v>-0.13165307982532004</v>
      </c>
      <c r="Z50" s="169">
        <f>+(A!X53-B!Y53)/(I!Z82+H!Z64)</f>
        <v>-0.12464083041706335</v>
      </c>
      <c r="AA50" s="168">
        <f>+(A!Y53-B!Z53)/(I!AA82+H!AA64)</f>
        <v>-0.11344799396784609</v>
      </c>
      <c r="AB50" s="168">
        <f>+(A!Z53-B!AA53)/(I!AB82+H!AB64)</f>
        <v>-0.12190829552831454</v>
      </c>
      <c r="AC50" s="168">
        <f>+(A!AA53-B!AB53)/(I!AC82+H!AC64)</f>
        <v>-0.11751980044263136</v>
      </c>
      <c r="AD50" s="168">
        <f>+(A!AB53-B!AC53)/(I!AD82+H!AD64)</f>
        <v>-0.11356087838264223</v>
      </c>
    </row>
    <row r="51" spans="4:30" x14ac:dyDescent="0.25">
      <c r="D51" s="202" t="s">
        <v>24</v>
      </c>
      <c r="E51" s="218"/>
      <c r="F51" s="167">
        <f>+(A!D54-B!E54)/(I!F83+H!F65)</f>
        <v>-0.15943568889169449</v>
      </c>
      <c r="G51" s="168">
        <f>+(A!E54-B!F54)/(I!G83+H!G65)</f>
        <v>-0.1521665466946461</v>
      </c>
      <c r="H51" s="169">
        <f>+(A!F54-B!G54)/(I!H83+H!H65)</f>
        <v>-0.14431529655041639</v>
      </c>
      <c r="I51" s="168">
        <f>+(A!G54-B!H54)/(I!I83+H!I65)</f>
        <v>-0.15600986873850078</v>
      </c>
      <c r="J51" s="169">
        <f>+(A!H54-B!I54)/(I!J83+H!J65)</f>
        <v>-0.12217404692321766</v>
      </c>
      <c r="K51" s="168">
        <f>+(A!I54-B!J54)/(I!K83+H!K65)</f>
        <v>-0.13177106858108117</v>
      </c>
      <c r="L51" s="169">
        <f>+(A!J54-B!K54)/(I!L83+H!L65)</f>
        <v>-0.11598250620057075</v>
      </c>
      <c r="M51" s="168">
        <f>+(A!K54-B!L54)/(I!M83+H!M65)</f>
        <v>-0.14677081042606327</v>
      </c>
      <c r="N51" s="169">
        <f>+(A!L54-B!M54)/(I!N83+H!N65)</f>
        <v>-0.17227229717349427</v>
      </c>
      <c r="O51" s="168">
        <f>+(A!M54-B!N54)/(I!O83+H!O65)</f>
        <v>-0.14808406487888209</v>
      </c>
      <c r="P51" s="169">
        <f>+(A!N54-B!O54)/(I!P83+H!P65)</f>
        <v>-0.17773856125312376</v>
      </c>
      <c r="Q51" s="168">
        <f>+(A!O54-B!P54)/(I!Q83+H!Q65)</f>
        <v>-0.20192748833004143</v>
      </c>
      <c r="R51" s="169">
        <f>+(A!P54-B!Q54)/(I!R83+H!R65)</f>
        <v>-0.19946324614192987</v>
      </c>
      <c r="S51" s="168">
        <f>+(A!Q54-B!R54)/(I!S83+H!S65)</f>
        <v>-0.16410643529409716</v>
      </c>
      <c r="T51" s="169">
        <f>+(A!R54-B!S54)/(I!T83+H!T65)</f>
        <v>-0.12283016116386525</v>
      </c>
      <c r="U51" s="168">
        <f>+(A!S54-B!T54)/(I!U83+H!U65)</f>
        <v>-0.17185575680723486</v>
      </c>
      <c r="V51" s="169">
        <f>+(A!T54-B!U54)/(I!V83+H!V65)</f>
        <v>-0.19447117413443385</v>
      </c>
      <c r="W51" s="168">
        <f>+(A!U54-B!V54)/(I!W83+H!W65)</f>
        <v>-0.1984589824480549</v>
      </c>
      <c r="X51" s="169">
        <f>+(A!V54-B!W54)/(I!X83+H!X65)</f>
        <v>-0.1532973268159768</v>
      </c>
      <c r="Y51" s="168">
        <f>+(A!W54-B!X54)/(I!Y83+H!Y65)</f>
        <v>-0.17244384716972358</v>
      </c>
      <c r="Z51" s="169">
        <f>+(A!X54-B!Y54)/(I!Z83+H!Z65)</f>
        <v>-0.13314262600900773</v>
      </c>
      <c r="AA51" s="168">
        <f>+(A!Y54-B!Z54)/(I!AA83+H!AA65)</f>
        <v>-0.15401492926396643</v>
      </c>
      <c r="AB51" s="168">
        <f>+(A!Z54-B!AA54)/(I!AB83+H!AB65)</f>
        <v>-0.16066955216734743</v>
      </c>
      <c r="AC51" s="168">
        <f>+(A!AA54-B!AB54)/(I!AC83+H!AC65)</f>
        <v>-0.15639565642108386</v>
      </c>
      <c r="AD51" s="168">
        <f>+(A!AB54-B!AC54)/(I!AD83+H!AD65)</f>
        <v>-0.16059348426961265</v>
      </c>
    </row>
    <row r="52" spans="4:30" x14ac:dyDescent="0.25">
      <c r="D52" s="204" t="s">
        <v>25</v>
      </c>
      <c r="E52" s="219"/>
      <c r="F52" s="167">
        <f>+(A!D55-B!E55)/(I!F84+H!F66)</f>
        <v>-1.784665419174794E-2</v>
      </c>
      <c r="G52" s="168">
        <f>+(A!E55-B!F55)/(I!G84+H!G66)</f>
        <v>-1.7349470278327981E-2</v>
      </c>
      <c r="H52" s="169">
        <f>+(A!F55-B!G55)/(I!H84+H!H66)</f>
        <v>-2.4853035091194263E-2</v>
      </c>
      <c r="I52" s="168">
        <f>+(A!G55-B!H55)/(I!I84+H!I66)</f>
        <v>-2.135722013274826E-2</v>
      </c>
      <c r="J52" s="169">
        <f>+(A!H55-B!I55)/(I!J84+H!J66)</f>
        <v>-1.2667106407192449E-2</v>
      </c>
      <c r="K52" s="168">
        <f>+(A!I55-B!J55)/(I!K84+H!K66)</f>
        <v>-5.4685354395703463E-3</v>
      </c>
      <c r="L52" s="169">
        <f>+(A!J55-B!K55)/(I!L84+H!L66)</f>
        <v>7.5124349118331317E-3</v>
      </c>
      <c r="M52" s="168">
        <f>+(A!K55-B!L55)/(I!M84+H!M66)</f>
        <v>1.3956781656233866E-2</v>
      </c>
      <c r="N52" s="169">
        <f>+(A!L55-B!M55)/(I!N84+H!N66)</f>
        <v>1.7568185617597352E-2</v>
      </c>
      <c r="O52" s="168">
        <f>+(A!M55-B!N55)/(I!O84+H!O66)</f>
        <v>3.4247820874630394E-2</v>
      </c>
      <c r="P52" s="169">
        <f>+(A!N55-B!O55)/(I!P84+H!P66)</f>
        <v>1.3968017029112793E-2</v>
      </c>
      <c r="Q52" s="168">
        <f>+(A!O55-B!P55)/(I!Q84+H!Q66)</f>
        <v>8.0106329316041343E-3</v>
      </c>
      <c r="R52" s="169">
        <f>+(A!P55-B!Q55)/(I!R84+H!R66)</f>
        <v>-4.6124075332932175E-3</v>
      </c>
      <c r="S52" s="168">
        <f>+(A!Q55-B!R55)/(I!S84+H!S66)</f>
        <v>-2.0874994745174076E-2</v>
      </c>
      <c r="T52" s="169">
        <f>+(A!R55-B!S55)/(I!T84+H!T66)</f>
        <v>-2.2367574499683907E-2</v>
      </c>
      <c r="U52" s="168">
        <f>+(A!S55-B!T55)/(I!U84+H!U66)</f>
        <v>-2.7661981595953306E-2</v>
      </c>
      <c r="V52" s="169">
        <f>+(A!T55-B!U55)/(I!V84+H!V66)</f>
        <v>-4.0645053347520395E-2</v>
      </c>
      <c r="W52" s="168">
        <f>+(A!U55-B!V55)/(I!W84+H!W66)</f>
        <v>-5.109537388395978E-2</v>
      </c>
      <c r="X52" s="169">
        <f>+(A!V55-B!W55)/(I!X84+H!X66)</f>
        <v>-5.4207606011183428E-2</v>
      </c>
      <c r="Y52" s="168">
        <f>+(A!W55-B!X55)/(I!Y84+H!Y66)</f>
        <v>-6.6190452892879281E-2</v>
      </c>
      <c r="Z52" s="169">
        <f>+(A!X55-B!Y55)/(I!Z84+H!Z66)</f>
        <v>-5.2901224069155206E-2</v>
      </c>
      <c r="AA52" s="168">
        <f>+(A!Y55-B!Z55)/(I!AA84+H!AA66)</f>
        <v>-4.8394320391934489E-2</v>
      </c>
      <c r="AB52" s="168">
        <f>+(A!Z55-B!AA55)/(I!AB84+H!AB66)</f>
        <v>-4.8717618516831006E-2</v>
      </c>
      <c r="AC52" s="168">
        <f>+(A!AA55-B!AB55)/(I!AC84+H!AC66)</f>
        <v>-5.3826065204494136E-2</v>
      </c>
      <c r="AD52" s="168">
        <f>+(A!AB55-B!AC55)/(I!AD84+H!AD66)</f>
        <v>-5.270359329080064E-2</v>
      </c>
    </row>
    <row r="53" spans="4:30" ht="15.75" thickBot="1" x14ac:dyDescent="0.3">
      <c r="D53" s="206" t="s">
        <v>26</v>
      </c>
      <c r="E53" s="242"/>
      <c r="F53" s="170">
        <f>+(A!D56-B!E56)/(I!F85+H!F67)</f>
        <v>-0.64692936808742829</v>
      </c>
      <c r="G53" s="171">
        <f>+(A!E56-B!F56)/(I!G85+H!G67)</f>
        <v>-0.44158064801853014</v>
      </c>
      <c r="H53" s="172">
        <f>+(A!F56-B!G56)/(I!H85+H!H67)</f>
        <v>-0.52172907009328995</v>
      </c>
      <c r="I53" s="171">
        <f>+(A!G56-B!H56)/(I!I85+H!I67)</f>
        <v>-0.70971633284907865</v>
      </c>
      <c r="J53" s="172">
        <f>+(A!H56-B!I56)/(I!J85+H!J67)</f>
        <v>-0.66071006627086526</v>
      </c>
      <c r="K53" s="171">
        <f>+(A!I56-B!J56)/(I!K85+H!K67)</f>
        <v>-0.33732114938769947</v>
      </c>
      <c r="L53" s="172">
        <f>+(A!J56-B!K56)/(I!L85+H!L67)</f>
        <v>-0.14055365227591229</v>
      </c>
      <c r="M53" s="171">
        <f>+(A!K56-B!L56)/(I!M85+H!M67)</f>
        <v>-1.8005829207678008E-2</v>
      </c>
      <c r="N53" s="172">
        <f>+(A!L56-B!M56)/(I!N85+H!N67)</f>
        <v>-2.3373070304670091E-2</v>
      </c>
      <c r="O53" s="171">
        <f>+(A!M56-B!N56)/(I!O85+H!O67)</f>
        <v>-3.0195982761898117E-2</v>
      </c>
      <c r="P53" s="172">
        <f>+(A!N56-B!O56)/(I!P85+H!P67)</f>
        <v>-2.1934171695373338E-2</v>
      </c>
      <c r="Q53" s="171">
        <f>+(A!O56-B!P56)/(I!Q85+H!Q67)</f>
        <v>-2.1506611800969536E-2</v>
      </c>
      <c r="R53" s="172">
        <f>+(A!P56-B!Q56)/(I!R85+H!R67)</f>
        <v>-2.5663401082529229E-2</v>
      </c>
      <c r="S53" s="171">
        <f>+(A!Q56-B!R56)/(I!S85+H!S67)</f>
        <v>-1.1061340251223479E-2</v>
      </c>
      <c r="T53" s="172">
        <f>+(A!R56-B!S56)/(I!T85+H!T67)</f>
        <v>-1.0621961948500758E-2</v>
      </c>
      <c r="U53" s="171">
        <f>+(A!S56-B!T56)/(I!U85+H!U67)</f>
        <v>-4.8586230500844863E-3</v>
      </c>
      <c r="V53" s="172">
        <f>+(A!T56-B!U56)/(I!V85+H!V67)</f>
        <v>-5.4648889083128973E-3</v>
      </c>
      <c r="W53" s="171">
        <f>+(A!U56-B!V56)/(I!W85+H!W67)</f>
        <v>-5.7176641431657543E-3</v>
      </c>
      <c r="X53" s="172">
        <f>+(A!V56-B!W56)/(I!X85+H!X67)</f>
        <v>-7.1010320680504066E-3</v>
      </c>
      <c r="Y53" s="171">
        <f>+(A!W56-B!X56)/(I!Y85+H!Y67)</f>
        <v>-6.9410447826904337E-3</v>
      </c>
      <c r="Z53" s="172">
        <f>+(A!X56-B!Y56)/(I!Z85+H!Z67)</f>
        <v>-6.6976702710012095E-3</v>
      </c>
      <c r="AA53" s="171">
        <f>+(A!Y56-B!Z56)/(I!AA85+H!AA67)</f>
        <v>-4.8735883960593189E-3</v>
      </c>
      <c r="AB53" s="171">
        <f>+(A!Z56-B!AA56)/(I!AB85+H!AB67)</f>
        <v>6.5806416406534902E-3</v>
      </c>
      <c r="AC53" s="171">
        <f>+(A!AA56-B!AB56)/(I!AC85+H!AC67)</f>
        <v>0.11126230960183918</v>
      </c>
      <c r="AD53" s="171">
        <f>+(A!AB56-B!AC56)/(I!AD85+H!AD67)</f>
        <v>1.0808553744640037E-2</v>
      </c>
    </row>
    <row r="54" spans="4:30" x14ac:dyDescent="0.25">
      <c r="D54" s="1" t="s">
        <v>53</v>
      </c>
    </row>
    <row r="55" spans="4:30" ht="15.75" thickBot="1" x14ac:dyDescent="0.3"/>
    <row r="56" spans="4:30" ht="15.75" thickBot="1" x14ac:dyDescent="0.3">
      <c r="D56" s="6" t="s">
        <v>15</v>
      </c>
      <c r="E56" s="7"/>
      <c r="F56" s="16">
        <v>1995</v>
      </c>
      <c r="G56" s="8">
        <v>1996</v>
      </c>
      <c r="H56" s="16">
        <v>1997</v>
      </c>
      <c r="I56" s="8">
        <v>1998</v>
      </c>
      <c r="J56" s="16">
        <v>1999</v>
      </c>
      <c r="K56" s="8">
        <v>2000</v>
      </c>
      <c r="L56" s="16">
        <v>2001</v>
      </c>
      <c r="M56" s="8">
        <v>2002</v>
      </c>
      <c r="N56" s="16">
        <v>2003</v>
      </c>
      <c r="O56" s="8">
        <v>2004</v>
      </c>
      <c r="P56" s="16">
        <v>2005</v>
      </c>
      <c r="Q56" s="8">
        <v>2006</v>
      </c>
      <c r="R56" s="16">
        <v>2007</v>
      </c>
      <c r="S56" s="8">
        <v>2008</v>
      </c>
      <c r="T56" s="16">
        <v>2009</v>
      </c>
      <c r="U56" s="8">
        <v>2010</v>
      </c>
      <c r="V56" s="16">
        <v>2011</v>
      </c>
      <c r="W56" s="8">
        <v>2012</v>
      </c>
      <c r="X56" s="16">
        <v>2013</v>
      </c>
      <c r="Y56" s="8">
        <v>2014</v>
      </c>
      <c r="Z56" s="16">
        <v>2015</v>
      </c>
      <c r="AA56" s="9">
        <v>2016</v>
      </c>
      <c r="AB56" s="9">
        <v>2017</v>
      </c>
      <c r="AC56" s="9">
        <v>2018</v>
      </c>
      <c r="AD56" s="9">
        <v>2019</v>
      </c>
    </row>
    <row r="57" spans="4:30" ht="15.75" thickBot="1" x14ac:dyDescent="0.3">
      <c r="D57" s="211" t="s">
        <v>16</v>
      </c>
      <c r="E57" s="220"/>
      <c r="F57" s="84">
        <v>13883488</v>
      </c>
      <c r="G57" s="85">
        <v>13680470</v>
      </c>
      <c r="H57" s="84">
        <v>15378804</v>
      </c>
      <c r="I57" s="85">
        <v>14677125</v>
      </c>
      <c r="J57" s="84">
        <v>10659187</v>
      </c>
      <c r="K57" s="85">
        <v>11757001</v>
      </c>
      <c r="L57" s="84">
        <v>12820352</v>
      </c>
      <c r="M57" s="85">
        <v>12689965</v>
      </c>
      <c r="N57" s="84">
        <v>13880613</v>
      </c>
      <c r="O57" s="85">
        <v>17099537</v>
      </c>
      <c r="P57" s="84">
        <v>21204162</v>
      </c>
      <c r="Q57" s="85">
        <v>26162440</v>
      </c>
      <c r="R57" s="84">
        <v>32897045</v>
      </c>
      <c r="S57" s="85">
        <v>39668840</v>
      </c>
      <c r="T57" s="84">
        <v>32897671</v>
      </c>
      <c r="U57" s="85">
        <v>40682508</v>
      </c>
      <c r="V57" s="84">
        <v>54674822</v>
      </c>
      <c r="W57" s="85">
        <v>58087854</v>
      </c>
      <c r="X57" s="84">
        <v>59381197</v>
      </c>
      <c r="Y57" s="85">
        <v>64027610</v>
      </c>
      <c r="Z57" s="84">
        <v>54035534</v>
      </c>
      <c r="AA57" s="86">
        <v>44831143</v>
      </c>
      <c r="AB57" s="86">
        <v>46050189</v>
      </c>
      <c r="AC57" s="86">
        <v>51230566.648000002</v>
      </c>
      <c r="AD57" s="86">
        <v>51230566.648000002</v>
      </c>
    </row>
    <row r="58" spans="4:30" x14ac:dyDescent="0.25">
      <c r="D58" s="204" t="s">
        <v>17</v>
      </c>
      <c r="E58" s="219"/>
      <c r="F58" s="87">
        <v>1059003</v>
      </c>
      <c r="G58" s="88">
        <v>1388221</v>
      </c>
      <c r="H58" s="87">
        <v>1385155</v>
      </c>
      <c r="I58" s="88">
        <v>1402806</v>
      </c>
      <c r="J58" s="87">
        <v>1075103</v>
      </c>
      <c r="K58" s="88">
        <v>1115048</v>
      </c>
      <c r="L58" s="87">
        <v>1201349</v>
      </c>
      <c r="M58" s="88">
        <v>1206033</v>
      </c>
      <c r="N58" s="87">
        <v>1197609</v>
      </c>
      <c r="O58" s="88">
        <v>1374286</v>
      </c>
      <c r="P58" s="87">
        <v>1485159</v>
      </c>
      <c r="Q58" s="88">
        <v>1890250</v>
      </c>
      <c r="R58" s="87">
        <v>2513325</v>
      </c>
      <c r="S58" s="88">
        <v>3344757</v>
      </c>
      <c r="T58" s="87">
        <v>2808656</v>
      </c>
      <c r="U58" s="88">
        <v>3183462</v>
      </c>
      <c r="V58" s="87">
        <v>4121231</v>
      </c>
      <c r="W58" s="88">
        <v>4825275</v>
      </c>
      <c r="X58" s="87">
        <v>4847604</v>
      </c>
      <c r="Y58" s="88">
        <v>4888452</v>
      </c>
      <c r="Z58" s="87">
        <v>4460744</v>
      </c>
      <c r="AA58" s="89">
        <v>4538960</v>
      </c>
      <c r="AB58" s="89">
        <v>4493170</v>
      </c>
      <c r="AC58" s="89">
        <v>4986376.4749999996</v>
      </c>
      <c r="AD58" s="89">
        <v>5385321.6160000004</v>
      </c>
    </row>
    <row r="59" spans="4:30" x14ac:dyDescent="0.25">
      <c r="D59" s="202" t="s">
        <v>18</v>
      </c>
      <c r="E59" s="218"/>
      <c r="F59" s="90">
        <v>64571.41</v>
      </c>
      <c r="G59" s="91">
        <v>85870.33</v>
      </c>
      <c r="H59" s="90">
        <v>100703.8</v>
      </c>
      <c r="I59" s="91">
        <v>90012.24</v>
      </c>
      <c r="J59" s="90">
        <v>102118.3</v>
      </c>
      <c r="K59" s="91">
        <v>76908.66</v>
      </c>
      <c r="L59" s="90">
        <v>98757.85</v>
      </c>
      <c r="M59" s="91">
        <v>83622.98</v>
      </c>
      <c r="N59" s="90">
        <v>91223.02</v>
      </c>
      <c r="O59" s="91">
        <v>118649.3</v>
      </c>
      <c r="P59" s="90">
        <v>93744.35</v>
      </c>
      <c r="Q59" s="91">
        <v>104619.5</v>
      </c>
      <c r="R59" s="90">
        <v>129444.4</v>
      </c>
      <c r="S59" s="91">
        <v>130126.9</v>
      </c>
      <c r="T59" s="90">
        <v>114201.5</v>
      </c>
      <c r="U59" s="91">
        <v>126803.3</v>
      </c>
      <c r="V59" s="90">
        <v>159474.70000000001</v>
      </c>
      <c r="W59" s="91">
        <v>243603.20000000001</v>
      </c>
      <c r="X59" s="90">
        <v>264352.5</v>
      </c>
      <c r="Y59" s="91">
        <v>277838.40000000002</v>
      </c>
      <c r="Z59" s="90">
        <v>362455</v>
      </c>
      <c r="AA59" s="92">
        <v>480807</v>
      </c>
      <c r="AB59" s="92">
        <v>498498.6</v>
      </c>
      <c r="AC59" s="92">
        <v>516926.76799999998</v>
      </c>
      <c r="AD59" s="92">
        <v>378303.29399999999</v>
      </c>
    </row>
    <row r="60" spans="4:30" x14ac:dyDescent="0.25">
      <c r="D60" s="204" t="s">
        <v>19</v>
      </c>
      <c r="E60" s="219"/>
      <c r="F60" s="87">
        <v>493431.4</v>
      </c>
      <c r="G60" s="88">
        <v>482098.5</v>
      </c>
      <c r="H60" s="87">
        <v>529412.30000000005</v>
      </c>
      <c r="I60" s="88">
        <v>442458.9</v>
      </c>
      <c r="J60" s="87">
        <v>359748.2</v>
      </c>
      <c r="K60" s="88">
        <v>487214.4</v>
      </c>
      <c r="L60" s="87">
        <v>439788.5</v>
      </c>
      <c r="M60" s="88">
        <v>479874.9</v>
      </c>
      <c r="N60" s="87">
        <v>524661.69999999995</v>
      </c>
      <c r="O60" s="88">
        <v>557112.80000000005</v>
      </c>
      <c r="P60" s="87">
        <v>564595.9</v>
      </c>
      <c r="Q60" s="88">
        <v>681088.9</v>
      </c>
      <c r="R60" s="87">
        <v>778156.4</v>
      </c>
      <c r="S60" s="88">
        <v>920157.4</v>
      </c>
      <c r="T60" s="87">
        <v>669918.5</v>
      </c>
      <c r="U60" s="88">
        <v>861231.9</v>
      </c>
      <c r="V60" s="87">
        <v>1009259</v>
      </c>
      <c r="W60" s="88">
        <v>936071.6</v>
      </c>
      <c r="X60" s="87">
        <v>913587.9</v>
      </c>
      <c r="Y60" s="88">
        <v>942299.8</v>
      </c>
      <c r="Z60" s="87">
        <v>866797</v>
      </c>
      <c r="AA60" s="89">
        <v>784473.1</v>
      </c>
      <c r="AB60" s="89">
        <v>813467.6</v>
      </c>
      <c r="AC60" s="89">
        <v>914370.43599999999</v>
      </c>
      <c r="AD60" s="89">
        <v>868557.67500000005</v>
      </c>
    </row>
    <row r="61" spans="4:30" x14ac:dyDescent="0.25">
      <c r="D61" s="202" t="s">
        <v>20</v>
      </c>
      <c r="E61" s="218"/>
      <c r="F61" s="90">
        <v>387031.9</v>
      </c>
      <c r="G61" s="91">
        <v>360688.9</v>
      </c>
      <c r="H61" s="90">
        <v>451595.7</v>
      </c>
      <c r="I61" s="91">
        <v>313823.3</v>
      </c>
      <c r="J61" s="90">
        <v>262833.7</v>
      </c>
      <c r="K61" s="91">
        <v>241248.8</v>
      </c>
      <c r="L61" s="90">
        <v>196857</v>
      </c>
      <c r="M61" s="91">
        <v>195922.2</v>
      </c>
      <c r="N61" s="90">
        <v>244247.3</v>
      </c>
      <c r="O61" s="91">
        <v>267989.90000000002</v>
      </c>
      <c r="P61" s="90">
        <v>551262.30000000005</v>
      </c>
      <c r="Q61" s="91">
        <v>687232.4</v>
      </c>
      <c r="R61" s="90">
        <v>913700.5</v>
      </c>
      <c r="S61" s="91">
        <v>1814456</v>
      </c>
      <c r="T61" s="90">
        <v>1238419</v>
      </c>
      <c r="U61" s="91">
        <v>2080267</v>
      </c>
      <c r="V61" s="90">
        <v>3853231</v>
      </c>
      <c r="W61" s="91">
        <v>5659974</v>
      </c>
      <c r="X61" s="90">
        <v>6386700</v>
      </c>
      <c r="Y61" s="91">
        <v>7554373</v>
      </c>
      <c r="Z61" s="90">
        <v>5132630</v>
      </c>
      <c r="AA61" s="92">
        <v>3832058</v>
      </c>
      <c r="AB61" s="92">
        <v>3715684</v>
      </c>
      <c r="AC61" s="92">
        <v>3534498.54</v>
      </c>
      <c r="AD61" s="92">
        <v>4525149.7920000004</v>
      </c>
    </row>
    <row r="62" spans="4:30" x14ac:dyDescent="0.25">
      <c r="D62" s="204" t="s">
        <v>21</v>
      </c>
      <c r="E62" s="219"/>
      <c r="F62" s="87">
        <v>122775.7</v>
      </c>
      <c r="G62" s="88">
        <v>140226.4</v>
      </c>
      <c r="H62" s="87">
        <v>119647.5</v>
      </c>
      <c r="I62" s="88">
        <v>166770.4</v>
      </c>
      <c r="J62" s="87">
        <v>128109.4</v>
      </c>
      <c r="K62" s="88">
        <v>117547.1</v>
      </c>
      <c r="L62" s="87">
        <v>105652.5</v>
      </c>
      <c r="M62" s="88">
        <v>115282.7</v>
      </c>
      <c r="N62" s="87">
        <v>149218.4</v>
      </c>
      <c r="O62" s="88">
        <v>173374.8</v>
      </c>
      <c r="P62" s="87">
        <v>163269.6</v>
      </c>
      <c r="Q62" s="88">
        <v>171002.4</v>
      </c>
      <c r="R62" s="87">
        <v>236318</v>
      </c>
      <c r="S62" s="88">
        <v>407619.8</v>
      </c>
      <c r="T62" s="87">
        <v>289370.7</v>
      </c>
      <c r="U62" s="88">
        <v>454537.2</v>
      </c>
      <c r="V62" s="87">
        <v>611455.1</v>
      </c>
      <c r="W62" s="88">
        <v>602641.6</v>
      </c>
      <c r="X62" s="87">
        <v>500826.3</v>
      </c>
      <c r="Y62" s="88">
        <v>555650.1</v>
      </c>
      <c r="Z62" s="87">
        <v>482593.2</v>
      </c>
      <c r="AA62" s="89">
        <v>588183.80000000005</v>
      </c>
      <c r="AB62" s="89">
        <v>585841</v>
      </c>
      <c r="AC62" s="89">
        <v>642580.56299999997</v>
      </c>
      <c r="AD62" s="89">
        <v>539524.33200000005</v>
      </c>
    </row>
    <row r="63" spans="4:30" x14ac:dyDescent="0.25">
      <c r="D63" s="202" t="s">
        <v>22</v>
      </c>
      <c r="E63" s="218"/>
      <c r="F63" s="90">
        <v>2514865</v>
      </c>
      <c r="G63" s="91">
        <v>2488250</v>
      </c>
      <c r="H63" s="90">
        <v>2735845</v>
      </c>
      <c r="I63" s="91">
        <v>2733054</v>
      </c>
      <c r="J63" s="90">
        <v>2357074</v>
      </c>
      <c r="K63" s="91">
        <v>2732466</v>
      </c>
      <c r="L63" s="90">
        <v>2783668</v>
      </c>
      <c r="M63" s="91">
        <v>2836600</v>
      </c>
      <c r="N63" s="90">
        <v>3055469</v>
      </c>
      <c r="O63" s="91">
        <v>3693447</v>
      </c>
      <c r="P63" s="90">
        <v>4401428</v>
      </c>
      <c r="Q63" s="91">
        <v>5230207</v>
      </c>
      <c r="R63" s="90">
        <v>6088977</v>
      </c>
      <c r="S63" s="91">
        <v>7407699</v>
      </c>
      <c r="T63" s="90">
        <v>6123263</v>
      </c>
      <c r="U63" s="91">
        <v>7456062</v>
      </c>
      <c r="V63" s="90">
        <v>9202692</v>
      </c>
      <c r="W63" s="91">
        <v>9833209</v>
      </c>
      <c r="X63" s="90">
        <v>10318549</v>
      </c>
      <c r="Y63" s="91">
        <v>10785268</v>
      </c>
      <c r="Z63" s="90">
        <v>10043319</v>
      </c>
      <c r="AA63" s="92">
        <v>8954309</v>
      </c>
      <c r="AB63" s="92">
        <v>9325518</v>
      </c>
      <c r="AC63" s="92">
        <v>10400618.523</v>
      </c>
      <c r="AD63" s="92">
        <v>10372424.319</v>
      </c>
    </row>
    <row r="64" spans="4:30" x14ac:dyDescent="0.25">
      <c r="D64" s="204" t="s">
        <v>23</v>
      </c>
      <c r="E64" s="219"/>
      <c r="F64" s="87">
        <v>2405515</v>
      </c>
      <c r="G64" s="88">
        <v>2256822</v>
      </c>
      <c r="H64" s="87">
        <v>2487905</v>
      </c>
      <c r="I64" s="88">
        <v>2341007</v>
      </c>
      <c r="J64" s="87">
        <v>1652494</v>
      </c>
      <c r="K64" s="88">
        <v>2106017</v>
      </c>
      <c r="L64" s="87">
        <v>2093493</v>
      </c>
      <c r="M64" s="88">
        <v>2041621</v>
      </c>
      <c r="N64" s="87">
        <v>2186468</v>
      </c>
      <c r="O64" s="88">
        <v>2944837</v>
      </c>
      <c r="P64" s="87">
        <v>3659480</v>
      </c>
      <c r="Q64" s="88">
        <v>4609382</v>
      </c>
      <c r="R64" s="87">
        <v>5793731</v>
      </c>
      <c r="S64" s="88">
        <v>6713759</v>
      </c>
      <c r="T64" s="87">
        <v>4930121</v>
      </c>
      <c r="U64" s="88">
        <v>6389495</v>
      </c>
      <c r="V64" s="87">
        <v>8551983</v>
      </c>
      <c r="W64" s="88">
        <v>8651595</v>
      </c>
      <c r="X64" s="87">
        <v>8321243</v>
      </c>
      <c r="Y64" s="88">
        <v>9041364</v>
      </c>
      <c r="Z64" s="87">
        <v>7581940</v>
      </c>
      <c r="AA64" s="89">
        <v>6493446</v>
      </c>
      <c r="AB64" s="89">
        <v>6843142</v>
      </c>
      <c r="AC64" s="89">
        <v>7975492.574</v>
      </c>
      <c r="AD64" s="89">
        <v>7532558.0779999997</v>
      </c>
    </row>
    <row r="65" spans="4:30" x14ac:dyDescent="0.25">
      <c r="D65" s="202" t="s">
        <v>24</v>
      </c>
      <c r="E65" s="218"/>
      <c r="F65" s="90">
        <v>5184310</v>
      </c>
      <c r="G65" s="91">
        <v>5124889</v>
      </c>
      <c r="H65" s="90">
        <v>6015036</v>
      </c>
      <c r="I65" s="91">
        <v>5669701</v>
      </c>
      <c r="J65" s="90">
        <v>3675118</v>
      </c>
      <c r="K65" s="91">
        <v>3867023</v>
      </c>
      <c r="L65" s="90">
        <v>4745504</v>
      </c>
      <c r="M65" s="91">
        <v>4667370</v>
      </c>
      <c r="N65" s="90">
        <v>5263917</v>
      </c>
      <c r="O65" s="91">
        <v>6656392</v>
      </c>
      <c r="P65" s="90">
        <v>8563776</v>
      </c>
      <c r="Q65" s="91">
        <v>10508883</v>
      </c>
      <c r="R65" s="90">
        <v>13598247</v>
      </c>
      <c r="S65" s="91">
        <v>15562938</v>
      </c>
      <c r="T65" s="90">
        <v>13737790</v>
      </c>
      <c r="U65" s="91">
        <v>16272903</v>
      </c>
      <c r="V65" s="90">
        <v>22262263</v>
      </c>
      <c r="W65" s="91">
        <v>21860260</v>
      </c>
      <c r="X65" s="90">
        <v>22097770</v>
      </c>
      <c r="Y65" s="91">
        <v>23715197</v>
      </c>
      <c r="Z65" s="90">
        <v>19890561</v>
      </c>
      <c r="AA65" s="92">
        <v>14740059</v>
      </c>
      <c r="AB65" s="92">
        <v>15342044</v>
      </c>
      <c r="AC65" s="92">
        <v>17364015.932</v>
      </c>
      <c r="AD65" s="92">
        <v>18086132.991</v>
      </c>
    </row>
    <row r="66" spans="4:30" x14ac:dyDescent="0.25">
      <c r="D66" s="204" t="s">
        <v>25</v>
      </c>
      <c r="E66" s="219"/>
      <c r="F66" s="87">
        <v>992083.6</v>
      </c>
      <c r="G66" s="88">
        <v>1046624</v>
      </c>
      <c r="H66" s="87">
        <v>1251799</v>
      </c>
      <c r="I66" s="88">
        <v>1257483</v>
      </c>
      <c r="J66" s="87">
        <v>928736.1</v>
      </c>
      <c r="K66" s="88">
        <v>991960.3</v>
      </c>
      <c r="L66" s="87">
        <v>1033912</v>
      </c>
      <c r="M66" s="88">
        <v>1052854</v>
      </c>
      <c r="N66" s="87">
        <v>1093196</v>
      </c>
      <c r="O66" s="88">
        <v>1199895</v>
      </c>
      <c r="P66" s="87">
        <v>1566451</v>
      </c>
      <c r="Q66" s="88">
        <v>2024033</v>
      </c>
      <c r="R66" s="87">
        <v>2545160</v>
      </c>
      <c r="S66" s="88">
        <v>3044257</v>
      </c>
      <c r="T66" s="87">
        <v>2717236</v>
      </c>
      <c r="U66" s="88">
        <v>3520190</v>
      </c>
      <c r="V66" s="87">
        <v>4399797</v>
      </c>
      <c r="W66" s="88">
        <v>4917367</v>
      </c>
      <c r="X66" s="87">
        <v>5078035</v>
      </c>
      <c r="Y66" s="88">
        <v>5604403</v>
      </c>
      <c r="Z66" s="87">
        <v>4597375</v>
      </c>
      <c r="AA66" s="89">
        <v>3903629</v>
      </c>
      <c r="AB66" s="89">
        <v>4017558</v>
      </c>
      <c r="AC66" s="89">
        <v>4465154.1619999995</v>
      </c>
      <c r="AD66" s="89">
        <v>4547018.9689999996</v>
      </c>
    </row>
    <row r="67" spans="4:30" ht="15.75" thickBot="1" x14ac:dyDescent="0.3">
      <c r="D67" s="206" t="s">
        <v>26</v>
      </c>
      <c r="E67" s="242"/>
      <c r="F67" s="93">
        <v>659901.1</v>
      </c>
      <c r="G67" s="94">
        <v>306779.8</v>
      </c>
      <c r="H67" s="93">
        <v>301704.7</v>
      </c>
      <c r="I67" s="94">
        <v>260009.8</v>
      </c>
      <c r="J67" s="93">
        <v>117851.6</v>
      </c>
      <c r="K67" s="94">
        <v>21567.97</v>
      </c>
      <c r="L67" s="93">
        <v>121369.5</v>
      </c>
      <c r="M67" s="94">
        <v>10784.55</v>
      </c>
      <c r="N67" s="93">
        <v>74602.61</v>
      </c>
      <c r="O67" s="94">
        <v>113553.3</v>
      </c>
      <c r="P67" s="93">
        <v>154996.6</v>
      </c>
      <c r="Q67" s="94">
        <v>255741.8</v>
      </c>
      <c r="R67" s="93">
        <v>299986.40000000002</v>
      </c>
      <c r="S67" s="94">
        <v>323071</v>
      </c>
      <c r="T67" s="93">
        <v>268695.90000000002</v>
      </c>
      <c r="U67" s="94">
        <v>337555.5</v>
      </c>
      <c r="V67" s="93">
        <v>503436.6</v>
      </c>
      <c r="W67" s="94">
        <v>557859.4</v>
      </c>
      <c r="X67" s="93">
        <v>652529.1</v>
      </c>
      <c r="Y67" s="94">
        <v>662764.69999999995</v>
      </c>
      <c r="Z67" s="93">
        <v>617120.1</v>
      </c>
      <c r="AA67" s="95">
        <v>515219.1</v>
      </c>
      <c r="AB67" s="95">
        <v>415266.1</v>
      </c>
      <c r="AC67" s="95">
        <v>430532.67499999999</v>
      </c>
      <c r="AD67" s="95">
        <v>460890.63900000002</v>
      </c>
    </row>
    <row r="68" spans="4:30" x14ac:dyDescent="0.25">
      <c r="D68" s="1" t="s">
        <v>52</v>
      </c>
    </row>
  </sheetData>
  <mergeCells count="27">
    <mergeCell ref="L6:O15"/>
    <mergeCell ref="F3:J3"/>
    <mergeCell ref="B7:E15"/>
    <mergeCell ref="C16:E16"/>
    <mergeCell ref="G16:I16"/>
    <mergeCell ref="D44:E44"/>
    <mergeCell ref="D45:E45"/>
    <mergeCell ref="D46:E46"/>
    <mergeCell ref="D47:E47"/>
    <mergeCell ref="L16:N16"/>
    <mergeCell ref="D48:E48"/>
    <mergeCell ref="D49:E49"/>
    <mergeCell ref="D50:E50"/>
    <mergeCell ref="D51:E51"/>
    <mergeCell ref="D52:E52"/>
    <mergeCell ref="D53:E53"/>
    <mergeCell ref="D57:E57"/>
    <mergeCell ref="D58:E58"/>
    <mergeCell ref="D59:E59"/>
    <mergeCell ref="D60:E60"/>
    <mergeCell ref="D66:E66"/>
    <mergeCell ref="D67:E67"/>
    <mergeCell ref="D61:E61"/>
    <mergeCell ref="D62:E62"/>
    <mergeCell ref="D63:E63"/>
    <mergeCell ref="D64:E64"/>
    <mergeCell ref="D65:E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86"/>
  <sheetViews>
    <sheetView showGridLines="0" topLeftCell="U67" workbookViewId="0">
      <selection activeCell="A88" sqref="A88"/>
    </sheetView>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s>
  <sheetData>
    <row r="7" spans="2:5" x14ac:dyDescent="0.25">
      <c r="B7" s="208" t="s">
        <v>44</v>
      </c>
      <c r="C7" s="224"/>
      <c r="D7" s="224"/>
      <c r="E7" s="224"/>
    </row>
    <row r="8" spans="2:5" x14ac:dyDescent="0.25">
      <c r="B8" s="224"/>
      <c r="C8" s="224"/>
      <c r="D8" s="224"/>
      <c r="E8" s="224"/>
    </row>
    <row r="9" spans="2:5" x14ac:dyDescent="0.25">
      <c r="B9" s="224"/>
      <c r="C9" s="224"/>
      <c r="D9" s="224"/>
      <c r="E9" s="224"/>
    </row>
    <row r="10" spans="2:5" x14ac:dyDescent="0.25">
      <c r="B10" s="224"/>
      <c r="C10" s="224"/>
      <c r="D10" s="224"/>
      <c r="E10" s="224"/>
    </row>
    <row r="11" spans="2:5" x14ac:dyDescent="0.25">
      <c r="B11" s="224"/>
      <c r="C11" s="224"/>
      <c r="D11" s="224"/>
      <c r="E11" s="224"/>
    </row>
    <row r="12" spans="2:5" x14ac:dyDescent="0.25">
      <c r="B12" s="224"/>
      <c r="C12" s="224"/>
      <c r="D12" s="224"/>
      <c r="E12" s="224"/>
    </row>
    <row r="13" spans="2:5" x14ac:dyDescent="0.25">
      <c r="B13" s="224"/>
      <c r="C13" s="224"/>
      <c r="D13" s="224"/>
      <c r="E13" s="224"/>
    </row>
    <row r="14" spans="2:5" x14ac:dyDescent="0.25">
      <c r="B14" s="224"/>
      <c r="C14" s="224"/>
      <c r="D14" s="224"/>
      <c r="E14" s="224"/>
    </row>
    <row r="15" spans="2:5" x14ac:dyDescent="0.25">
      <c r="B15" s="224"/>
      <c r="C15" s="224"/>
      <c r="D15" s="224"/>
      <c r="E15" s="224"/>
    </row>
    <row r="16" spans="2:5" x14ac:dyDescent="0.25">
      <c r="B16" s="224"/>
      <c r="C16" s="224"/>
      <c r="D16" s="224"/>
      <c r="E16" s="224"/>
    </row>
    <row r="17" spans="2:15" x14ac:dyDescent="0.25">
      <c r="B17" s="209" t="s">
        <v>3</v>
      </c>
      <c r="C17" s="209"/>
      <c r="D17" s="209"/>
      <c r="G17" s="209" t="s">
        <v>3</v>
      </c>
      <c r="H17" s="209"/>
      <c r="I17" s="209"/>
      <c r="M17" s="209" t="s">
        <v>3</v>
      </c>
      <c r="N17" s="209"/>
      <c r="O17" s="209"/>
    </row>
    <row r="44" spans="4:30" ht="15.75" thickBot="1" x14ac:dyDescent="0.3"/>
    <row r="45" spans="4:30" ht="15.75" thickBot="1" x14ac:dyDescent="0.3">
      <c r="D45" s="6" t="s">
        <v>15</v>
      </c>
      <c r="E45" s="7"/>
      <c r="F45" s="16">
        <v>1995</v>
      </c>
      <c r="G45" s="8">
        <v>1996</v>
      </c>
      <c r="H45" s="16">
        <v>1997</v>
      </c>
      <c r="I45" s="8">
        <v>1998</v>
      </c>
      <c r="J45" s="16">
        <v>1999</v>
      </c>
      <c r="K45" s="8">
        <v>2000</v>
      </c>
      <c r="L45" s="16">
        <v>2001</v>
      </c>
      <c r="M45" s="8">
        <v>2002</v>
      </c>
      <c r="N45" s="16">
        <v>2003</v>
      </c>
      <c r="O45" s="8">
        <v>2004</v>
      </c>
      <c r="P45" s="16">
        <v>2005</v>
      </c>
      <c r="Q45" s="8">
        <v>2006</v>
      </c>
      <c r="R45" s="16">
        <v>2007</v>
      </c>
      <c r="S45" s="8">
        <v>2008</v>
      </c>
      <c r="T45" s="16">
        <v>2009</v>
      </c>
      <c r="U45" s="8">
        <v>2010</v>
      </c>
      <c r="V45" s="16">
        <v>2011</v>
      </c>
      <c r="W45" s="8">
        <v>2012</v>
      </c>
      <c r="X45" s="16">
        <v>2013</v>
      </c>
      <c r="Y45" s="8">
        <v>2014</v>
      </c>
      <c r="Z45" s="16">
        <v>2015</v>
      </c>
      <c r="AA45" s="9">
        <v>2016</v>
      </c>
      <c r="AB45" s="9">
        <v>2017</v>
      </c>
      <c r="AC45" s="9">
        <v>2018</v>
      </c>
      <c r="AD45" s="9">
        <v>2019</v>
      </c>
    </row>
    <row r="46" spans="4:30" ht="15.75" thickBot="1" x14ac:dyDescent="0.3">
      <c r="D46" s="250" t="s">
        <v>27</v>
      </c>
      <c r="E46" s="251"/>
      <c r="F46" s="58"/>
      <c r="G46" s="73"/>
      <c r="H46" s="58"/>
      <c r="I46" s="73"/>
      <c r="J46" s="58"/>
      <c r="K46" s="73"/>
      <c r="L46" s="58"/>
      <c r="M46" s="73"/>
      <c r="N46" s="58"/>
      <c r="O46" s="73"/>
      <c r="P46" s="58"/>
      <c r="Q46" s="73"/>
      <c r="R46" s="58"/>
      <c r="S46" s="73"/>
      <c r="T46" s="58"/>
      <c r="U46" s="73"/>
      <c r="V46" s="58"/>
      <c r="W46" s="73"/>
      <c r="X46" s="58"/>
      <c r="Y46" s="73"/>
      <c r="Z46" s="58"/>
      <c r="AA46" s="74"/>
      <c r="AB46" s="74"/>
      <c r="AC46" s="74"/>
      <c r="AD46" s="74"/>
    </row>
    <row r="47" spans="4:30" x14ac:dyDescent="0.25">
      <c r="D47" s="246" t="s">
        <v>17</v>
      </c>
      <c r="E47" s="247"/>
      <c r="F47" s="98">
        <f>+(A!D47/A!$D$46)/(I!F76/I!$F$75)</f>
        <v>0.90031363290182465</v>
      </c>
      <c r="G47" s="98">
        <f>+(A!E47/A!$D$46)/(I!G76/I!$F$75)</f>
        <v>1.0129388474839454</v>
      </c>
      <c r="H47" s="98">
        <f>+(A!F47/A!$D$46)/(I!H76/I!$F$75)</f>
        <v>0.95751435276048902</v>
      </c>
      <c r="I47" s="98">
        <f>+(A!G47/A!$D$46)/(I!I76/I!$F$75)</f>
        <v>0.79248351797286276</v>
      </c>
      <c r="J47" s="98">
        <f>+(A!H47/A!$D$46)/(I!J76/I!$F$75)</f>
        <v>0.90111682191237641</v>
      </c>
      <c r="K47" s="98">
        <f>+(A!I47/A!$D$46)/(I!K76/I!$F$75)</f>
        <v>1.0246881084190076</v>
      </c>
      <c r="L47" s="98">
        <f>+(A!J47/A!$D$46)/(I!L76/I!$F$75)</f>
        <v>0.91659260353872496</v>
      </c>
      <c r="M47" s="98">
        <f>+(A!K47/A!$D$46)/(I!M76/I!$F$75)</f>
        <v>0.98389169005976562</v>
      </c>
      <c r="N47" s="98">
        <f>+(A!L47/A!$D$46)/(I!N76/I!$F$75)</f>
        <v>0.98061866011420684</v>
      </c>
      <c r="O47" s="98">
        <f>+(A!M47/A!$D$46)/(I!O76/I!$F$75)</f>
        <v>1.0376917148904041</v>
      </c>
      <c r="P47" s="98">
        <f>+(A!N47/A!$D$46)/(I!P76/I!$F$75)</f>
        <v>1.1037853163707376</v>
      </c>
      <c r="Q47" s="98">
        <f>+(A!O47/A!$D$46)/(I!Q76/I!$F$75)</f>
        <v>1.13971176566856</v>
      </c>
      <c r="R47" s="98">
        <f>+(A!P47/A!$D$46)/(I!R76/I!$F$75)</f>
        <v>0.96456029484875427</v>
      </c>
      <c r="S47" s="98">
        <f>+(A!Q47/A!$D$46)/(I!S76/I!$F$75)</f>
        <v>0.87878822917802879</v>
      </c>
      <c r="T47" s="98">
        <f>+(A!R47/A!$D$46)/(I!T76/I!$F$75)</f>
        <v>1.0853024728836804</v>
      </c>
      <c r="U47" s="98">
        <f>+(A!S47/A!$D$46)/(I!U76/I!$F$75)</f>
        <v>1.614056734641425</v>
      </c>
      <c r="V47" s="98">
        <f>+(A!T47/A!$D$46)/(I!V76/I!$F$75)</f>
        <v>1.466461693042248</v>
      </c>
      <c r="W47" s="98">
        <f>+(A!U47/A!$D$46)/(I!W76/I!$F$75)</f>
        <v>1.3221412156486783</v>
      </c>
      <c r="X47" s="98">
        <f>+(A!V47/A!$D$46)/(I!X76/I!$F$75)</f>
        <v>1.1274763913539718</v>
      </c>
      <c r="Y47" s="98">
        <f>+(A!W47/A!$D$46)/(I!Y76/I!$F$75)</f>
        <v>1.1833095871897508</v>
      </c>
      <c r="Z47" s="98">
        <f>+(A!X47/A!$D$46)/(I!Z76/I!$F$75)</f>
        <v>1.3101184577844989</v>
      </c>
      <c r="AA47" s="98">
        <f>+(A!Y47/A!$D$46)/(I!AA76/I!$F$75)</f>
        <v>1.1591770575161342</v>
      </c>
      <c r="AB47" s="98">
        <f>+(A!Z47/A!$D$46)/(I!AB76/I!$F$75)</f>
        <v>1.2586730577104457</v>
      </c>
      <c r="AC47" s="98">
        <f>+(A!AA47/A!$D$46)/(I!AC76/I!$F$75)</f>
        <v>1.2255577021656199</v>
      </c>
      <c r="AD47" s="98">
        <f>+(A!AB47/A!$D$46)/(I!AD76/I!$F$75)</f>
        <v>1.214337331334354</v>
      </c>
    </row>
    <row r="48" spans="4:30" x14ac:dyDescent="0.25">
      <c r="D48" s="248" t="s">
        <v>18</v>
      </c>
      <c r="E48" s="249"/>
      <c r="F48" s="83">
        <f>+(A!D48/A!$D$46)/(I!F77/I!$F$75)</f>
        <v>0.14682432251250757</v>
      </c>
      <c r="G48" s="83">
        <f>+(A!E48/A!$D$46)/(I!G77/I!$F$75)</f>
        <v>0.22577219149025543</v>
      </c>
      <c r="H48" s="83">
        <f>+(A!F48/A!$D$46)/(I!H77/I!$F$75)</f>
        <v>0.10696799679188762</v>
      </c>
      <c r="I48" s="83">
        <f>+(A!G48/A!$D$46)/(I!I77/I!$F$75)</f>
        <v>0.33429620948346322</v>
      </c>
      <c r="J48" s="83">
        <f>+(A!H48/A!$D$46)/(I!J77/I!$F$75)</f>
        <v>0.6048617188347607</v>
      </c>
      <c r="K48" s="83">
        <f>+(A!I48/A!$D$46)/(I!K77/I!$F$75)</f>
        <v>0.37705332372028144</v>
      </c>
      <c r="L48" s="83">
        <f>+(A!J48/A!$D$46)/(I!L77/I!$F$75)</f>
        <v>0.3628954632814711</v>
      </c>
      <c r="M48" s="83">
        <f>+(A!K48/A!$D$46)/(I!M77/I!$F$75)</f>
        <v>0.47278818097226205</v>
      </c>
      <c r="N48" s="83">
        <f>+(A!L48/A!$D$46)/(I!N77/I!$F$75)</f>
        <v>0.47951869727663804</v>
      </c>
      <c r="O48" s="83">
        <f>+(A!M48/A!$D$46)/(I!O77/I!$F$75)</f>
        <v>0.43328086667978954</v>
      </c>
      <c r="P48" s="83">
        <f>+(A!N48/A!$D$46)/(I!P77/I!$F$75)</f>
        <v>0.68025841056438485</v>
      </c>
      <c r="Q48" s="83">
        <f>+(A!O48/A!$D$46)/(I!Q77/I!$F$75)</f>
        <v>1.1692930881650812</v>
      </c>
      <c r="R48" s="83">
        <f>+(A!P48/A!$D$46)/(I!R77/I!$F$75)</f>
        <v>0.68825342466949435</v>
      </c>
      <c r="S48" s="83">
        <f>+(A!Q48/A!$D$46)/(I!S77/I!$F$75)</f>
        <v>0.70103131621004833</v>
      </c>
      <c r="T48" s="83">
        <f>+(A!R48/A!$D$46)/(I!T77/I!$F$75)</f>
        <v>1.1111344598619297</v>
      </c>
      <c r="U48" s="83">
        <f>+(A!S48/A!$D$46)/(I!U77/I!$F$75)</f>
        <v>0.87672510674612936</v>
      </c>
      <c r="V48" s="83">
        <f>+(A!T48/A!$D$46)/(I!V77/I!$F$75)</f>
        <v>0.77576994165409507</v>
      </c>
      <c r="W48" s="83">
        <f>+(A!U48/A!$D$46)/(I!W77/I!$F$75)</f>
        <v>0.8264836477166434</v>
      </c>
      <c r="X48" s="83">
        <f>+(A!V48/A!$D$46)/(I!X77/I!$F$75)</f>
        <v>0.90059701209275123</v>
      </c>
      <c r="Y48" s="83">
        <f>+(A!W48/A!$D$46)/(I!Y77/I!$F$75)</f>
        <v>1.2581815025433367</v>
      </c>
      <c r="Z48" s="83">
        <f>+(A!X48/A!$D$46)/(I!Z77/I!$F$75)</f>
        <v>2.0637014297174945</v>
      </c>
      <c r="AA48" s="83">
        <f>+(A!Y48/A!$D$46)/(I!AA77/I!$F$75)</f>
        <v>2.3411109026198575</v>
      </c>
      <c r="AB48" s="83">
        <f>+(A!Z48/A!$D$46)/(I!AB77/I!$F$75)</f>
        <v>1.6964790833528591</v>
      </c>
      <c r="AC48" s="83">
        <f>+(A!AA48/A!$D$46)/(I!AC77/I!$F$75)</f>
        <v>1.7595087265524405</v>
      </c>
      <c r="AD48" s="83">
        <f>+(A!AB48/A!$D$46)/(I!AD77/I!$F$75)</f>
        <v>2.3244829269635989</v>
      </c>
    </row>
    <row r="49" spans="4:30" x14ac:dyDescent="0.25">
      <c r="D49" s="246" t="s">
        <v>19</v>
      </c>
      <c r="E49" s="247"/>
      <c r="F49" s="83">
        <f>+(A!D49/A!$D$46)/(I!F78/I!$F$75)</f>
        <v>0.49493228991555061</v>
      </c>
      <c r="G49" s="83">
        <f>+(A!E49/A!$D$46)/(I!G78/I!$F$75)</f>
        <v>0.51177049761102533</v>
      </c>
      <c r="H49" s="83">
        <f>+(A!F49/A!$D$46)/(I!H78/I!$F$75)</f>
        <v>0.45534687627983406</v>
      </c>
      <c r="I49" s="83">
        <f>+(A!G49/A!$D$46)/(I!I78/I!$F$75)</f>
        <v>0.44593386416115183</v>
      </c>
      <c r="J49" s="83">
        <f>+(A!H49/A!$D$46)/(I!J78/I!$F$75)</f>
        <v>0.43085658769822172</v>
      </c>
      <c r="K49" s="83">
        <f>+(A!I49/A!$D$46)/(I!K78/I!$F$75)</f>
        <v>0.42320949426999488</v>
      </c>
      <c r="L49" s="83">
        <f>+(A!J49/A!$D$46)/(I!L78/I!$F$75)</f>
        <v>0.43622660584516881</v>
      </c>
      <c r="M49" s="83">
        <f>+(A!K49/A!$D$46)/(I!M78/I!$F$75)</f>
        <v>0.46691328874222343</v>
      </c>
      <c r="N49" s="83">
        <f>+(A!L49/A!$D$46)/(I!N78/I!$F$75)</f>
        <v>0.55568571164066782</v>
      </c>
      <c r="O49" s="83">
        <f>+(A!M49/A!$D$46)/(I!O78/I!$F$75)</f>
        <v>0.51198207065412338</v>
      </c>
      <c r="P49" s="83">
        <f>+(A!N49/A!$D$46)/(I!P78/I!$F$75)</f>
        <v>0.42756953531565345</v>
      </c>
      <c r="Q49" s="83">
        <f>+(A!O49/A!$D$46)/(I!Q78/I!$F$75)</f>
        <v>0.38808839796297728</v>
      </c>
      <c r="R49" s="83">
        <f>+(A!P49/A!$D$46)/(I!R78/I!$F$75)</f>
        <v>0.30226012711908934</v>
      </c>
      <c r="S49" s="83">
        <f>+(A!Q49/A!$D$46)/(I!S78/I!$F$75)</f>
        <v>0.34603492333690167</v>
      </c>
      <c r="T49" s="83">
        <f>+(A!R49/A!$D$46)/(I!T78/I!$F$75)</f>
        <v>0.34480453935760336</v>
      </c>
      <c r="U49" s="83">
        <f>+(A!S49/A!$D$46)/(I!U78/I!$F$75)</f>
        <v>0.42033374902565845</v>
      </c>
      <c r="V49" s="83">
        <f>+(A!T49/A!$D$46)/(I!V78/I!$F$75)</f>
        <v>0.48402628525005975</v>
      </c>
      <c r="W49" s="83">
        <f>+(A!U49/A!$D$46)/(I!W78/I!$F$75)</f>
        <v>0.59859593203267769</v>
      </c>
      <c r="X49" s="83">
        <f>+(A!V49/A!$D$46)/(I!X78/I!$F$75)</f>
        <v>0.5538973710273738</v>
      </c>
      <c r="Y49" s="83">
        <f>+(A!W49/A!$D$46)/(I!Y78/I!$F$75)</f>
        <v>0.65871443330572621</v>
      </c>
      <c r="Z49" s="83">
        <f>+(A!X49/A!$D$46)/(I!Z78/I!$F$75)</f>
        <v>0.62176138799362224</v>
      </c>
      <c r="AA49" s="83">
        <f>+(A!Y49/A!$D$46)/(I!AA78/I!$F$75)</f>
        <v>0.65596078545933734</v>
      </c>
      <c r="AB49" s="83">
        <f>+(A!Z49/A!$D$46)/(I!AB78/I!$F$75)</f>
        <v>0.67884366936916318</v>
      </c>
      <c r="AC49" s="83">
        <f>+(A!AA49/A!$D$46)/(I!AC78/I!$F$75)</f>
        <v>0.63570202191757696</v>
      </c>
      <c r="AD49" s="83">
        <f>+(A!AB49/A!$D$46)/(I!AD78/I!$F$75)</f>
        <v>0.76556358903201704</v>
      </c>
    </row>
    <row r="50" spans="4:30" x14ac:dyDescent="0.25">
      <c r="D50" s="248" t="s">
        <v>20</v>
      </c>
      <c r="E50" s="249"/>
      <c r="F50" s="83">
        <f>+(A!D50/A!$D$46)/(I!F79/I!$F$75)</f>
        <v>1.1014381159026776</v>
      </c>
      <c r="G50" s="83">
        <f>+(A!E50/A!$D$46)/(I!G79/I!$F$75)</f>
        <v>0.79870442519176055</v>
      </c>
      <c r="H50" s="83">
        <f>+(A!F50/A!$D$46)/(I!H79/I!$F$75)</f>
        <v>0.66843365158304757</v>
      </c>
      <c r="I50" s="83">
        <f>+(A!G50/A!$D$46)/(I!I79/I!$F$75)</f>
        <v>0.43748321408469304</v>
      </c>
      <c r="J50" s="83">
        <f>+(A!H50/A!$D$46)/(I!J79/I!$F$75)</f>
        <v>0.39647192867093517</v>
      </c>
      <c r="K50" s="83">
        <f>+(A!I50/A!$D$46)/(I!K79/I!$F$75)</f>
        <v>0.31463392015269781</v>
      </c>
      <c r="L50" s="83">
        <f>+(A!J50/A!$D$46)/(I!L79/I!$F$75)</f>
        <v>0.2020082939536138</v>
      </c>
      <c r="M50" s="83">
        <f>+(A!K50/A!$D$46)/(I!M79/I!$F$75)</f>
        <v>0.30750369108331266</v>
      </c>
      <c r="N50" s="83">
        <f>+(A!L50/A!$D$46)/(I!N79/I!$F$75)</f>
        <v>0.34819113506976734</v>
      </c>
      <c r="O50" s="83">
        <f>+(A!M50/A!$D$46)/(I!O79/I!$F$75)</f>
        <v>0.4356965367109662</v>
      </c>
      <c r="P50" s="83">
        <f>+(A!N50/A!$D$46)/(I!P79/I!$F$75)</f>
        <v>0.55932249231085052</v>
      </c>
      <c r="Q50" s="83">
        <f>+(A!O50/A!$D$46)/(I!Q79/I!$F$75)</f>
        <v>0.23212022256727424</v>
      </c>
      <c r="R50" s="83">
        <f>+(A!P50/A!$D$46)/(I!R79/I!$F$75)</f>
        <v>0.26637220332658701</v>
      </c>
      <c r="S50" s="83">
        <f>+(A!Q50/A!$D$46)/(I!S79/I!$F$75)</f>
        <v>0.59655368207568193</v>
      </c>
      <c r="T50" s="83">
        <f>+(A!R50/A!$D$46)/(I!T79/I!$F$75)</f>
        <v>0.35984472065797035</v>
      </c>
      <c r="U50" s="83">
        <f>+(A!S50/A!$D$46)/(I!U79/I!$F$75)</f>
        <v>0.53289920761543197</v>
      </c>
      <c r="V50" s="83">
        <f>+(A!T50/A!$D$46)/(I!V79/I!$F$75)</f>
        <v>0.55891900276905992</v>
      </c>
      <c r="W50" s="83">
        <f>+(A!U50/A!$D$46)/(I!W79/I!$F$75)</f>
        <v>0.59208587134435975</v>
      </c>
      <c r="X50" s="83">
        <f>+(A!V50/A!$D$46)/(I!X79/I!$F$75)</f>
        <v>0.32587242833119207</v>
      </c>
      <c r="Y50" s="83">
        <f>+(A!W50/A!$D$46)/(I!Y79/I!$F$75)</f>
        <v>0.30071130206199925</v>
      </c>
      <c r="Z50" s="83">
        <f>+(A!X50/A!$D$46)/(I!Z79/I!$F$75)</f>
        <v>0.48818077741711158</v>
      </c>
      <c r="AA50" s="83">
        <f>+(A!Y50/A!$D$46)/(I!AA79/I!$F$75)</f>
        <v>0.38475705205593858</v>
      </c>
      <c r="AB50" s="83">
        <f>+(A!Z50/A!$D$46)/(I!AB79/I!$F$75)</f>
        <v>0.86729704151201059</v>
      </c>
      <c r="AC50" s="83">
        <f>+(A!AA50/A!$D$46)/(I!AC79/I!$F$75)</f>
        <v>0.8279813436898894</v>
      </c>
      <c r="AD50" s="83">
        <f>+(A!AB50/A!$D$46)/(I!AD79/I!$F$75)</f>
        <v>0.62451797212856641</v>
      </c>
    </row>
    <row r="51" spans="4:30" x14ac:dyDescent="0.25">
      <c r="D51" s="246" t="s">
        <v>21</v>
      </c>
      <c r="E51" s="247"/>
      <c r="F51" s="83">
        <f>+(A!D51/A!$D$46)/(I!F80/I!$F$75)</f>
        <v>2.1244677612463545</v>
      </c>
      <c r="G51" s="83">
        <f>+(A!E51/A!$D$46)/(I!G80/I!$F$75)</f>
        <v>1.3411076139780866</v>
      </c>
      <c r="H51" s="83">
        <f>+(A!F51/A!$D$46)/(I!H80/I!$F$75)</f>
        <v>1.518753190657435</v>
      </c>
      <c r="I51" s="83">
        <f>+(A!G51/A!$D$46)/(I!I80/I!$F$75)</f>
        <v>0.66841340896444923</v>
      </c>
      <c r="J51" s="83">
        <f>+(A!H51/A!$D$46)/(I!J80/I!$F$75)</f>
        <v>0.81611650370262445</v>
      </c>
      <c r="K51" s="83">
        <f>+(A!I51/A!$D$46)/(I!K80/I!$F$75)</f>
        <v>0.78241957160960884</v>
      </c>
      <c r="L51" s="83">
        <f>+(A!J51/A!$D$46)/(I!L80/I!$F$75)</f>
        <v>1.741593561945824</v>
      </c>
      <c r="M51" s="83">
        <f>+(A!K51/A!$D$46)/(I!M80/I!$F$75)</f>
        <v>2.8375793266033962</v>
      </c>
      <c r="N51" s="83">
        <f>+(A!L51/A!$D$46)/(I!N80/I!$F$75)</f>
        <v>2.1351441298748677</v>
      </c>
      <c r="O51" s="83">
        <f>+(A!M51/A!$D$46)/(I!O80/I!$F$75)</f>
        <v>2.1217464671609263</v>
      </c>
      <c r="P51" s="83">
        <f>+(A!N51/A!$D$46)/(I!P80/I!$F$75)</f>
        <v>1.2598643973241881</v>
      </c>
      <c r="Q51" s="83">
        <f>+(A!O51/A!$D$46)/(I!Q80/I!$F$75)</f>
        <v>1.5920776534442</v>
      </c>
      <c r="R51" s="83">
        <f>+(A!P51/A!$D$46)/(I!R80/I!$F$75)</f>
        <v>0.651020453988714</v>
      </c>
      <c r="S51" s="83">
        <f>+(A!Q51/A!$D$46)/(I!S80/I!$F$75)</f>
        <v>0.73454220308995433</v>
      </c>
      <c r="T51" s="83">
        <f>+(A!R51/A!$D$46)/(I!T80/I!$F$75)</f>
        <v>2.3283693145595064</v>
      </c>
      <c r="U51" s="83">
        <f>+(A!S51/A!$D$46)/(I!U80/I!$F$75)</f>
        <v>3.0008252142502103</v>
      </c>
      <c r="V51" s="83">
        <f>+(A!T51/A!$D$46)/(I!V80/I!$F$75)</f>
        <v>0.96947759028183778</v>
      </c>
      <c r="W51" s="83">
        <f>+(A!U51/A!$D$46)/(I!W80/I!$F$75)</f>
        <v>1.8308243447474215</v>
      </c>
      <c r="X51" s="83">
        <f>+(A!V51/A!$D$46)/(I!X80/I!$F$75)</f>
        <v>1.4543177821248223</v>
      </c>
      <c r="Y51" s="83">
        <f>+(A!W51/A!$D$46)/(I!Y80/I!$F$75)</f>
        <v>1.9867700841486153</v>
      </c>
      <c r="Z51" s="83">
        <f>+(A!X51/A!$D$46)/(I!Z80/I!$F$75)</f>
        <v>1.2751853205043664</v>
      </c>
      <c r="AA51" s="83">
        <f>+(A!Y51/A!$D$46)/(I!AA80/I!$F$75)</f>
        <v>1.3594648060196326</v>
      </c>
      <c r="AB51" s="83">
        <f>+(A!Z51/A!$D$46)/(I!AB80/I!$F$75)</f>
        <v>1.1999459717054537</v>
      </c>
      <c r="AC51" s="83">
        <f>+(A!AA51/A!$D$46)/(I!AC80/I!$F$75)</f>
        <v>0.88545153370293117</v>
      </c>
      <c r="AD51" s="83">
        <f>+(A!AB51/A!$D$46)/(I!AD80/I!$F$75)</f>
        <v>0.9092021750651369</v>
      </c>
    </row>
    <row r="52" spans="4:30" x14ac:dyDescent="0.25">
      <c r="D52" s="248" t="s">
        <v>22</v>
      </c>
      <c r="E52" s="249"/>
      <c r="F52" s="83">
        <f>+(A!D52/A!$D$46)/(I!F81/I!$F$75)</f>
        <v>2.0936241011256973</v>
      </c>
      <c r="G52" s="83">
        <f>+(A!E52/A!$D$46)/(I!G81/I!$F$75)</f>
        <v>2.1790466240551116</v>
      </c>
      <c r="H52" s="83">
        <f>+(A!F52/A!$D$46)/(I!H81/I!$F$75)</f>
        <v>1.8975532466612659</v>
      </c>
      <c r="I52" s="83">
        <f>+(A!G52/A!$D$46)/(I!I81/I!$F$75)</f>
        <v>1.6750656689411916</v>
      </c>
      <c r="J52" s="83">
        <f>+(A!H52/A!$D$46)/(I!J81/I!$F$75)</f>
        <v>1.4623075468176177</v>
      </c>
      <c r="K52" s="83">
        <f>+(A!I52/A!$D$46)/(I!K81/I!$F$75)</f>
        <v>1.3944539190987124</v>
      </c>
      <c r="L52" s="83">
        <f>+(A!J52/A!$D$46)/(I!L81/I!$F$75)</f>
        <v>1.377554402038462</v>
      </c>
      <c r="M52" s="83">
        <f>+(A!K52/A!$D$46)/(I!M81/I!$F$75)</f>
        <v>1.5954925409795604</v>
      </c>
      <c r="N52" s="83">
        <f>+(A!L52/A!$D$46)/(I!N81/I!$F$75)</f>
        <v>1.9273550040601801</v>
      </c>
      <c r="O52" s="83">
        <f>+(A!M52/A!$D$46)/(I!O81/I!$F$75)</f>
        <v>1.876913325492142</v>
      </c>
      <c r="P52" s="83">
        <f>+(A!N52/A!$D$46)/(I!P81/I!$F$75)</f>
        <v>1.8184056247204079</v>
      </c>
      <c r="Q52" s="83">
        <f>+(A!O52/A!$D$46)/(I!Q81/I!$F$75)</f>
        <v>1.7334506669887533</v>
      </c>
      <c r="R52" s="83">
        <f>+(A!P52/A!$D$46)/(I!R81/I!$F$75)</f>
        <v>1.6638967704540919</v>
      </c>
      <c r="S52" s="83">
        <f>+(A!Q52/A!$D$46)/(I!S81/I!$F$75)</f>
        <v>1.5310122249024938</v>
      </c>
      <c r="T52" s="83">
        <f>+(A!R52/A!$D$46)/(I!T81/I!$F$75)</f>
        <v>1.4798677742267123</v>
      </c>
      <c r="U52" s="83">
        <f>+(A!S52/A!$D$46)/(I!U81/I!$F$75)</f>
        <v>1.769721429638307</v>
      </c>
      <c r="V52" s="83">
        <f>+(A!T52/A!$D$46)/(I!V81/I!$F$75)</f>
        <v>1.7840489275908085</v>
      </c>
      <c r="W52" s="83">
        <f>+(A!U52/A!$D$46)/(I!W81/I!$F$75)</f>
        <v>1.7792186529913858</v>
      </c>
      <c r="X52" s="83">
        <f>+(A!V52/A!$D$46)/(I!X81/I!$F$75)</f>
        <v>1.7340604845433443</v>
      </c>
      <c r="Y52" s="83">
        <f>+(A!W52/A!$D$46)/(I!Y81/I!$F$75)</f>
        <v>1.5940627322257459</v>
      </c>
      <c r="Z52" s="83">
        <f>+(A!X52/A!$D$46)/(I!Z81/I!$F$75)</f>
        <v>1.7725602071783866</v>
      </c>
      <c r="AA52" s="83">
        <f>+(A!Y52/A!$D$46)/(I!AA81/I!$F$75)</f>
        <v>2.0211719675301132</v>
      </c>
      <c r="AB52" s="83">
        <f>+(A!Z52/A!$D$46)/(I!AB81/I!$F$75)</f>
        <v>2.0613667935710045</v>
      </c>
      <c r="AC52" s="83">
        <f>+(A!AA52/A!$D$46)/(I!AC81/I!$F$75)</f>
        <v>2.1185201343824356</v>
      </c>
      <c r="AD52" s="83">
        <f>+(A!AB52/A!$D$46)/(I!AD81/I!$F$75)</f>
        <v>2.0811427251468322</v>
      </c>
    </row>
    <row r="53" spans="4:30" x14ac:dyDescent="0.25">
      <c r="D53" s="246" t="s">
        <v>23</v>
      </c>
      <c r="E53" s="247"/>
      <c r="F53" s="83">
        <f>+(A!D53/A!$D$46)/(I!F82/I!$F$75)</f>
        <v>1.0235984232068043</v>
      </c>
      <c r="G53" s="83">
        <f>+(A!E53/A!$D$46)/(I!G82/I!$F$75)</f>
        <v>1.2738497250416547</v>
      </c>
      <c r="H53" s="83">
        <f>+(A!F53/A!$D$46)/(I!H82/I!$F$75)</f>
        <v>1.0252900661831557</v>
      </c>
      <c r="I53" s="83">
        <f>+(A!G53/A!$D$46)/(I!I82/I!$F$75)</f>
        <v>0.89595583707160564</v>
      </c>
      <c r="J53" s="83">
        <f>+(A!H53/A!$D$46)/(I!J82/I!$F$75)</f>
        <v>0.88448439094203746</v>
      </c>
      <c r="K53" s="83">
        <f>+(A!I53/A!$D$46)/(I!K82/I!$F$75)</f>
        <v>0.98553863425657073</v>
      </c>
      <c r="L53" s="83">
        <f>+(A!J53/A!$D$46)/(I!L82/I!$F$75)</f>
        <v>0.88643805673052944</v>
      </c>
      <c r="M53" s="83">
        <f>+(A!K53/A!$D$46)/(I!M82/I!$F$75)</f>
        <v>1.0625268603841573</v>
      </c>
      <c r="N53" s="83">
        <f>+(A!L53/A!$D$46)/(I!N82/I!$F$75)</f>
        <v>1.1253192540003925</v>
      </c>
      <c r="O53" s="83">
        <f>+(A!M53/A!$D$46)/(I!O82/I!$F$75)</f>
        <v>1.0710659533634077</v>
      </c>
      <c r="P53" s="83">
        <f>+(A!N53/A!$D$46)/(I!P82/I!$F$75)</f>
        <v>1.0120908176867698</v>
      </c>
      <c r="Q53" s="83">
        <f>+(A!O53/A!$D$46)/(I!Q82/I!$F$75)</f>
        <v>0.9311295049013415</v>
      </c>
      <c r="R53" s="83">
        <f>+(A!P53/A!$D$46)/(I!R82/I!$F$75)</f>
        <v>0.80307678117234904</v>
      </c>
      <c r="S53" s="83">
        <f>+(A!Q53/A!$D$46)/(I!S82/I!$F$75)</f>
        <v>0.70458206855384686</v>
      </c>
      <c r="T53" s="83">
        <f>+(A!R53/A!$D$46)/(I!T82/I!$F$75)</f>
        <v>0.77585502790756999</v>
      </c>
      <c r="U53" s="83">
        <f>+(A!S53/A!$D$46)/(I!U82/I!$F$75)</f>
        <v>1.1031795062054657</v>
      </c>
      <c r="V53" s="83">
        <f>+(A!T53/A!$D$46)/(I!V82/I!$F$75)</f>
        <v>1.1534335170309196</v>
      </c>
      <c r="W53" s="83">
        <f>+(A!U53/A!$D$46)/(I!W82/I!$F$75)</f>
        <v>0.97777783998843282</v>
      </c>
      <c r="X53" s="83">
        <f>+(A!V53/A!$D$46)/(I!X82/I!$F$75)</f>
        <v>1.0550620094649779</v>
      </c>
      <c r="Y53" s="83">
        <f>+(A!W53/A!$D$46)/(I!Y82/I!$F$75)</f>
        <v>1.204172869495252</v>
      </c>
      <c r="Z53" s="83">
        <f>+(A!X53/A!$D$46)/(I!Z82/I!$F$75)</f>
        <v>1.2999947634737845</v>
      </c>
      <c r="AA53" s="83">
        <f>+(A!Y53/A!$D$46)/(I!AA82/I!$F$75)</f>
        <v>1.4678201583643762</v>
      </c>
      <c r="AB53" s="83">
        <f>+(A!Z53/A!$D$46)/(I!AB82/I!$F$75)</f>
        <v>1.4863347770394078</v>
      </c>
      <c r="AC53" s="83">
        <f>+(A!AA53/A!$D$46)/(I!AC82/I!$F$75)</f>
        <v>1.5280098469635026</v>
      </c>
      <c r="AD53" s="83">
        <f>+(A!AB53/A!$D$46)/(I!AD82/I!$F$75)</f>
        <v>1.2322237965385763</v>
      </c>
    </row>
    <row r="54" spans="4:30" x14ac:dyDescent="0.25">
      <c r="D54" s="248" t="s">
        <v>24</v>
      </c>
      <c r="E54" s="249"/>
      <c r="F54" s="83">
        <f>+(A!D54/A!$D$46)/(I!F83/I!$F$75)</f>
        <v>0.93656898812807476</v>
      </c>
      <c r="G54" s="83">
        <f>+(A!E54/A!$D$46)/(I!G83/I!$F$75)</f>
        <v>0.69446391065291646</v>
      </c>
      <c r="H54" s="83">
        <f>+(A!F54/A!$D$46)/(I!H83/I!$F$75)</f>
        <v>0.72011068417956703</v>
      </c>
      <c r="I54" s="83">
        <f>+(A!G54/A!$D$46)/(I!I83/I!$F$75)</f>
        <v>0.85234453941106758</v>
      </c>
      <c r="J54" s="83">
        <f>+(A!H54/A!$D$46)/(I!J83/I!$F$75)</f>
        <v>0.86243271336040261</v>
      </c>
      <c r="K54" s="83">
        <f>+(A!I54/A!$D$46)/(I!K83/I!$F$75)</f>
        <v>0.59204870082264294</v>
      </c>
      <c r="L54" s="83">
        <f>+(A!J54/A!$D$46)/(I!L83/I!$F$75)</f>
        <v>0.43376399037449548</v>
      </c>
      <c r="M54" s="83">
        <f>+(A!K54/A!$D$46)/(I!M83/I!$F$75)</f>
        <v>0.66469329016958223</v>
      </c>
      <c r="N54" s="83">
        <f>+(A!L54/A!$D$46)/(I!N83/I!$F$75)</f>
        <v>0.90631970771839032</v>
      </c>
      <c r="O54" s="83">
        <f>+(A!M54/A!$D$46)/(I!O83/I!$F$75)</f>
        <v>0.7042467580936016</v>
      </c>
      <c r="P54" s="83">
        <f>+(A!N54/A!$D$46)/(I!P83/I!$F$75)</f>
        <v>0.4681987014152329</v>
      </c>
      <c r="Q54" s="83">
        <f>+(A!O54/A!$D$46)/(I!Q83/I!$F$75)</f>
        <v>0.4145454402794268</v>
      </c>
      <c r="R54" s="83">
        <f>+(A!P54/A!$D$46)/(I!R83/I!$F$75)</f>
        <v>0.43848958581923519</v>
      </c>
      <c r="S54" s="83">
        <f>+(A!Q54/A!$D$46)/(I!S83/I!$F$75)</f>
        <v>0.59071096811201507</v>
      </c>
      <c r="T54" s="83">
        <f>+(A!R54/A!$D$46)/(I!T83/I!$F$75)</f>
        <v>0.88800790310216116</v>
      </c>
      <c r="U54" s="83">
        <f>+(A!S54/A!$D$46)/(I!U83/I!$F$75)</f>
        <v>1.1005263112887804</v>
      </c>
      <c r="V54" s="83">
        <f>+(A!T54/A!$D$46)/(I!V83/I!$F$75)</f>
        <v>1.3454262753711761</v>
      </c>
      <c r="W54" s="83">
        <f>+(A!U54/A!$D$46)/(I!W83/I!$F$75)</f>
        <v>2.0328012981047654</v>
      </c>
      <c r="X54" s="83">
        <f>+(A!V54/A!$D$46)/(I!X83/I!$F$75)</f>
        <v>2.1905413390405593</v>
      </c>
      <c r="Y54" s="83">
        <f>+(A!W54/A!$D$46)/(I!Y83/I!$F$75)</f>
        <v>2.1681633655163624</v>
      </c>
      <c r="Z54" s="83">
        <f>+(A!X54/A!$D$46)/(I!Z83/I!$F$75)</f>
        <v>2.5393677105899322</v>
      </c>
      <c r="AA54" s="83">
        <f>+(A!Y54/A!$D$46)/(I!AA83/I!$F$75)</f>
        <v>2.6454426206159236</v>
      </c>
      <c r="AB54" s="83">
        <f>+(A!Z54/A!$D$46)/(I!AB83/I!$F$75)</f>
        <v>2.7034678805775285</v>
      </c>
      <c r="AC54" s="83">
        <f>+(A!AA54/A!$D$46)/(I!AC83/I!$F$75)</f>
        <v>2.1449115586338183</v>
      </c>
      <c r="AD54" s="83">
        <f>+(A!AB54/A!$D$46)/(I!AD83/I!$F$75)</f>
        <v>1.9676763802345743</v>
      </c>
    </row>
    <row r="55" spans="4:30" x14ac:dyDescent="0.25">
      <c r="D55" s="246" t="s">
        <v>25</v>
      </c>
      <c r="E55" s="247"/>
      <c r="F55" s="83">
        <f>+(A!D55/A!$D$46)/(I!F84/I!$F$75)</f>
        <v>0.59686792349940021</v>
      </c>
      <c r="G55" s="83">
        <f>+(A!E55/A!$D$46)/(I!G84/I!$F$75)</f>
        <v>0.71309009303928628</v>
      </c>
      <c r="H55" s="83">
        <f>+(A!F55/A!$D$46)/(I!H84/I!$F$75)</f>
        <v>0.81650795410208776</v>
      </c>
      <c r="I55" s="83">
        <f>+(A!G55/A!$D$46)/(I!I84/I!$F$75)</f>
        <v>0.77480862133600659</v>
      </c>
      <c r="J55" s="83">
        <f>+(A!H55/A!$D$46)/(I!J84/I!$F$75)</f>
        <v>0.81666524934559148</v>
      </c>
      <c r="K55" s="83">
        <f>+(A!I55/A!$D$46)/(I!K84/I!$F$75)</f>
        <v>0.89969732060757412</v>
      </c>
      <c r="L55" s="83">
        <f>+(A!J55/A!$D$46)/(I!L84/I!$F$75)</f>
        <v>0.88574645914734895</v>
      </c>
      <c r="M55" s="83">
        <f>+(A!K55/A!$D$46)/(I!M84/I!$F$75)</f>
        <v>1.0555778260320163</v>
      </c>
      <c r="N55" s="83">
        <f>+(A!L55/A!$D$46)/(I!N84/I!$F$75)</f>
        <v>0.96167205208776696</v>
      </c>
      <c r="O55" s="83">
        <f>+(A!M55/A!$D$46)/(I!O84/I!$F$75)</f>
        <v>0.9696694802774285</v>
      </c>
      <c r="P55" s="83">
        <f>+(A!N55/A!$D$46)/(I!P84/I!$F$75)</f>
        <v>0.98417962990361563</v>
      </c>
      <c r="Q55" s="83">
        <f>+(A!O55/A!$D$46)/(I!Q84/I!$F$75)</f>
        <v>1.0351062518341365</v>
      </c>
      <c r="R55" s="83">
        <f>+(A!P55/A!$D$46)/(I!R84/I!$F$75)</f>
        <v>0.75493574128193597</v>
      </c>
      <c r="S55" s="83">
        <f>+(A!Q55/A!$D$46)/(I!S84/I!$F$75)</f>
        <v>0.77936772838380641</v>
      </c>
      <c r="T55" s="83">
        <f>+(A!R55/A!$D$46)/(I!T84/I!$F$75)</f>
        <v>1.129802401667692</v>
      </c>
      <c r="U55" s="83">
        <f>+(A!S55/A!$D$46)/(I!U84/I!$F$75)</f>
        <v>1.3746327715971394</v>
      </c>
      <c r="V55" s="83">
        <f>+(A!T55/A!$D$46)/(I!V84/I!$F$75)</f>
        <v>1.459697608174112</v>
      </c>
      <c r="W55" s="83">
        <f>+(A!U55/A!$D$46)/(I!W84/I!$F$75)</f>
        <v>1.4765811107151696</v>
      </c>
      <c r="X55" s="83">
        <f>+(A!V55/A!$D$46)/(I!X84/I!$F$75)</f>
        <v>1.6076069763119378</v>
      </c>
      <c r="Y55" s="83">
        <f>+(A!W55/A!$D$46)/(I!Y84/I!$F$75)</f>
        <v>1.6614192932591543</v>
      </c>
      <c r="Z55" s="83">
        <f>+(A!X55/A!$D$46)/(I!Z84/I!$F$75)</f>
        <v>1.6724502302375794</v>
      </c>
      <c r="AA55" s="83">
        <f>+(A!Y55/A!$D$46)/(I!AA84/I!$F$75)</f>
        <v>1.7671945523964645</v>
      </c>
      <c r="AB55" s="83">
        <f>+(A!Z55/A!$D$46)/(I!AB84/I!$F$75)</f>
        <v>1.7426941414583417</v>
      </c>
      <c r="AC55" s="83">
        <f>+(A!AA55/A!$D$46)/(I!AC84/I!$F$75)</f>
        <v>1.5957437834452857</v>
      </c>
      <c r="AD55" s="83">
        <f>+(A!AB55/A!$D$46)/(I!AD84/I!$F$75)</f>
        <v>1.6362935455362477</v>
      </c>
    </row>
    <row r="56" spans="4:30" ht="15.75" thickBot="1" x14ac:dyDescent="0.3">
      <c r="D56" s="244" t="s">
        <v>26</v>
      </c>
      <c r="E56" s="245"/>
      <c r="F56" s="99">
        <f>+(A!D56/A!$D$46)/(I!F85/I!$F$75)</f>
        <v>6.9917111173403106E-7</v>
      </c>
      <c r="G56" s="99">
        <f>+(A!E56/A!$D$46)/(I!G85/I!$F$75)</f>
        <v>1.6346167303673306E-6</v>
      </c>
      <c r="H56" s="99">
        <f>+(A!F56/A!$D$46)/(I!H85/I!$F$75)</f>
        <v>7.0494034831964975E-7</v>
      </c>
      <c r="I56" s="99">
        <f>+(A!G56/A!$D$46)/(I!I85/I!$F$75)</f>
        <v>4.466666744651179E-6</v>
      </c>
      <c r="J56" s="99">
        <f>+(A!H56/A!$D$46)/(I!J85/I!$F$75)</f>
        <v>4.4049311741694097E-6</v>
      </c>
      <c r="K56" s="99">
        <f>+(A!I56/A!$D$46)/(I!K85/I!$F$75)</f>
        <v>1.9905692263119967E-3</v>
      </c>
      <c r="L56" s="99">
        <f>+(A!J56/A!$D$46)/(I!L85/I!$F$75)</f>
        <v>0</v>
      </c>
      <c r="M56" s="99">
        <f>+(A!K56/A!$D$46)/(I!M85/I!$F$75)</f>
        <v>1.3796606987474813E-4</v>
      </c>
      <c r="N56" s="99">
        <f>+(A!L56/A!$D$46)/(I!N85/I!$F$75)</f>
        <v>7.0778721250332655E-4</v>
      </c>
      <c r="O56" s="99">
        <f>+(A!M56/A!$D$46)/(I!O85/I!$F$75)</f>
        <v>3.5553717109966456E-3</v>
      </c>
      <c r="P56" s="99">
        <f>+(A!N56/A!$D$46)/(I!P85/I!$F$75)</f>
        <v>8.4727946500464321E-3</v>
      </c>
      <c r="Q56" s="99">
        <f>+(A!O56/A!$D$46)/(I!Q85/I!$F$75)</f>
        <v>6.1657282702571826E-3</v>
      </c>
      <c r="R56" s="99">
        <f>+(A!P56/A!$D$46)/(I!R85/I!$F$75)</f>
        <v>9.7772832480412363E-3</v>
      </c>
      <c r="S56" s="99">
        <f>+(A!Q56/A!$D$46)/(I!S85/I!$F$75)</f>
        <v>8.1324070811194839E-3</v>
      </c>
      <c r="T56" s="99">
        <f>+(A!R56/A!$D$46)/(I!T85/I!$F$75)</f>
        <v>6.9628857542202239E-3</v>
      </c>
      <c r="U56" s="99">
        <f>+(A!S56/A!$D$46)/(I!U85/I!$F$75)</f>
        <v>6.3930205811687591E-3</v>
      </c>
      <c r="V56" s="99">
        <f>+(A!T56/A!$D$46)/(I!V85/I!$F$75)</f>
        <v>7.3482363671477291E-3</v>
      </c>
      <c r="W56" s="99">
        <f>+(A!U56/A!$D$46)/(I!W85/I!$F$75)</f>
        <v>4.918906661301797E-3</v>
      </c>
      <c r="X56" s="99">
        <f>+(A!V56/A!$D$46)/(I!X85/I!$F$75)</f>
        <v>6.3864767245473426E-3</v>
      </c>
      <c r="Y56" s="99">
        <f>+(A!W56/A!$D$46)/(I!Y85/I!$F$75)</f>
        <v>9.0679406128180585E-3</v>
      </c>
      <c r="Z56" s="99">
        <f>+(A!X56/A!$D$46)/(I!Z85/I!$F$75)</f>
        <v>1.5554010422331708E-2</v>
      </c>
      <c r="AA56" s="99">
        <f>+(A!Y56/A!$D$46)/(I!AA85/I!$F$75)</f>
        <v>1.3916456517328512E-2</v>
      </c>
      <c r="AB56" s="99">
        <f>+(A!Z56/A!$D$46)/(I!AB85/I!$F$75)</f>
        <v>9.748509657725743E-2</v>
      </c>
      <c r="AC56" s="99">
        <f>+(A!AA56/A!$D$46)/(I!AC85/I!$F$75)</f>
        <v>1.1603963781623019</v>
      </c>
      <c r="AD56" s="99">
        <f>+(A!AB56/A!$D$46)/(I!AD85/I!$F$75)</f>
        <v>0.14397624610005452</v>
      </c>
    </row>
    <row r="57" spans="4:30" s="1" customFormat="1" x14ac:dyDescent="0.25">
      <c r="D57" s="1" t="s">
        <v>53</v>
      </c>
      <c r="E57" s="124"/>
      <c r="F57" s="100"/>
      <c r="G57" s="100"/>
      <c r="H57" s="100"/>
      <c r="I57" s="100"/>
      <c r="J57" s="100"/>
      <c r="K57" s="100"/>
      <c r="L57" s="100"/>
      <c r="M57" s="100"/>
      <c r="N57" s="100"/>
      <c r="O57" s="100"/>
      <c r="P57" s="100"/>
      <c r="Q57" s="100"/>
      <c r="R57" s="100"/>
      <c r="S57" s="100"/>
      <c r="T57" s="100"/>
      <c r="U57" s="100"/>
      <c r="V57" s="100"/>
      <c r="W57" s="100"/>
      <c r="X57" s="100"/>
      <c r="Y57" s="100"/>
      <c r="Z57" s="100"/>
      <c r="AA57" s="100"/>
    </row>
    <row r="58" spans="4:30" ht="15.75" thickBot="1" x14ac:dyDescent="0.3"/>
    <row r="59" spans="4:30" ht="15.75" thickBot="1" x14ac:dyDescent="0.3">
      <c r="D59" s="6" t="s">
        <v>15</v>
      </c>
      <c r="E59" s="7"/>
      <c r="F59" s="16">
        <v>1995</v>
      </c>
      <c r="G59" s="8">
        <v>1996</v>
      </c>
      <c r="H59" s="16">
        <v>1997</v>
      </c>
      <c r="I59" s="8">
        <v>1998</v>
      </c>
      <c r="J59" s="16">
        <v>1999</v>
      </c>
      <c r="K59" s="8">
        <v>2000</v>
      </c>
      <c r="L59" s="16">
        <v>2001</v>
      </c>
      <c r="M59" s="8">
        <v>2002</v>
      </c>
      <c r="N59" s="16">
        <v>2003</v>
      </c>
      <c r="O59" s="8">
        <v>2004</v>
      </c>
      <c r="P59" s="16">
        <v>2005</v>
      </c>
      <c r="Q59" s="8">
        <v>2006</v>
      </c>
      <c r="R59" s="16">
        <v>2007</v>
      </c>
      <c r="S59" s="8">
        <v>2008</v>
      </c>
      <c r="T59" s="16">
        <v>2009</v>
      </c>
      <c r="U59" s="8">
        <v>2010</v>
      </c>
      <c r="V59" s="16">
        <v>2011</v>
      </c>
      <c r="W59" s="8">
        <v>2012</v>
      </c>
      <c r="X59" s="16">
        <v>2013</v>
      </c>
      <c r="Y59" s="8">
        <v>2014</v>
      </c>
      <c r="Z59" s="16">
        <v>2015</v>
      </c>
      <c r="AA59" s="9">
        <v>2016</v>
      </c>
      <c r="AB59" s="9">
        <v>2017</v>
      </c>
      <c r="AC59" s="9">
        <v>2018</v>
      </c>
      <c r="AD59" s="9">
        <v>2019</v>
      </c>
    </row>
    <row r="60" spans="4:30" ht="15.75" thickBot="1" x14ac:dyDescent="0.3">
      <c r="D60" s="250" t="s">
        <v>27</v>
      </c>
      <c r="E60" s="251"/>
      <c r="F60" s="108"/>
      <c r="G60" s="101"/>
      <c r="H60" s="102"/>
      <c r="I60" s="101"/>
      <c r="J60" s="101"/>
      <c r="K60" s="101"/>
      <c r="L60" s="101"/>
      <c r="M60" s="101"/>
      <c r="N60" s="101"/>
      <c r="O60" s="101"/>
      <c r="P60" s="101"/>
      <c r="Q60" s="101"/>
      <c r="R60" s="101"/>
      <c r="S60" s="101"/>
      <c r="T60" s="101"/>
      <c r="U60" s="101"/>
      <c r="V60" s="101"/>
      <c r="W60" s="101"/>
      <c r="X60" s="101"/>
      <c r="Y60" s="101"/>
      <c r="Z60" s="101"/>
      <c r="AA60" s="101"/>
      <c r="AB60" s="101"/>
      <c r="AC60" s="101"/>
      <c r="AD60" s="101"/>
    </row>
    <row r="61" spans="4:30" x14ac:dyDescent="0.25">
      <c r="D61" s="246" t="s">
        <v>17</v>
      </c>
      <c r="E61" s="247"/>
      <c r="F61" s="103" t="str">
        <f>+IF(F47&gt; 0.33,"VENTAJA","INTRAPRODUCTO")</f>
        <v>VENTAJA</v>
      </c>
      <c r="G61" s="98" t="str">
        <f t="shared" ref="G61:AA61" si="0">+IF(G47&gt; 0.33,"VENTAJA","INTRAPRODUCTO")</f>
        <v>VENTAJA</v>
      </c>
      <c r="H61" s="104" t="str">
        <f t="shared" si="0"/>
        <v>VENTAJA</v>
      </c>
      <c r="I61" s="98" t="str">
        <f t="shared" si="0"/>
        <v>VENTAJA</v>
      </c>
      <c r="J61" s="104" t="str">
        <f t="shared" si="0"/>
        <v>VENTAJA</v>
      </c>
      <c r="K61" s="98" t="str">
        <f t="shared" si="0"/>
        <v>VENTAJA</v>
      </c>
      <c r="L61" s="104" t="str">
        <f t="shared" si="0"/>
        <v>VENTAJA</v>
      </c>
      <c r="M61" s="98" t="str">
        <f t="shared" si="0"/>
        <v>VENTAJA</v>
      </c>
      <c r="N61" s="104" t="str">
        <f t="shared" si="0"/>
        <v>VENTAJA</v>
      </c>
      <c r="O61" s="98" t="str">
        <f t="shared" si="0"/>
        <v>VENTAJA</v>
      </c>
      <c r="P61" s="104" t="str">
        <f t="shared" si="0"/>
        <v>VENTAJA</v>
      </c>
      <c r="Q61" s="98" t="str">
        <f t="shared" si="0"/>
        <v>VENTAJA</v>
      </c>
      <c r="R61" s="104" t="str">
        <f t="shared" si="0"/>
        <v>VENTAJA</v>
      </c>
      <c r="S61" s="98" t="str">
        <f t="shared" si="0"/>
        <v>VENTAJA</v>
      </c>
      <c r="T61" s="104" t="str">
        <f t="shared" si="0"/>
        <v>VENTAJA</v>
      </c>
      <c r="U61" s="98" t="str">
        <f t="shared" si="0"/>
        <v>VENTAJA</v>
      </c>
      <c r="V61" s="104" t="str">
        <f t="shared" si="0"/>
        <v>VENTAJA</v>
      </c>
      <c r="W61" s="98" t="str">
        <f t="shared" si="0"/>
        <v>VENTAJA</v>
      </c>
      <c r="X61" s="104" t="str">
        <f t="shared" si="0"/>
        <v>VENTAJA</v>
      </c>
      <c r="Y61" s="98" t="str">
        <f t="shared" si="0"/>
        <v>VENTAJA</v>
      </c>
      <c r="Z61" s="104" t="str">
        <f t="shared" si="0"/>
        <v>VENTAJA</v>
      </c>
      <c r="AA61" s="98" t="str">
        <f t="shared" si="0"/>
        <v>VENTAJA</v>
      </c>
      <c r="AB61" s="98" t="str">
        <f t="shared" ref="AB61:AC61" si="1">+IF(AB47&gt; 0.33,"VENTAJA","INTRAPRODUCTO")</f>
        <v>VENTAJA</v>
      </c>
      <c r="AC61" s="98" t="str">
        <f t="shared" si="1"/>
        <v>VENTAJA</v>
      </c>
      <c r="AD61" s="98" t="str">
        <f t="shared" ref="AD61" si="2">+IF(AD47&gt; 0.33,"VENTAJA","INTRAPRODUCTO")</f>
        <v>VENTAJA</v>
      </c>
    </row>
    <row r="62" spans="4:30" x14ac:dyDescent="0.25">
      <c r="D62" s="248" t="s">
        <v>18</v>
      </c>
      <c r="E62" s="249"/>
      <c r="F62" s="105" t="str">
        <f t="shared" ref="F62:AA62" si="3">+IF(F48&gt; 0.33,"VENTAJA","INTRAPRODUCTO")</f>
        <v>INTRAPRODUCTO</v>
      </c>
      <c r="G62" s="83" t="str">
        <f t="shared" si="3"/>
        <v>INTRAPRODUCTO</v>
      </c>
      <c r="H62" s="100" t="str">
        <f t="shared" si="3"/>
        <v>INTRAPRODUCTO</v>
      </c>
      <c r="I62" s="83" t="str">
        <f t="shared" si="3"/>
        <v>VENTAJA</v>
      </c>
      <c r="J62" s="100" t="str">
        <f t="shared" si="3"/>
        <v>VENTAJA</v>
      </c>
      <c r="K62" s="83" t="str">
        <f t="shared" si="3"/>
        <v>VENTAJA</v>
      </c>
      <c r="L62" s="100" t="str">
        <f t="shared" si="3"/>
        <v>VENTAJA</v>
      </c>
      <c r="M62" s="83" t="str">
        <f t="shared" si="3"/>
        <v>VENTAJA</v>
      </c>
      <c r="N62" s="100" t="str">
        <f t="shared" si="3"/>
        <v>VENTAJA</v>
      </c>
      <c r="O62" s="83" t="str">
        <f t="shared" si="3"/>
        <v>VENTAJA</v>
      </c>
      <c r="P62" s="100" t="str">
        <f t="shared" si="3"/>
        <v>VENTAJA</v>
      </c>
      <c r="Q62" s="83" t="str">
        <f t="shared" si="3"/>
        <v>VENTAJA</v>
      </c>
      <c r="R62" s="100" t="str">
        <f t="shared" si="3"/>
        <v>VENTAJA</v>
      </c>
      <c r="S62" s="83" t="str">
        <f t="shared" si="3"/>
        <v>VENTAJA</v>
      </c>
      <c r="T62" s="100" t="str">
        <f t="shared" si="3"/>
        <v>VENTAJA</v>
      </c>
      <c r="U62" s="83" t="str">
        <f t="shared" si="3"/>
        <v>VENTAJA</v>
      </c>
      <c r="V62" s="100" t="str">
        <f t="shared" si="3"/>
        <v>VENTAJA</v>
      </c>
      <c r="W62" s="83" t="str">
        <f t="shared" si="3"/>
        <v>VENTAJA</v>
      </c>
      <c r="X62" s="100" t="str">
        <f t="shared" si="3"/>
        <v>VENTAJA</v>
      </c>
      <c r="Y62" s="83" t="str">
        <f t="shared" si="3"/>
        <v>VENTAJA</v>
      </c>
      <c r="Z62" s="100" t="str">
        <f t="shared" si="3"/>
        <v>VENTAJA</v>
      </c>
      <c r="AA62" s="83" t="str">
        <f t="shared" si="3"/>
        <v>VENTAJA</v>
      </c>
      <c r="AB62" s="83" t="str">
        <f t="shared" ref="AB62:AC62" si="4">+IF(AB48&gt; 0.33,"VENTAJA","INTRAPRODUCTO")</f>
        <v>VENTAJA</v>
      </c>
      <c r="AC62" s="83" t="str">
        <f t="shared" si="4"/>
        <v>VENTAJA</v>
      </c>
      <c r="AD62" s="83" t="str">
        <f t="shared" ref="AD62" si="5">+IF(AD48&gt; 0.33,"VENTAJA","INTRAPRODUCTO")</f>
        <v>VENTAJA</v>
      </c>
    </row>
    <row r="63" spans="4:30" x14ac:dyDescent="0.25">
      <c r="D63" s="246" t="s">
        <v>19</v>
      </c>
      <c r="E63" s="247"/>
      <c r="F63" s="105" t="str">
        <f t="shared" ref="F63:AA63" si="6">+IF(F49&gt; 0.33,"VENTAJA","INTRAPRODUCTO")</f>
        <v>VENTAJA</v>
      </c>
      <c r="G63" s="83" t="str">
        <f t="shared" si="6"/>
        <v>VENTAJA</v>
      </c>
      <c r="H63" s="100" t="str">
        <f t="shared" si="6"/>
        <v>VENTAJA</v>
      </c>
      <c r="I63" s="83" t="str">
        <f t="shared" si="6"/>
        <v>VENTAJA</v>
      </c>
      <c r="J63" s="100" t="str">
        <f t="shared" si="6"/>
        <v>VENTAJA</v>
      </c>
      <c r="K63" s="83" t="str">
        <f t="shared" si="6"/>
        <v>VENTAJA</v>
      </c>
      <c r="L63" s="100" t="str">
        <f t="shared" si="6"/>
        <v>VENTAJA</v>
      </c>
      <c r="M63" s="83" t="str">
        <f t="shared" si="6"/>
        <v>VENTAJA</v>
      </c>
      <c r="N63" s="100" t="str">
        <f t="shared" si="6"/>
        <v>VENTAJA</v>
      </c>
      <c r="O63" s="83" t="str">
        <f t="shared" si="6"/>
        <v>VENTAJA</v>
      </c>
      <c r="P63" s="100" t="str">
        <f t="shared" si="6"/>
        <v>VENTAJA</v>
      </c>
      <c r="Q63" s="83" t="str">
        <f t="shared" si="6"/>
        <v>VENTAJA</v>
      </c>
      <c r="R63" s="100" t="str">
        <f t="shared" si="6"/>
        <v>INTRAPRODUCTO</v>
      </c>
      <c r="S63" s="83" t="str">
        <f t="shared" si="6"/>
        <v>VENTAJA</v>
      </c>
      <c r="T63" s="100" t="str">
        <f t="shared" si="6"/>
        <v>VENTAJA</v>
      </c>
      <c r="U63" s="83" t="str">
        <f t="shared" si="6"/>
        <v>VENTAJA</v>
      </c>
      <c r="V63" s="100" t="str">
        <f t="shared" si="6"/>
        <v>VENTAJA</v>
      </c>
      <c r="W63" s="83" t="str">
        <f t="shared" si="6"/>
        <v>VENTAJA</v>
      </c>
      <c r="X63" s="100" t="str">
        <f t="shared" si="6"/>
        <v>VENTAJA</v>
      </c>
      <c r="Y63" s="83" t="str">
        <f t="shared" si="6"/>
        <v>VENTAJA</v>
      </c>
      <c r="Z63" s="100" t="str">
        <f t="shared" si="6"/>
        <v>VENTAJA</v>
      </c>
      <c r="AA63" s="83" t="str">
        <f t="shared" si="6"/>
        <v>VENTAJA</v>
      </c>
      <c r="AB63" s="83" t="str">
        <f t="shared" ref="AB63:AC63" si="7">+IF(AB49&gt; 0.33,"VENTAJA","INTRAPRODUCTO")</f>
        <v>VENTAJA</v>
      </c>
      <c r="AC63" s="83" t="str">
        <f t="shared" si="7"/>
        <v>VENTAJA</v>
      </c>
      <c r="AD63" s="83" t="str">
        <f t="shared" ref="AD63" si="8">+IF(AD49&gt; 0.33,"VENTAJA","INTRAPRODUCTO")</f>
        <v>VENTAJA</v>
      </c>
    </row>
    <row r="64" spans="4:30" x14ac:dyDescent="0.25">
      <c r="D64" s="248" t="s">
        <v>20</v>
      </c>
      <c r="E64" s="249"/>
      <c r="F64" s="105" t="str">
        <f t="shared" ref="F64:AA64" si="9">+IF(F50&gt; 0.33,"VENTAJA","INTRAPRODUCTO")</f>
        <v>VENTAJA</v>
      </c>
      <c r="G64" s="83" t="str">
        <f t="shared" si="9"/>
        <v>VENTAJA</v>
      </c>
      <c r="H64" s="100" t="str">
        <f t="shared" si="9"/>
        <v>VENTAJA</v>
      </c>
      <c r="I64" s="83" t="str">
        <f t="shared" si="9"/>
        <v>VENTAJA</v>
      </c>
      <c r="J64" s="100" t="str">
        <f t="shared" si="9"/>
        <v>VENTAJA</v>
      </c>
      <c r="K64" s="83" t="str">
        <f t="shared" si="9"/>
        <v>INTRAPRODUCTO</v>
      </c>
      <c r="L64" s="100" t="str">
        <f t="shared" si="9"/>
        <v>INTRAPRODUCTO</v>
      </c>
      <c r="M64" s="83" t="str">
        <f t="shared" si="9"/>
        <v>INTRAPRODUCTO</v>
      </c>
      <c r="N64" s="100" t="str">
        <f t="shared" si="9"/>
        <v>VENTAJA</v>
      </c>
      <c r="O64" s="83" t="str">
        <f t="shared" si="9"/>
        <v>VENTAJA</v>
      </c>
      <c r="P64" s="100" t="str">
        <f t="shared" si="9"/>
        <v>VENTAJA</v>
      </c>
      <c r="Q64" s="83" t="str">
        <f t="shared" si="9"/>
        <v>INTRAPRODUCTO</v>
      </c>
      <c r="R64" s="100" t="str">
        <f t="shared" si="9"/>
        <v>INTRAPRODUCTO</v>
      </c>
      <c r="S64" s="83" t="str">
        <f t="shared" si="9"/>
        <v>VENTAJA</v>
      </c>
      <c r="T64" s="100" t="str">
        <f t="shared" si="9"/>
        <v>VENTAJA</v>
      </c>
      <c r="U64" s="83" t="str">
        <f t="shared" si="9"/>
        <v>VENTAJA</v>
      </c>
      <c r="V64" s="100" t="str">
        <f t="shared" si="9"/>
        <v>VENTAJA</v>
      </c>
      <c r="W64" s="83" t="str">
        <f t="shared" si="9"/>
        <v>VENTAJA</v>
      </c>
      <c r="X64" s="100" t="str">
        <f t="shared" si="9"/>
        <v>INTRAPRODUCTO</v>
      </c>
      <c r="Y64" s="83" t="str">
        <f t="shared" si="9"/>
        <v>INTRAPRODUCTO</v>
      </c>
      <c r="Z64" s="100" t="str">
        <f t="shared" si="9"/>
        <v>VENTAJA</v>
      </c>
      <c r="AA64" s="83" t="str">
        <f t="shared" si="9"/>
        <v>VENTAJA</v>
      </c>
      <c r="AB64" s="83" t="str">
        <f t="shared" ref="AB64:AC64" si="10">+IF(AB50&gt; 0.33,"VENTAJA","INTRAPRODUCTO")</f>
        <v>VENTAJA</v>
      </c>
      <c r="AC64" s="83" t="str">
        <f t="shared" si="10"/>
        <v>VENTAJA</v>
      </c>
      <c r="AD64" s="83" t="str">
        <f t="shared" ref="AD64" si="11">+IF(AD50&gt; 0.33,"VENTAJA","INTRAPRODUCTO")</f>
        <v>VENTAJA</v>
      </c>
    </row>
    <row r="65" spans="4:30" x14ac:dyDescent="0.25">
      <c r="D65" s="246" t="s">
        <v>21</v>
      </c>
      <c r="E65" s="247"/>
      <c r="F65" s="105" t="str">
        <f t="shared" ref="F65:AA65" si="12">+IF(F51&gt; 0.33,"VENTAJA","INTRAPRODUCTO")</f>
        <v>VENTAJA</v>
      </c>
      <c r="G65" s="83" t="str">
        <f t="shared" si="12"/>
        <v>VENTAJA</v>
      </c>
      <c r="H65" s="100" t="str">
        <f t="shared" si="12"/>
        <v>VENTAJA</v>
      </c>
      <c r="I65" s="83" t="str">
        <f t="shared" si="12"/>
        <v>VENTAJA</v>
      </c>
      <c r="J65" s="100" t="str">
        <f t="shared" si="12"/>
        <v>VENTAJA</v>
      </c>
      <c r="K65" s="83" t="str">
        <f t="shared" si="12"/>
        <v>VENTAJA</v>
      </c>
      <c r="L65" s="100" t="str">
        <f t="shared" si="12"/>
        <v>VENTAJA</v>
      </c>
      <c r="M65" s="83" t="str">
        <f t="shared" si="12"/>
        <v>VENTAJA</v>
      </c>
      <c r="N65" s="100" t="str">
        <f t="shared" si="12"/>
        <v>VENTAJA</v>
      </c>
      <c r="O65" s="83" t="str">
        <f t="shared" si="12"/>
        <v>VENTAJA</v>
      </c>
      <c r="P65" s="100" t="str">
        <f t="shared" si="12"/>
        <v>VENTAJA</v>
      </c>
      <c r="Q65" s="83" t="str">
        <f t="shared" si="12"/>
        <v>VENTAJA</v>
      </c>
      <c r="R65" s="100" t="str">
        <f t="shared" si="12"/>
        <v>VENTAJA</v>
      </c>
      <c r="S65" s="83" t="str">
        <f t="shared" si="12"/>
        <v>VENTAJA</v>
      </c>
      <c r="T65" s="100" t="str">
        <f t="shared" si="12"/>
        <v>VENTAJA</v>
      </c>
      <c r="U65" s="83" t="str">
        <f t="shared" si="12"/>
        <v>VENTAJA</v>
      </c>
      <c r="V65" s="100" t="str">
        <f t="shared" si="12"/>
        <v>VENTAJA</v>
      </c>
      <c r="W65" s="83" t="str">
        <f t="shared" si="12"/>
        <v>VENTAJA</v>
      </c>
      <c r="X65" s="100" t="str">
        <f t="shared" si="12"/>
        <v>VENTAJA</v>
      </c>
      <c r="Y65" s="83" t="str">
        <f t="shared" si="12"/>
        <v>VENTAJA</v>
      </c>
      <c r="Z65" s="100" t="str">
        <f t="shared" si="12"/>
        <v>VENTAJA</v>
      </c>
      <c r="AA65" s="83" t="str">
        <f t="shared" si="12"/>
        <v>VENTAJA</v>
      </c>
      <c r="AB65" s="83" t="str">
        <f t="shared" ref="AB65:AC65" si="13">+IF(AB51&gt; 0.33,"VENTAJA","INTRAPRODUCTO")</f>
        <v>VENTAJA</v>
      </c>
      <c r="AC65" s="83" t="str">
        <f t="shared" si="13"/>
        <v>VENTAJA</v>
      </c>
      <c r="AD65" s="83" t="str">
        <f t="shared" ref="AD65" si="14">+IF(AD51&gt; 0.33,"VENTAJA","INTRAPRODUCTO")</f>
        <v>VENTAJA</v>
      </c>
    </row>
    <row r="66" spans="4:30" x14ac:dyDescent="0.25">
      <c r="D66" s="248" t="s">
        <v>22</v>
      </c>
      <c r="E66" s="249"/>
      <c r="F66" s="105" t="str">
        <f t="shared" ref="F66:AA66" si="15">+IF(F52&gt; 0.33,"VENTAJA","INTRAPRODUCTO")</f>
        <v>VENTAJA</v>
      </c>
      <c r="G66" s="83" t="str">
        <f t="shared" si="15"/>
        <v>VENTAJA</v>
      </c>
      <c r="H66" s="100" t="str">
        <f t="shared" si="15"/>
        <v>VENTAJA</v>
      </c>
      <c r="I66" s="83" t="str">
        <f t="shared" si="15"/>
        <v>VENTAJA</v>
      </c>
      <c r="J66" s="100" t="str">
        <f t="shared" si="15"/>
        <v>VENTAJA</v>
      </c>
      <c r="K66" s="83" t="str">
        <f t="shared" si="15"/>
        <v>VENTAJA</v>
      </c>
      <c r="L66" s="100" t="str">
        <f t="shared" si="15"/>
        <v>VENTAJA</v>
      </c>
      <c r="M66" s="83" t="str">
        <f t="shared" si="15"/>
        <v>VENTAJA</v>
      </c>
      <c r="N66" s="100" t="str">
        <f t="shared" si="15"/>
        <v>VENTAJA</v>
      </c>
      <c r="O66" s="83" t="str">
        <f t="shared" si="15"/>
        <v>VENTAJA</v>
      </c>
      <c r="P66" s="100" t="str">
        <f t="shared" si="15"/>
        <v>VENTAJA</v>
      </c>
      <c r="Q66" s="83" t="str">
        <f t="shared" si="15"/>
        <v>VENTAJA</v>
      </c>
      <c r="R66" s="100" t="str">
        <f t="shared" si="15"/>
        <v>VENTAJA</v>
      </c>
      <c r="S66" s="83" t="str">
        <f t="shared" si="15"/>
        <v>VENTAJA</v>
      </c>
      <c r="T66" s="100" t="str">
        <f t="shared" si="15"/>
        <v>VENTAJA</v>
      </c>
      <c r="U66" s="83" t="str">
        <f t="shared" si="15"/>
        <v>VENTAJA</v>
      </c>
      <c r="V66" s="100" t="str">
        <f t="shared" si="15"/>
        <v>VENTAJA</v>
      </c>
      <c r="W66" s="83" t="str">
        <f t="shared" si="15"/>
        <v>VENTAJA</v>
      </c>
      <c r="X66" s="100" t="str">
        <f t="shared" si="15"/>
        <v>VENTAJA</v>
      </c>
      <c r="Y66" s="83" t="str">
        <f t="shared" si="15"/>
        <v>VENTAJA</v>
      </c>
      <c r="Z66" s="100" t="str">
        <f t="shared" si="15"/>
        <v>VENTAJA</v>
      </c>
      <c r="AA66" s="83" t="str">
        <f t="shared" si="15"/>
        <v>VENTAJA</v>
      </c>
      <c r="AB66" s="83" t="str">
        <f t="shared" ref="AB66:AC66" si="16">+IF(AB52&gt; 0.33,"VENTAJA","INTRAPRODUCTO")</f>
        <v>VENTAJA</v>
      </c>
      <c r="AC66" s="83" t="str">
        <f t="shared" si="16"/>
        <v>VENTAJA</v>
      </c>
      <c r="AD66" s="83" t="str">
        <f t="shared" ref="AD66" si="17">+IF(AD52&gt; 0.33,"VENTAJA","INTRAPRODUCTO")</f>
        <v>VENTAJA</v>
      </c>
    </row>
    <row r="67" spans="4:30" x14ac:dyDescent="0.25">
      <c r="D67" s="246" t="s">
        <v>23</v>
      </c>
      <c r="E67" s="247"/>
      <c r="F67" s="105" t="str">
        <f t="shared" ref="F67:AA67" si="18">+IF(F53&gt; 0.33,"VENTAJA","INTRAPRODUCTO")</f>
        <v>VENTAJA</v>
      </c>
      <c r="G67" s="83" t="str">
        <f t="shared" si="18"/>
        <v>VENTAJA</v>
      </c>
      <c r="H67" s="100" t="str">
        <f t="shared" si="18"/>
        <v>VENTAJA</v>
      </c>
      <c r="I67" s="83" t="str">
        <f t="shared" si="18"/>
        <v>VENTAJA</v>
      </c>
      <c r="J67" s="100" t="str">
        <f t="shared" si="18"/>
        <v>VENTAJA</v>
      </c>
      <c r="K67" s="83" t="str">
        <f t="shared" si="18"/>
        <v>VENTAJA</v>
      </c>
      <c r="L67" s="100" t="str">
        <f t="shared" si="18"/>
        <v>VENTAJA</v>
      </c>
      <c r="M67" s="83" t="str">
        <f t="shared" si="18"/>
        <v>VENTAJA</v>
      </c>
      <c r="N67" s="100" t="str">
        <f t="shared" si="18"/>
        <v>VENTAJA</v>
      </c>
      <c r="O67" s="83" t="str">
        <f t="shared" si="18"/>
        <v>VENTAJA</v>
      </c>
      <c r="P67" s="100" t="str">
        <f t="shared" si="18"/>
        <v>VENTAJA</v>
      </c>
      <c r="Q67" s="83" t="str">
        <f t="shared" si="18"/>
        <v>VENTAJA</v>
      </c>
      <c r="R67" s="100" t="str">
        <f t="shared" si="18"/>
        <v>VENTAJA</v>
      </c>
      <c r="S67" s="83" t="str">
        <f t="shared" si="18"/>
        <v>VENTAJA</v>
      </c>
      <c r="T67" s="100" t="str">
        <f t="shared" si="18"/>
        <v>VENTAJA</v>
      </c>
      <c r="U67" s="83" t="str">
        <f t="shared" si="18"/>
        <v>VENTAJA</v>
      </c>
      <c r="V67" s="100" t="str">
        <f t="shared" si="18"/>
        <v>VENTAJA</v>
      </c>
      <c r="W67" s="83" t="str">
        <f t="shared" si="18"/>
        <v>VENTAJA</v>
      </c>
      <c r="X67" s="100" t="str">
        <f t="shared" si="18"/>
        <v>VENTAJA</v>
      </c>
      <c r="Y67" s="83" t="str">
        <f t="shared" si="18"/>
        <v>VENTAJA</v>
      </c>
      <c r="Z67" s="100" t="str">
        <f t="shared" si="18"/>
        <v>VENTAJA</v>
      </c>
      <c r="AA67" s="83" t="str">
        <f t="shared" si="18"/>
        <v>VENTAJA</v>
      </c>
      <c r="AB67" s="83" t="str">
        <f t="shared" ref="AB67:AC67" si="19">+IF(AB53&gt; 0.33,"VENTAJA","INTRAPRODUCTO")</f>
        <v>VENTAJA</v>
      </c>
      <c r="AC67" s="83" t="str">
        <f t="shared" si="19"/>
        <v>VENTAJA</v>
      </c>
      <c r="AD67" s="83" t="str">
        <f t="shared" ref="AD67" si="20">+IF(AD53&gt; 0.33,"VENTAJA","INTRAPRODUCTO")</f>
        <v>VENTAJA</v>
      </c>
    </row>
    <row r="68" spans="4:30" x14ac:dyDescent="0.25">
      <c r="D68" s="248" t="s">
        <v>24</v>
      </c>
      <c r="E68" s="249"/>
      <c r="F68" s="105" t="str">
        <f t="shared" ref="F68:AA68" si="21">+IF(F54&gt; 0.33,"VENTAJA","INTRAPRODUCTO")</f>
        <v>VENTAJA</v>
      </c>
      <c r="G68" s="83" t="str">
        <f t="shared" si="21"/>
        <v>VENTAJA</v>
      </c>
      <c r="H68" s="100" t="str">
        <f t="shared" si="21"/>
        <v>VENTAJA</v>
      </c>
      <c r="I68" s="83" t="str">
        <f t="shared" si="21"/>
        <v>VENTAJA</v>
      </c>
      <c r="J68" s="100" t="str">
        <f t="shared" si="21"/>
        <v>VENTAJA</v>
      </c>
      <c r="K68" s="83" t="str">
        <f t="shared" si="21"/>
        <v>VENTAJA</v>
      </c>
      <c r="L68" s="100" t="str">
        <f t="shared" si="21"/>
        <v>VENTAJA</v>
      </c>
      <c r="M68" s="83" t="str">
        <f t="shared" si="21"/>
        <v>VENTAJA</v>
      </c>
      <c r="N68" s="100" t="str">
        <f t="shared" si="21"/>
        <v>VENTAJA</v>
      </c>
      <c r="O68" s="83" t="str">
        <f t="shared" si="21"/>
        <v>VENTAJA</v>
      </c>
      <c r="P68" s="100" t="str">
        <f t="shared" si="21"/>
        <v>VENTAJA</v>
      </c>
      <c r="Q68" s="83" t="str">
        <f t="shared" si="21"/>
        <v>VENTAJA</v>
      </c>
      <c r="R68" s="100" t="str">
        <f t="shared" si="21"/>
        <v>VENTAJA</v>
      </c>
      <c r="S68" s="83" t="str">
        <f t="shared" si="21"/>
        <v>VENTAJA</v>
      </c>
      <c r="T68" s="100" t="str">
        <f t="shared" si="21"/>
        <v>VENTAJA</v>
      </c>
      <c r="U68" s="83" t="str">
        <f t="shared" si="21"/>
        <v>VENTAJA</v>
      </c>
      <c r="V68" s="100" t="str">
        <f t="shared" si="21"/>
        <v>VENTAJA</v>
      </c>
      <c r="W68" s="83" t="str">
        <f t="shared" si="21"/>
        <v>VENTAJA</v>
      </c>
      <c r="X68" s="100" t="str">
        <f t="shared" si="21"/>
        <v>VENTAJA</v>
      </c>
      <c r="Y68" s="83" t="str">
        <f t="shared" si="21"/>
        <v>VENTAJA</v>
      </c>
      <c r="Z68" s="100" t="str">
        <f t="shared" si="21"/>
        <v>VENTAJA</v>
      </c>
      <c r="AA68" s="83" t="str">
        <f t="shared" si="21"/>
        <v>VENTAJA</v>
      </c>
      <c r="AB68" s="83" t="str">
        <f t="shared" ref="AB68:AC68" si="22">+IF(AB54&gt; 0.33,"VENTAJA","INTRAPRODUCTO")</f>
        <v>VENTAJA</v>
      </c>
      <c r="AC68" s="83" t="str">
        <f t="shared" si="22"/>
        <v>VENTAJA</v>
      </c>
      <c r="AD68" s="83" t="str">
        <f t="shared" ref="AD68" si="23">+IF(AD54&gt; 0.33,"VENTAJA","INTRAPRODUCTO")</f>
        <v>VENTAJA</v>
      </c>
    </row>
    <row r="69" spans="4:30" x14ac:dyDescent="0.25">
      <c r="D69" s="246" t="s">
        <v>25</v>
      </c>
      <c r="E69" s="247"/>
      <c r="F69" s="105" t="str">
        <f t="shared" ref="F69:AA69" si="24">+IF(F55&gt; 0.33,"VENTAJA","INTRAPRODUCTO")</f>
        <v>VENTAJA</v>
      </c>
      <c r="G69" s="83" t="str">
        <f t="shared" si="24"/>
        <v>VENTAJA</v>
      </c>
      <c r="H69" s="100" t="str">
        <f t="shared" si="24"/>
        <v>VENTAJA</v>
      </c>
      <c r="I69" s="83" t="str">
        <f t="shared" si="24"/>
        <v>VENTAJA</v>
      </c>
      <c r="J69" s="100" t="str">
        <f t="shared" si="24"/>
        <v>VENTAJA</v>
      </c>
      <c r="K69" s="83" t="str">
        <f t="shared" si="24"/>
        <v>VENTAJA</v>
      </c>
      <c r="L69" s="100" t="str">
        <f t="shared" si="24"/>
        <v>VENTAJA</v>
      </c>
      <c r="M69" s="83" t="str">
        <f t="shared" si="24"/>
        <v>VENTAJA</v>
      </c>
      <c r="N69" s="100" t="str">
        <f t="shared" si="24"/>
        <v>VENTAJA</v>
      </c>
      <c r="O69" s="83" t="str">
        <f t="shared" si="24"/>
        <v>VENTAJA</v>
      </c>
      <c r="P69" s="100" t="str">
        <f t="shared" si="24"/>
        <v>VENTAJA</v>
      </c>
      <c r="Q69" s="83" t="str">
        <f t="shared" si="24"/>
        <v>VENTAJA</v>
      </c>
      <c r="R69" s="100" t="str">
        <f t="shared" si="24"/>
        <v>VENTAJA</v>
      </c>
      <c r="S69" s="83" t="str">
        <f t="shared" si="24"/>
        <v>VENTAJA</v>
      </c>
      <c r="T69" s="100" t="str">
        <f t="shared" si="24"/>
        <v>VENTAJA</v>
      </c>
      <c r="U69" s="83" t="str">
        <f t="shared" si="24"/>
        <v>VENTAJA</v>
      </c>
      <c r="V69" s="100" t="str">
        <f t="shared" si="24"/>
        <v>VENTAJA</v>
      </c>
      <c r="W69" s="83" t="str">
        <f t="shared" si="24"/>
        <v>VENTAJA</v>
      </c>
      <c r="X69" s="100" t="str">
        <f t="shared" si="24"/>
        <v>VENTAJA</v>
      </c>
      <c r="Y69" s="83" t="str">
        <f t="shared" si="24"/>
        <v>VENTAJA</v>
      </c>
      <c r="Z69" s="100" t="str">
        <f t="shared" si="24"/>
        <v>VENTAJA</v>
      </c>
      <c r="AA69" s="83" t="str">
        <f t="shared" si="24"/>
        <v>VENTAJA</v>
      </c>
      <c r="AB69" s="83" t="str">
        <f t="shared" ref="AB69:AC69" si="25">+IF(AB55&gt; 0.33,"VENTAJA","INTRAPRODUCTO")</f>
        <v>VENTAJA</v>
      </c>
      <c r="AC69" s="83" t="str">
        <f t="shared" si="25"/>
        <v>VENTAJA</v>
      </c>
      <c r="AD69" s="83" t="str">
        <f t="shared" ref="AD69" si="26">+IF(AD55&gt; 0.33,"VENTAJA","INTRAPRODUCTO")</f>
        <v>VENTAJA</v>
      </c>
    </row>
    <row r="70" spans="4:30" ht="15.75" thickBot="1" x14ac:dyDescent="0.3">
      <c r="D70" s="244" t="s">
        <v>26</v>
      </c>
      <c r="E70" s="245"/>
      <c r="F70" s="106" t="str">
        <f t="shared" ref="F70:AA70" si="27">+IF(F56&gt; 0.33,"VENTAJA","INTRAPRODUCTO")</f>
        <v>INTRAPRODUCTO</v>
      </c>
      <c r="G70" s="99" t="str">
        <f t="shared" si="27"/>
        <v>INTRAPRODUCTO</v>
      </c>
      <c r="H70" s="107" t="str">
        <f t="shared" si="27"/>
        <v>INTRAPRODUCTO</v>
      </c>
      <c r="I70" s="99" t="str">
        <f t="shared" si="27"/>
        <v>INTRAPRODUCTO</v>
      </c>
      <c r="J70" s="107" t="str">
        <f t="shared" si="27"/>
        <v>INTRAPRODUCTO</v>
      </c>
      <c r="K70" s="99" t="str">
        <f t="shared" si="27"/>
        <v>INTRAPRODUCTO</v>
      </c>
      <c r="L70" s="107" t="str">
        <f t="shared" si="27"/>
        <v>INTRAPRODUCTO</v>
      </c>
      <c r="M70" s="99" t="str">
        <f t="shared" si="27"/>
        <v>INTRAPRODUCTO</v>
      </c>
      <c r="N70" s="107" t="str">
        <f t="shared" si="27"/>
        <v>INTRAPRODUCTO</v>
      </c>
      <c r="O70" s="99" t="str">
        <f t="shared" si="27"/>
        <v>INTRAPRODUCTO</v>
      </c>
      <c r="P70" s="107" t="str">
        <f t="shared" si="27"/>
        <v>INTRAPRODUCTO</v>
      </c>
      <c r="Q70" s="99" t="str">
        <f t="shared" si="27"/>
        <v>INTRAPRODUCTO</v>
      </c>
      <c r="R70" s="107" t="str">
        <f t="shared" si="27"/>
        <v>INTRAPRODUCTO</v>
      </c>
      <c r="S70" s="99" t="str">
        <f t="shared" si="27"/>
        <v>INTRAPRODUCTO</v>
      </c>
      <c r="T70" s="107" t="str">
        <f t="shared" si="27"/>
        <v>INTRAPRODUCTO</v>
      </c>
      <c r="U70" s="99" t="str">
        <f t="shared" si="27"/>
        <v>INTRAPRODUCTO</v>
      </c>
      <c r="V70" s="107" t="str">
        <f t="shared" si="27"/>
        <v>INTRAPRODUCTO</v>
      </c>
      <c r="W70" s="99" t="str">
        <f t="shared" si="27"/>
        <v>INTRAPRODUCTO</v>
      </c>
      <c r="X70" s="107" t="str">
        <f t="shared" si="27"/>
        <v>INTRAPRODUCTO</v>
      </c>
      <c r="Y70" s="99" t="str">
        <f t="shared" si="27"/>
        <v>INTRAPRODUCTO</v>
      </c>
      <c r="Z70" s="107" t="str">
        <f t="shared" si="27"/>
        <v>INTRAPRODUCTO</v>
      </c>
      <c r="AA70" s="99" t="str">
        <f t="shared" si="27"/>
        <v>INTRAPRODUCTO</v>
      </c>
      <c r="AB70" s="99" t="str">
        <f t="shared" ref="AB70:AC70" si="28">+IF(AB56&gt; 0.33,"VENTAJA","INTRAPRODUCTO")</f>
        <v>INTRAPRODUCTO</v>
      </c>
      <c r="AC70" s="99" t="str">
        <f t="shared" si="28"/>
        <v>VENTAJA</v>
      </c>
      <c r="AD70" s="99" t="str">
        <f t="shared" ref="AD70" si="29">+IF(AD56&gt; 0.33,"VENTAJA","INTRAPRODUCTO")</f>
        <v>INTRAPRODUCTO</v>
      </c>
    </row>
    <row r="71" spans="4:30" s="1" customFormat="1" x14ac:dyDescent="0.25">
      <c r="D71" s="1" t="s">
        <v>53</v>
      </c>
      <c r="E71" s="124"/>
      <c r="F71" s="100"/>
      <c r="G71" s="100"/>
      <c r="H71" s="100"/>
      <c r="I71" s="100"/>
      <c r="J71" s="100"/>
      <c r="K71" s="100"/>
      <c r="L71" s="100"/>
      <c r="M71" s="100"/>
      <c r="N71" s="100"/>
      <c r="O71" s="100"/>
      <c r="P71" s="100"/>
      <c r="Q71" s="100"/>
      <c r="R71" s="100"/>
      <c r="S71" s="100"/>
      <c r="T71" s="100"/>
      <c r="U71" s="100"/>
      <c r="V71" s="100"/>
      <c r="W71" s="100"/>
      <c r="X71" s="100"/>
      <c r="Y71" s="100"/>
      <c r="Z71" s="100"/>
      <c r="AA71" s="100"/>
    </row>
    <row r="73" spans="4:30" ht="15.75" thickBot="1" x14ac:dyDescent="0.3">
      <c r="D73" s="1" t="s">
        <v>55</v>
      </c>
      <c r="E73" s="3"/>
    </row>
    <row r="74" spans="4:30" ht="15.75" thickBot="1" x14ac:dyDescent="0.3">
      <c r="D74" s="96" t="s">
        <v>15</v>
      </c>
      <c r="E74" s="97"/>
      <c r="F74" s="16">
        <v>1995</v>
      </c>
      <c r="G74" s="8">
        <v>1996</v>
      </c>
      <c r="H74" s="16">
        <v>1997</v>
      </c>
      <c r="I74" s="8">
        <v>1998</v>
      </c>
      <c r="J74" s="16">
        <v>1999</v>
      </c>
      <c r="K74" s="8">
        <v>2000</v>
      </c>
      <c r="L74" s="16">
        <v>2001</v>
      </c>
      <c r="M74" s="8">
        <v>2002</v>
      </c>
      <c r="N74" s="16">
        <v>2003</v>
      </c>
      <c r="O74" s="8">
        <v>2004</v>
      </c>
      <c r="P74" s="16">
        <v>2005</v>
      </c>
      <c r="Q74" s="8">
        <v>2006</v>
      </c>
      <c r="R74" s="16">
        <v>2007</v>
      </c>
      <c r="S74" s="8">
        <v>2008</v>
      </c>
      <c r="T74" s="16">
        <v>2009</v>
      </c>
      <c r="U74" s="8">
        <v>2010</v>
      </c>
      <c r="V74" s="16">
        <v>2011</v>
      </c>
      <c r="W74" s="8">
        <v>2012</v>
      </c>
      <c r="X74" s="16">
        <v>2013</v>
      </c>
      <c r="Y74" s="8">
        <v>2014</v>
      </c>
      <c r="Z74" s="16">
        <v>2015</v>
      </c>
      <c r="AA74" s="9">
        <v>2016</v>
      </c>
      <c r="AB74" s="9">
        <v>2017</v>
      </c>
      <c r="AC74" s="9">
        <v>2018</v>
      </c>
      <c r="AD74" s="9">
        <v>2019</v>
      </c>
    </row>
    <row r="75" spans="4:30" ht="15.75" thickBot="1" x14ac:dyDescent="0.3">
      <c r="D75" s="250" t="s">
        <v>16</v>
      </c>
      <c r="E75" s="251"/>
      <c r="F75" s="84">
        <v>10201048.063999999</v>
      </c>
      <c r="G75" s="85">
        <v>10647555.072000001</v>
      </c>
      <c r="H75" s="84">
        <v>11549019.136</v>
      </c>
      <c r="I75" s="85">
        <v>10821222.4</v>
      </c>
      <c r="J75" s="84">
        <v>11617030.143999999</v>
      </c>
      <c r="K75" s="85">
        <v>13158400.846999999</v>
      </c>
      <c r="L75" s="84">
        <v>12301486.486</v>
      </c>
      <c r="M75" s="85">
        <v>11897488.380999999</v>
      </c>
      <c r="N75" s="84">
        <v>13092218.069</v>
      </c>
      <c r="O75" s="85">
        <v>16729677.706</v>
      </c>
      <c r="P75" s="84">
        <v>21190438.734999999</v>
      </c>
      <c r="Q75" s="85">
        <v>24390975.103</v>
      </c>
      <c r="R75" s="84">
        <v>29991332</v>
      </c>
      <c r="S75" s="85">
        <v>37625882.064999998</v>
      </c>
      <c r="T75" s="84">
        <v>32852985.837000001</v>
      </c>
      <c r="U75" s="85">
        <v>39819528.641999997</v>
      </c>
      <c r="V75" s="84">
        <v>56953516.086000003</v>
      </c>
      <c r="W75" s="85">
        <v>60273618.167999998</v>
      </c>
      <c r="X75" s="84">
        <v>58821869.987000003</v>
      </c>
      <c r="Y75" s="85">
        <v>54794812.015000001</v>
      </c>
      <c r="Z75" s="84">
        <v>35690766.593000002</v>
      </c>
      <c r="AA75" s="86">
        <v>31044991.243000001</v>
      </c>
      <c r="AB75" s="86">
        <v>37766321.060000002</v>
      </c>
      <c r="AC75" s="86">
        <v>41831520.221000001</v>
      </c>
      <c r="AD75" s="86">
        <v>39489359.461999997</v>
      </c>
    </row>
    <row r="76" spans="4:30" x14ac:dyDescent="0.25">
      <c r="D76" s="246" t="s">
        <v>17</v>
      </c>
      <c r="E76" s="247"/>
      <c r="F76" s="87">
        <v>3098921.09</v>
      </c>
      <c r="G76" s="88">
        <v>2785849.662</v>
      </c>
      <c r="H76" s="87">
        <v>3607707.88</v>
      </c>
      <c r="I76" s="88">
        <v>3335956.557</v>
      </c>
      <c r="J76" s="87">
        <v>2695929.8470000001</v>
      </c>
      <c r="K76" s="88">
        <v>2405215.0010000002</v>
      </c>
      <c r="L76" s="87">
        <v>2138679.7719999999</v>
      </c>
      <c r="M76" s="88">
        <v>2078652.2009999999</v>
      </c>
      <c r="N76" s="87">
        <v>2115649.7719999999</v>
      </c>
      <c r="O76" s="88">
        <v>2562060.0449999999</v>
      </c>
      <c r="P76" s="87">
        <v>3414451.378</v>
      </c>
      <c r="Q76" s="88">
        <v>3636147.1490000002</v>
      </c>
      <c r="R76" s="87">
        <v>4207719.53</v>
      </c>
      <c r="S76" s="88">
        <v>4920759.6100000003</v>
      </c>
      <c r="T76" s="87">
        <v>4598395.335</v>
      </c>
      <c r="U76" s="88">
        <v>4252563.568</v>
      </c>
      <c r="V76" s="87">
        <v>5361940.517</v>
      </c>
      <c r="W76" s="88">
        <v>4891277.0719999997</v>
      </c>
      <c r="X76" s="87">
        <v>4827988.8420000002</v>
      </c>
      <c r="Y76" s="88">
        <v>5397566.3509999998</v>
      </c>
      <c r="Z76" s="87">
        <v>5065806.5839999998</v>
      </c>
      <c r="AA76" s="89">
        <v>5017400.301</v>
      </c>
      <c r="AB76" s="89">
        <v>5287654.5549999997</v>
      </c>
      <c r="AC76" s="89">
        <v>5056430.5199999996</v>
      </c>
      <c r="AD76" s="89">
        <v>5180742.5949999997</v>
      </c>
    </row>
    <row r="77" spans="4:30" x14ac:dyDescent="0.25">
      <c r="D77" s="248" t="s">
        <v>18</v>
      </c>
      <c r="E77" s="249"/>
      <c r="F77" s="90">
        <v>30803.01</v>
      </c>
      <c r="G77" s="91">
        <v>35173.404000000002</v>
      </c>
      <c r="H77" s="90">
        <v>39259.262000000002</v>
      </c>
      <c r="I77" s="91">
        <v>35104.345999999998</v>
      </c>
      <c r="J77" s="90">
        <v>39624.252</v>
      </c>
      <c r="K77" s="91">
        <v>46419.232000000004</v>
      </c>
      <c r="L77" s="90">
        <v>53188.722000000002</v>
      </c>
      <c r="M77" s="91">
        <v>74104.146999999997</v>
      </c>
      <c r="N77" s="90">
        <v>91780.876000000004</v>
      </c>
      <c r="O77" s="91">
        <v>123835.197</v>
      </c>
      <c r="P77" s="90">
        <v>96874.676000000007</v>
      </c>
      <c r="Q77" s="91">
        <v>94055.032999999996</v>
      </c>
      <c r="R77" s="90">
        <v>105375.874</v>
      </c>
      <c r="S77" s="91">
        <v>94489.955000000002</v>
      </c>
      <c r="T77" s="90">
        <v>70182.815000000002</v>
      </c>
      <c r="U77" s="91">
        <v>53309.548000000003</v>
      </c>
      <c r="V77" s="90">
        <v>64346.038</v>
      </c>
      <c r="W77" s="91">
        <v>70258.634000000005</v>
      </c>
      <c r="X77" s="90">
        <v>97455.774999999994</v>
      </c>
      <c r="Y77" s="91">
        <v>83701.375</v>
      </c>
      <c r="Z77" s="90">
        <v>73863.785999999993</v>
      </c>
      <c r="AA77" s="92">
        <v>54157.362999999998</v>
      </c>
      <c r="AB77" s="92">
        <v>67241.414999999994</v>
      </c>
      <c r="AC77" s="92">
        <v>74247.701000000001</v>
      </c>
      <c r="AD77" s="92">
        <v>79792.514999999999</v>
      </c>
    </row>
    <row r="78" spans="4:30" x14ac:dyDescent="0.25">
      <c r="D78" s="246" t="s">
        <v>19</v>
      </c>
      <c r="E78" s="247"/>
      <c r="F78" s="87">
        <v>579990.24399999995</v>
      </c>
      <c r="G78" s="88">
        <v>605765.80500000005</v>
      </c>
      <c r="H78" s="87">
        <v>616942.38699999999</v>
      </c>
      <c r="I78" s="88">
        <v>617456.18000000005</v>
      </c>
      <c r="J78" s="87">
        <v>620240.06799999997</v>
      </c>
      <c r="K78" s="88">
        <v>659124.23800000001</v>
      </c>
      <c r="L78" s="87">
        <v>688855.61499999999</v>
      </c>
      <c r="M78" s="88">
        <v>757827.40099999995</v>
      </c>
      <c r="N78" s="87">
        <v>789590.94900000002</v>
      </c>
      <c r="O78" s="88">
        <v>875534.74</v>
      </c>
      <c r="P78" s="87">
        <v>1139266.4569999999</v>
      </c>
      <c r="Q78" s="88">
        <v>1479351.7949999999</v>
      </c>
      <c r="R78" s="87">
        <v>1801174.3359999999</v>
      </c>
      <c r="S78" s="88">
        <v>1883633.2490000001</v>
      </c>
      <c r="T78" s="87">
        <v>1536759.11</v>
      </c>
      <c r="U78" s="88">
        <v>1790755.2039999999</v>
      </c>
      <c r="V78" s="87">
        <v>1862520.5719999999</v>
      </c>
      <c r="W78" s="88">
        <v>1903899.7069999999</v>
      </c>
      <c r="X78" s="87">
        <v>1983921.308</v>
      </c>
      <c r="Y78" s="88">
        <v>1921493.327</v>
      </c>
      <c r="Z78" s="87">
        <v>1777427.3</v>
      </c>
      <c r="AA78" s="89">
        <v>1737163.1470000001</v>
      </c>
      <c r="AB78" s="89">
        <v>1879180.273</v>
      </c>
      <c r="AC78" s="89">
        <v>2002077.676</v>
      </c>
      <c r="AD78" s="89">
        <v>1958958.048</v>
      </c>
    </row>
    <row r="79" spans="4:30" x14ac:dyDescent="0.25">
      <c r="D79" s="248" t="s">
        <v>20</v>
      </c>
      <c r="E79" s="249"/>
      <c r="F79" s="90">
        <v>2777924.2829999998</v>
      </c>
      <c r="G79" s="91">
        <v>3827695.986</v>
      </c>
      <c r="H79" s="90">
        <v>3622565.1490000002</v>
      </c>
      <c r="I79" s="91">
        <v>3273865.3459999999</v>
      </c>
      <c r="J79" s="90">
        <v>4702466.4309999999</v>
      </c>
      <c r="K79" s="91">
        <v>5668573.9000000004</v>
      </c>
      <c r="L79" s="90">
        <v>4465281.6239999998</v>
      </c>
      <c r="M79" s="91">
        <v>4273429.8509999998</v>
      </c>
      <c r="N79" s="90">
        <v>4869042.2489999998</v>
      </c>
      <c r="O79" s="91">
        <v>6174538.5109999999</v>
      </c>
      <c r="P79" s="90">
        <v>8316319.8449999997</v>
      </c>
      <c r="Q79" s="91">
        <v>9373867.7410000004</v>
      </c>
      <c r="R79" s="90">
        <v>10872100.037</v>
      </c>
      <c r="S79" s="91">
        <v>17295009.647999998</v>
      </c>
      <c r="T79" s="90">
        <v>15780856.358999999</v>
      </c>
      <c r="U79" s="91">
        <v>22564428.982000001</v>
      </c>
      <c r="V79" s="90">
        <v>36481785.703000002</v>
      </c>
      <c r="W79" s="91">
        <v>39611602.737000003</v>
      </c>
      <c r="X79" s="90">
        <v>39276186.884999998</v>
      </c>
      <c r="Y79" s="91">
        <v>35930632.399999999</v>
      </c>
      <c r="Z79" s="90">
        <v>18839854.679000001</v>
      </c>
      <c r="AA79" s="92">
        <v>14745528.085000001</v>
      </c>
      <c r="AB79" s="92">
        <v>20445576.850000001</v>
      </c>
      <c r="AC79" s="92">
        <v>24211578.954</v>
      </c>
      <c r="AD79" s="92">
        <v>21598659.598000001</v>
      </c>
    </row>
    <row r="80" spans="4:30" x14ac:dyDescent="0.25">
      <c r="D80" s="246" t="s">
        <v>21</v>
      </c>
      <c r="E80" s="247"/>
      <c r="F80" s="87">
        <v>15458.19</v>
      </c>
      <c r="G80" s="88">
        <v>20060.937999999998</v>
      </c>
      <c r="H80" s="87">
        <v>39520.923999999999</v>
      </c>
      <c r="I80" s="88">
        <v>47420.091999999997</v>
      </c>
      <c r="J80" s="87">
        <v>59328.618000000002</v>
      </c>
      <c r="K80" s="88">
        <v>49121.404000000002</v>
      </c>
      <c r="L80" s="87">
        <v>40252.230000000003</v>
      </c>
      <c r="M80" s="88">
        <v>47038.563999999998</v>
      </c>
      <c r="N80" s="87">
        <v>70101.479000000007</v>
      </c>
      <c r="O80" s="88">
        <v>132581.01300000001</v>
      </c>
      <c r="P80" s="87">
        <v>122856.924</v>
      </c>
      <c r="Q80" s="88">
        <v>127010.948</v>
      </c>
      <c r="R80" s="87">
        <v>261453.73800000001</v>
      </c>
      <c r="S80" s="88">
        <v>384381.01500000001</v>
      </c>
      <c r="T80" s="87">
        <v>178528.27600000001</v>
      </c>
      <c r="U80" s="88">
        <v>135985.625</v>
      </c>
      <c r="V80" s="87">
        <v>290296.103</v>
      </c>
      <c r="W80" s="88">
        <v>280943.15100000001</v>
      </c>
      <c r="X80" s="87">
        <v>255500.98800000001</v>
      </c>
      <c r="Y80" s="88">
        <v>328909.83600000001</v>
      </c>
      <c r="Z80" s="87">
        <v>363479.42700000003</v>
      </c>
      <c r="AA80" s="89">
        <v>338839.57299999997</v>
      </c>
      <c r="AB80" s="89">
        <v>500779.88900000002</v>
      </c>
      <c r="AC80" s="89">
        <v>585061.14500000002</v>
      </c>
      <c r="AD80" s="89">
        <v>497421.35700000002</v>
      </c>
    </row>
    <row r="81" spans="4:30" x14ac:dyDescent="0.25">
      <c r="D81" s="248" t="s">
        <v>22</v>
      </c>
      <c r="E81" s="249"/>
      <c r="F81" s="90">
        <v>806467.44</v>
      </c>
      <c r="G81" s="91">
        <v>878271.42099999997</v>
      </c>
      <c r="H81" s="90">
        <v>1075389.1259999999</v>
      </c>
      <c r="I81" s="91">
        <v>1092606.466</v>
      </c>
      <c r="J81" s="90">
        <v>1179674.507</v>
      </c>
      <c r="K81" s="91">
        <v>1335680.9410000001</v>
      </c>
      <c r="L81" s="90">
        <v>1361828.9720000001</v>
      </c>
      <c r="M81" s="91">
        <v>1329738.9140000001</v>
      </c>
      <c r="N81" s="90">
        <v>1219370.236</v>
      </c>
      <c r="O81" s="91">
        <v>1541722.7209999999</v>
      </c>
      <c r="P81" s="90">
        <v>1786172.6610000001</v>
      </c>
      <c r="Q81" s="91">
        <v>2024381.6680000001</v>
      </c>
      <c r="R81" s="90">
        <v>2413255.6839999999</v>
      </c>
      <c r="S81" s="91">
        <v>2951475.1740000001</v>
      </c>
      <c r="T81" s="90">
        <v>2715936.733</v>
      </c>
      <c r="U81" s="91">
        <v>2846822.6030000001</v>
      </c>
      <c r="V81" s="90">
        <v>3312122.983</v>
      </c>
      <c r="W81" s="91">
        <v>3428685.415</v>
      </c>
      <c r="X81" s="90">
        <v>3733191.8110000002</v>
      </c>
      <c r="Y81" s="91">
        <v>3684127.247</v>
      </c>
      <c r="Z81" s="90">
        <v>3423007.0780000002</v>
      </c>
      <c r="AA81" s="92">
        <v>3029705.855</v>
      </c>
      <c r="AB81" s="92">
        <v>3053327.361</v>
      </c>
      <c r="AC81" s="92">
        <v>3210970.0660000001</v>
      </c>
      <c r="AD81" s="92">
        <v>3134328.5630000001</v>
      </c>
    </row>
    <row r="82" spans="4:30" x14ac:dyDescent="0.25">
      <c r="D82" s="246" t="s">
        <v>23</v>
      </c>
      <c r="E82" s="247"/>
      <c r="F82" s="87">
        <v>1467892.4750000001</v>
      </c>
      <c r="G82" s="88">
        <v>1145310.274</v>
      </c>
      <c r="H82" s="87">
        <v>1189097.206</v>
      </c>
      <c r="I82" s="88">
        <v>1100459.8259999999</v>
      </c>
      <c r="J82" s="87">
        <v>1195512.314</v>
      </c>
      <c r="K82" s="88">
        <v>1443992.7379999999</v>
      </c>
      <c r="L82" s="87">
        <v>1600065.148</v>
      </c>
      <c r="M82" s="88">
        <v>1560431.6310000001</v>
      </c>
      <c r="N82" s="87">
        <v>1737469.0460000001</v>
      </c>
      <c r="O82" s="88">
        <v>2330093.8820000002</v>
      </c>
      <c r="P82" s="87">
        <v>2753889.4539999999</v>
      </c>
      <c r="Q82" s="88">
        <v>3484528.9249999998</v>
      </c>
      <c r="R82" s="87">
        <v>4748504.3559999997</v>
      </c>
      <c r="S82" s="88">
        <v>4649722.3870000001</v>
      </c>
      <c r="T82" s="87">
        <v>3441238.7110000001</v>
      </c>
      <c r="U82" s="88">
        <v>3337209.6940000001</v>
      </c>
      <c r="V82" s="87">
        <v>3472061.2480000001</v>
      </c>
      <c r="W82" s="88">
        <v>3549539.51</v>
      </c>
      <c r="X82" s="87">
        <v>3048385.906</v>
      </c>
      <c r="Y82" s="88">
        <v>2962845.625</v>
      </c>
      <c r="Z82" s="87">
        <v>2367656.7080000001</v>
      </c>
      <c r="AA82" s="89">
        <v>2028656.209</v>
      </c>
      <c r="AB82" s="89">
        <v>2137856.7110000001</v>
      </c>
      <c r="AC82" s="89">
        <v>2445979.3769999999</v>
      </c>
      <c r="AD82" s="89">
        <v>2402659.0589999999</v>
      </c>
    </row>
    <row r="83" spans="4:30" x14ac:dyDescent="0.25">
      <c r="D83" s="248" t="s">
        <v>24</v>
      </c>
      <c r="E83" s="249"/>
      <c r="F83" s="90">
        <v>264716.17499999999</v>
      </c>
      <c r="G83" s="91">
        <v>290365.29800000001</v>
      </c>
      <c r="H83" s="90">
        <v>438185.76</v>
      </c>
      <c r="I83" s="91">
        <v>427399.25199999998</v>
      </c>
      <c r="J83" s="90">
        <v>306885.30800000002</v>
      </c>
      <c r="K83" s="91">
        <v>565442.83100000001</v>
      </c>
      <c r="L83" s="90">
        <v>828162.73800000001</v>
      </c>
      <c r="M83" s="91">
        <v>663024.73400000005</v>
      </c>
      <c r="N83" s="90">
        <v>430313.315</v>
      </c>
      <c r="O83" s="91">
        <v>910814.52500000002</v>
      </c>
      <c r="P83" s="90">
        <v>1265020.04</v>
      </c>
      <c r="Q83" s="91">
        <v>1519771.098</v>
      </c>
      <c r="R83" s="90">
        <v>2208299.469</v>
      </c>
      <c r="S83" s="91">
        <v>1884343.71</v>
      </c>
      <c r="T83" s="90">
        <v>1427862.03</v>
      </c>
      <c r="U83" s="91">
        <v>1265311.8959999999</v>
      </c>
      <c r="V83" s="90">
        <v>1720984.7679999999</v>
      </c>
      <c r="W83" s="91">
        <v>1492637.152</v>
      </c>
      <c r="X83" s="90">
        <v>1834495.1359999999</v>
      </c>
      <c r="Y83" s="91">
        <v>1529037.4939999999</v>
      </c>
      <c r="Z83" s="90">
        <v>1423523.017</v>
      </c>
      <c r="AA83" s="92">
        <v>1464320.9709999999</v>
      </c>
      <c r="AB83" s="92">
        <v>1526610.9469999999</v>
      </c>
      <c r="AC83" s="92">
        <v>1571426.105</v>
      </c>
      <c r="AD83" s="92">
        <v>1631002.3049999999</v>
      </c>
    </row>
    <row r="84" spans="4:30" x14ac:dyDescent="0.25">
      <c r="D84" s="246" t="s">
        <v>25</v>
      </c>
      <c r="E84" s="247"/>
      <c r="F84" s="87">
        <v>985174.973</v>
      </c>
      <c r="G84" s="88">
        <v>854746.38600000006</v>
      </c>
      <c r="H84" s="87">
        <v>844979.59499999997</v>
      </c>
      <c r="I84" s="88">
        <v>870562.44400000002</v>
      </c>
      <c r="J84" s="87">
        <v>807029.93</v>
      </c>
      <c r="K84" s="88">
        <v>975983.973</v>
      </c>
      <c r="L84" s="87">
        <v>1113974.9620000001</v>
      </c>
      <c r="M84" s="88">
        <v>999796.94099999999</v>
      </c>
      <c r="N84" s="87">
        <v>1176477.253</v>
      </c>
      <c r="O84" s="88">
        <v>1501711.953</v>
      </c>
      <c r="P84" s="87">
        <v>1662357.4920000001</v>
      </c>
      <c r="Q84" s="88">
        <v>1818153.287</v>
      </c>
      <c r="R84" s="87">
        <v>2568492.432</v>
      </c>
      <c r="S84" s="88">
        <v>2529167.3969999999</v>
      </c>
      <c r="T84" s="87">
        <v>1535642.514</v>
      </c>
      <c r="U84" s="88">
        <v>1443255.895</v>
      </c>
      <c r="V84" s="87">
        <v>1590328.8319999999</v>
      </c>
      <c r="W84" s="88">
        <v>1631760.6129999999</v>
      </c>
      <c r="X84" s="87">
        <v>1499523.801</v>
      </c>
      <c r="Y84" s="88">
        <v>1360366.0090000001</v>
      </c>
      <c r="Z84" s="87">
        <v>1254999.4099999999</v>
      </c>
      <c r="AA84" s="89">
        <v>1085000.3689999999</v>
      </c>
      <c r="AB84" s="89">
        <v>1086945.68</v>
      </c>
      <c r="AC84" s="89">
        <v>1207352.51</v>
      </c>
      <c r="AD84" s="89">
        <v>1211819.1680000001</v>
      </c>
    </row>
    <row r="85" spans="4:30" ht="15.75" thickBot="1" x14ac:dyDescent="0.3">
      <c r="D85" s="244" t="s">
        <v>26</v>
      </c>
      <c r="E85" s="245"/>
      <c r="F85" s="93">
        <v>173700.736</v>
      </c>
      <c r="G85" s="94">
        <v>204315.77</v>
      </c>
      <c r="H85" s="93">
        <v>75372.135999999999</v>
      </c>
      <c r="I85" s="94">
        <v>20392.142</v>
      </c>
      <c r="J85" s="93">
        <v>10338.969999999999</v>
      </c>
      <c r="K85" s="94">
        <v>8846.5889999999999</v>
      </c>
      <c r="L85" s="93">
        <v>11196.703</v>
      </c>
      <c r="M85" s="94">
        <v>113443.997</v>
      </c>
      <c r="N85" s="93">
        <v>592422.89399999997</v>
      </c>
      <c r="O85" s="94">
        <v>576785.11899999995</v>
      </c>
      <c r="P85" s="93">
        <v>633229.92799999996</v>
      </c>
      <c r="Q85" s="94">
        <v>833707.58499999996</v>
      </c>
      <c r="R85" s="93">
        <v>804956.70200000005</v>
      </c>
      <c r="S85" s="94">
        <v>1032900.036</v>
      </c>
      <c r="T85" s="93">
        <v>1567584.0730000001</v>
      </c>
      <c r="U85" s="94">
        <v>2129885.764</v>
      </c>
      <c r="V85" s="93">
        <v>2797129.4870000002</v>
      </c>
      <c r="W85" s="94">
        <v>3413014.27</v>
      </c>
      <c r="X85" s="93">
        <v>2265219.588</v>
      </c>
      <c r="Y85" s="94">
        <v>1596132.41</v>
      </c>
      <c r="Z85" s="93">
        <v>1101148.7209999999</v>
      </c>
      <c r="AA85" s="95">
        <v>1544219.487</v>
      </c>
      <c r="AB85" s="95">
        <v>1781147.379</v>
      </c>
      <c r="AC85" s="95">
        <v>1466396.166</v>
      </c>
      <c r="AD85" s="95">
        <v>1793976.254</v>
      </c>
    </row>
    <row r="86" spans="4:30" x14ac:dyDescent="0.25">
      <c r="D86" s="1" t="s">
        <v>52</v>
      </c>
    </row>
  </sheetData>
  <mergeCells count="37">
    <mergeCell ref="D85:E85"/>
    <mergeCell ref="D80:E80"/>
    <mergeCell ref="D81:E81"/>
    <mergeCell ref="D82:E82"/>
    <mergeCell ref="D83:E83"/>
    <mergeCell ref="D84:E84"/>
    <mergeCell ref="D75:E75"/>
    <mergeCell ref="D76:E76"/>
    <mergeCell ref="D77:E77"/>
    <mergeCell ref="D78:E78"/>
    <mergeCell ref="D79:E79"/>
    <mergeCell ref="D52:E52"/>
    <mergeCell ref="D53:E53"/>
    <mergeCell ref="D54:E54"/>
    <mergeCell ref="D55:E55"/>
    <mergeCell ref="D56:E56"/>
    <mergeCell ref="D47:E47"/>
    <mergeCell ref="D48:E48"/>
    <mergeCell ref="D49:E49"/>
    <mergeCell ref="D50:E50"/>
    <mergeCell ref="D51:E51"/>
    <mergeCell ref="B17:D17"/>
    <mergeCell ref="G17:I17"/>
    <mergeCell ref="M17:O17"/>
    <mergeCell ref="B7:E16"/>
    <mergeCell ref="D46:E46"/>
    <mergeCell ref="D60:E60"/>
    <mergeCell ref="D61:E61"/>
    <mergeCell ref="D62:E62"/>
    <mergeCell ref="D63:E63"/>
    <mergeCell ref="D64:E64"/>
    <mergeCell ref="D70:E70"/>
    <mergeCell ref="D65:E65"/>
    <mergeCell ref="D66:E66"/>
    <mergeCell ref="D67:E67"/>
    <mergeCell ref="D68:E68"/>
    <mergeCell ref="D69:E6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69"/>
  <sheetViews>
    <sheetView showGridLines="0" topLeftCell="Y36" workbookViewId="0">
      <selection activeCell="AD59" sqref="AD59"/>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0" width="27.7109375" bestFit="1" customWidth="1"/>
  </cols>
  <sheetData>
    <row r="7" spans="2:16" ht="15" customHeight="1" x14ac:dyDescent="0.25">
      <c r="C7" s="122"/>
      <c r="D7" s="222" t="s">
        <v>47</v>
      </c>
      <c r="E7" s="222"/>
      <c r="I7" s="253" t="s">
        <v>46</v>
      </c>
      <c r="J7" s="253"/>
      <c r="K7" s="253"/>
      <c r="M7" s="71"/>
      <c r="N7" s="71"/>
      <c r="O7" s="71"/>
      <c r="P7" s="71"/>
    </row>
    <row r="8" spans="2:16" x14ac:dyDescent="0.25">
      <c r="B8" s="122"/>
      <c r="C8" s="122"/>
      <c r="D8" s="222"/>
      <c r="E8" s="222"/>
      <c r="I8" s="253"/>
      <c r="J8" s="253"/>
      <c r="K8" s="253"/>
      <c r="L8" s="71"/>
      <c r="M8" s="71"/>
      <c r="N8" s="71"/>
      <c r="O8" s="71"/>
      <c r="P8" s="71"/>
    </row>
    <row r="9" spans="2:16" x14ac:dyDescent="0.25">
      <c r="B9" s="122"/>
      <c r="C9" s="122"/>
      <c r="D9" s="222"/>
      <c r="E9" s="222"/>
      <c r="I9" s="253"/>
      <c r="J9" s="253"/>
      <c r="K9" s="253"/>
      <c r="L9" s="71"/>
      <c r="M9" s="71"/>
      <c r="N9" s="71"/>
      <c r="O9" s="71"/>
      <c r="P9" s="71"/>
    </row>
    <row r="10" spans="2:16" x14ac:dyDescent="0.25">
      <c r="B10" s="122"/>
      <c r="C10" s="122"/>
      <c r="D10" s="222"/>
      <c r="E10" s="222"/>
      <c r="I10" s="253"/>
      <c r="J10" s="253"/>
      <c r="K10" s="253"/>
      <c r="L10" s="71"/>
      <c r="M10" s="71"/>
      <c r="N10" s="71"/>
      <c r="O10" s="71"/>
      <c r="P10" s="71"/>
    </row>
    <row r="11" spans="2:16" x14ac:dyDescent="0.25">
      <c r="B11" s="122"/>
      <c r="C11" s="122"/>
      <c r="D11" s="222"/>
      <c r="E11" s="222"/>
      <c r="I11" s="253"/>
      <c r="J11" s="253"/>
      <c r="K11" s="253"/>
      <c r="L11" s="71"/>
      <c r="M11" s="71"/>
      <c r="N11" s="71"/>
      <c r="O11" s="71"/>
      <c r="P11" s="71"/>
    </row>
    <row r="12" spans="2:16" x14ac:dyDescent="0.25">
      <c r="B12" s="122"/>
      <c r="C12" s="122"/>
      <c r="D12" s="222"/>
      <c r="E12" s="222"/>
      <c r="I12" s="253"/>
      <c r="J12" s="253"/>
      <c r="K12" s="253"/>
      <c r="L12" s="71"/>
      <c r="M12" s="71"/>
      <c r="N12" s="71"/>
      <c r="O12" s="71"/>
      <c r="P12" s="71"/>
    </row>
    <row r="13" spans="2:16" x14ac:dyDescent="0.25">
      <c r="B13" s="122"/>
      <c r="C13" s="122"/>
      <c r="D13" s="222"/>
      <c r="E13" s="222"/>
      <c r="I13" s="253"/>
      <c r="J13" s="253"/>
      <c r="K13" s="253"/>
      <c r="L13" s="71"/>
      <c r="M13" s="71"/>
      <c r="N13" s="71"/>
      <c r="O13" s="71"/>
      <c r="P13" s="71"/>
    </row>
    <row r="14" spans="2:16" x14ac:dyDescent="0.25">
      <c r="B14" s="122"/>
      <c r="C14" s="122"/>
      <c r="D14" s="222"/>
      <c r="E14" s="222"/>
      <c r="I14" s="253"/>
      <c r="J14" s="253"/>
      <c r="K14" s="253"/>
      <c r="L14" s="71"/>
      <c r="M14" s="71"/>
      <c r="N14" s="71"/>
      <c r="O14" s="71"/>
      <c r="P14" s="71"/>
    </row>
    <row r="15" spans="2:16" ht="17.25" customHeight="1" x14ac:dyDescent="0.25">
      <c r="B15" s="122"/>
      <c r="C15" s="122"/>
      <c r="D15" s="122"/>
      <c r="E15" s="122"/>
      <c r="G15" s="252" t="s">
        <v>48</v>
      </c>
      <c r="H15" s="252"/>
      <c r="I15" s="253"/>
      <c r="J15" s="253"/>
      <c r="K15" s="253"/>
      <c r="L15" s="71"/>
      <c r="M15" s="71"/>
      <c r="N15" s="71"/>
      <c r="O15" s="71"/>
      <c r="P15" s="71"/>
    </row>
    <row r="16" spans="2:16" x14ac:dyDescent="0.25">
      <c r="B16" s="122"/>
      <c r="C16" s="122"/>
      <c r="D16" s="122"/>
      <c r="E16" s="122"/>
      <c r="G16" s="252"/>
      <c r="H16" s="252"/>
      <c r="I16" s="72"/>
      <c r="J16" s="72" t="s">
        <v>3</v>
      </c>
      <c r="L16" s="71"/>
      <c r="M16" s="71"/>
      <c r="N16" s="71"/>
      <c r="O16" s="71"/>
      <c r="P16" s="71"/>
    </row>
    <row r="17" spans="3:15" x14ac:dyDescent="0.25">
      <c r="C17" s="72"/>
      <c r="D17" s="72"/>
      <c r="E17" s="72" t="s">
        <v>3</v>
      </c>
      <c r="G17" s="72" t="s">
        <v>3</v>
      </c>
      <c r="H17" s="72"/>
      <c r="I17" s="72"/>
      <c r="N17" s="72"/>
      <c r="O17" s="72"/>
    </row>
    <row r="44" spans="4:30" ht="15.75" thickBot="1" x14ac:dyDescent="0.3"/>
    <row r="45" spans="4:30" ht="15.75" thickBot="1" x14ac:dyDescent="0.3">
      <c r="D45" s="6" t="s">
        <v>15</v>
      </c>
      <c r="E45" s="7"/>
      <c r="F45" s="109">
        <v>1995</v>
      </c>
      <c r="G45" s="16">
        <v>1996</v>
      </c>
      <c r="H45" s="8">
        <v>1997</v>
      </c>
      <c r="I45" s="16">
        <v>1998</v>
      </c>
      <c r="J45" s="8">
        <v>1999</v>
      </c>
      <c r="K45" s="16">
        <v>2000</v>
      </c>
      <c r="L45" s="8">
        <v>2001</v>
      </c>
      <c r="M45" s="16">
        <v>2002</v>
      </c>
      <c r="N45" s="8">
        <v>2003</v>
      </c>
      <c r="O45" s="16">
        <v>2004</v>
      </c>
      <c r="P45" s="8">
        <v>2005</v>
      </c>
      <c r="Q45" s="16">
        <v>2006</v>
      </c>
      <c r="R45" s="8">
        <v>2007</v>
      </c>
      <c r="S45" s="16">
        <v>2008</v>
      </c>
      <c r="T45" s="8">
        <v>2009</v>
      </c>
      <c r="U45" s="16">
        <v>2010</v>
      </c>
      <c r="V45" s="8">
        <v>2011</v>
      </c>
      <c r="W45" s="16">
        <v>2012</v>
      </c>
      <c r="X45" s="8">
        <v>2013</v>
      </c>
      <c r="Y45" s="16">
        <v>2014</v>
      </c>
      <c r="Z45" s="8">
        <v>2015</v>
      </c>
      <c r="AA45" s="16">
        <v>2016</v>
      </c>
      <c r="AB45" s="16">
        <v>2017</v>
      </c>
      <c r="AC45" s="16">
        <v>2018</v>
      </c>
      <c r="AD45" s="16">
        <v>2019</v>
      </c>
    </row>
    <row r="46" spans="4:30" x14ac:dyDescent="0.25">
      <c r="D46" s="246" t="s">
        <v>17</v>
      </c>
      <c r="E46" s="247"/>
      <c r="F46" s="110">
        <f>+(A!D47-B!E47)/(A!D47+B!E47)</f>
        <v>0.17963720995124449</v>
      </c>
      <c r="G46" s="111">
        <f>+(A!E47-B!F47)/(A!E47+B!F47)</f>
        <v>3.4161391258530314E-2</v>
      </c>
      <c r="H46" s="112">
        <f>+(A!F47-B!G47)/(A!F47+B!G47)</f>
        <v>7.828867968410097E-2</v>
      </c>
      <c r="I46" s="111">
        <f>+(A!G47-B!H47)/(A!G47+B!H47)</f>
        <v>-1.2431335368889879E-2</v>
      </c>
      <c r="J46" s="112">
        <f>+(A!H47-B!I47)/(A!H47+B!I47)</f>
        <v>0.11855147006124184</v>
      </c>
      <c r="K46" s="111">
        <f>+(A!I47-B!J47)/(A!I47+B!J47)</f>
        <v>0.12350016871172162</v>
      </c>
      <c r="L46" s="112">
        <f>+(A!J47-B!K47)/(A!J47+B!K47)</f>
        <v>-9.4575656005744357E-2</v>
      </c>
      <c r="M46" s="111">
        <f>+(A!K47-B!L47)/(A!K47+B!L47)</f>
        <v>-5.4936135459749076E-2</v>
      </c>
      <c r="N46" s="112">
        <f>+(A!L47-B!M47)/(A!L47+B!M47)</f>
        <v>-1.084251590813087E-2</v>
      </c>
      <c r="O46" s="111">
        <f>+(A!M47-B!N47)/(A!M47+B!N47)</f>
        <v>9.0119345155070928E-3</v>
      </c>
      <c r="P46" s="112">
        <f>+(A!N47-B!O47)/(A!N47+B!O47)</f>
        <v>0.23825207916781443</v>
      </c>
      <c r="Q46" s="111">
        <f>+(A!O47-B!P47)/(A!O47+B!P47)</f>
        <v>0.19781972990882482</v>
      </c>
      <c r="R46" s="112">
        <f>+(A!P47-B!Q47)/(A!P47+B!Q47)</f>
        <v>6.6865083906264777E-2</v>
      </c>
      <c r="S46" s="111">
        <f>+(A!Q47-B!R47)/(A!Q47+B!R47)</f>
        <v>-1.5165780247869775E-2</v>
      </c>
      <c r="T46" s="112">
        <f>+(A!R47-B!S47)/(A!R47+B!S47)</f>
        <v>2.1961185778771986E-2</v>
      </c>
      <c r="U46" s="111">
        <f>+(A!S47-B!T47)/(A!S47+B!T47)</f>
        <v>9.1053013910862318E-2</v>
      </c>
      <c r="V46" s="112">
        <f>+(A!T47-B!U47)/(A!T47+B!U47)</f>
        <v>3.7186724425496018E-2</v>
      </c>
      <c r="W46" s="111">
        <f>+(A!U47-B!V47)/(A!U47+B!V47)</f>
        <v>-0.1289389894771675</v>
      </c>
      <c r="X46" s="112">
        <f>+(A!V47-B!W47)/(A!V47+B!W47)</f>
        <v>-0.17317177700776912</v>
      </c>
      <c r="Y46" s="111">
        <f>+(A!W47-B!X47)/(A!W47+B!X47)</f>
        <v>-0.16119809581110331</v>
      </c>
      <c r="Z46" s="112">
        <f>+(A!X47-B!Y47)/(A!X47+B!Y47)</f>
        <v>-7.1606674607683329E-2</v>
      </c>
      <c r="AA46" s="111">
        <f>+(A!Y47-B!Z47)/(A!Y47+B!Z47)</f>
        <v>-0.12930610760330274</v>
      </c>
      <c r="AB46" s="111">
        <f>+(A!Z47-B!AA47)/(A!Z47+B!AA47)</f>
        <v>-4.1451424302602943E-2</v>
      </c>
      <c r="AC46" s="111">
        <f>+(A!AA47-B!AB47)/(A!AA47+B!AB47)</f>
        <v>-0.13246972367285589</v>
      </c>
      <c r="AD46" s="111">
        <f>+(A!AB47-B!AC47)/(A!AB47+B!AC47)</f>
        <v>-0.15184305160964395</v>
      </c>
    </row>
    <row r="47" spans="4:30" x14ac:dyDescent="0.25">
      <c r="D47" s="248" t="s">
        <v>18</v>
      </c>
      <c r="E47" s="249"/>
      <c r="F47" s="113">
        <f>+(A!D48-B!E48)/(A!D48+B!E48)</f>
        <v>-0.83773229634802004</v>
      </c>
      <c r="G47" s="114">
        <f>+(A!E48-B!F48)/(A!E48+B!F48)</f>
        <v>-0.85550210646563341</v>
      </c>
      <c r="H47" s="115">
        <f>+(A!F48-B!G48)/(A!F48+B!G48)</f>
        <v>-0.93582329674576947</v>
      </c>
      <c r="I47" s="114">
        <f>+(A!G48-B!H48)/(A!G48+B!H48)</f>
        <v>-0.71096650470108969</v>
      </c>
      <c r="J47" s="115">
        <f>+(A!H48-B!I48)/(A!H48+B!I48)</f>
        <v>-0.61415367289658074</v>
      </c>
      <c r="K47" s="114">
        <f>+(A!I48-B!J48)/(A!I48+B!J48)</f>
        <v>-0.68710774808192066</v>
      </c>
      <c r="L47" s="115">
        <f>+(A!J48-B!K48)/(A!J48+B!K48)</f>
        <v>-0.73381951776737153</v>
      </c>
      <c r="M47" s="114">
        <f>+(A!K48-B!L48)/(A!K48+B!L48)</f>
        <v>-0.54390901673758207</v>
      </c>
      <c r="N47" s="115">
        <f>+(A!L48-B!M48)/(A!L48+B!M48)</f>
        <v>-0.50689543250867497</v>
      </c>
      <c r="O47" s="114">
        <f>+(A!M48-B!N48)/(A!M48+B!N48)</f>
        <v>-0.51795828866871285</v>
      </c>
      <c r="P47" s="115">
        <f>+(A!N48-B!O48)/(A!N48+B!O48)</f>
        <v>-0.46684364475083412</v>
      </c>
      <c r="Q47" s="114">
        <f>+(A!O48-B!P48)/(A!O48+B!P48)</f>
        <v>-0.31349943174067679</v>
      </c>
      <c r="R47" s="115">
        <f>+(A!P48-B!Q48)/(A!P48+B!Q48)</f>
        <v>-0.59503326020162717</v>
      </c>
      <c r="S47" s="114">
        <f>+(A!Q48-B!R48)/(A!Q48+B!R48)</f>
        <v>-0.68607123575768325</v>
      </c>
      <c r="T47" s="115">
        <f>+(A!R48-B!S48)/(A!R48+B!S48)</f>
        <v>-0.54016426625895142</v>
      </c>
      <c r="U47" s="114">
        <f>+(A!S48-B!T48)/(A!S48+B!T48)</f>
        <v>-0.77250823502932642</v>
      </c>
      <c r="V47" s="115">
        <f>+(A!T48-B!U48)/(A!T48+B!U48)</f>
        <v>-0.76455808141583748</v>
      </c>
      <c r="W47" s="114">
        <f>+(A!U48-B!V48)/(A!U48+B!V48)</f>
        <v>-0.77877484525924867</v>
      </c>
      <c r="X47" s="115">
        <f>+(A!V48-B!W48)/(A!V48+B!W48)</f>
        <v>-0.68744528616485423</v>
      </c>
      <c r="Y47" s="114">
        <f>+(A!W48-B!X48)/(A!W48+B!X48)</f>
        <v>-0.69676119110177637</v>
      </c>
      <c r="Z47" s="115">
        <f>+(A!X48-B!Y48)/(A!X48+B!Y48)</f>
        <v>-0.69822506338146995</v>
      </c>
      <c r="AA47" s="114">
        <f>+(A!Y48-B!Z48)/(A!Y48+B!Z48)</f>
        <v>-0.77609019253077194</v>
      </c>
      <c r="AB47" s="114">
        <f>+(A!Z48-B!AA48)/(A!Z48+B!AA48)</f>
        <v>-0.79204321149542767</v>
      </c>
      <c r="AC47" s="114">
        <f>+(A!AA48-B!AB48)/(A!AA48+B!AB48)</f>
        <v>-0.80189450930497663</v>
      </c>
      <c r="AD47" s="114">
        <f>+(A!AB48-B!AC48)/(A!AB48+B!AC48)</f>
        <v>-0.75256649423211541</v>
      </c>
    </row>
    <row r="48" spans="4:30" x14ac:dyDescent="0.25">
      <c r="D48" s="246" t="s">
        <v>19</v>
      </c>
      <c r="E48" s="247"/>
      <c r="F48" s="113">
        <f>+(A!D49-B!E49)/(A!D49+B!E49)</f>
        <v>-0.39795818416570705</v>
      </c>
      <c r="G48" s="114">
        <f>+(A!E49-B!F49)/(A!E49+B!F49)</f>
        <v>-0.28135029590714117</v>
      </c>
      <c r="H48" s="115">
        <f>+(A!F49-B!G49)/(A!F49+B!G49)</f>
        <v>-0.35872020071151633</v>
      </c>
      <c r="I48" s="114">
        <f>+(A!G49-B!H49)/(A!G49+B!H49)</f>
        <v>-0.30155393712035461</v>
      </c>
      <c r="J48" s="115">
        <f>+(A!H49-B!I49)/(A!H49+B!I49)</f>
        <v>-0.31672666508904018</v>
      </c>
      <c r="K48" s="114">
        <f>+(A!I49-B!J49)/(A!I49+B!J49)</f>
        <v>-0.4275971314482741</v>
      </c>
      <c r="L48" s="115">
        <f>+(A!J49-B!K49)/(A!J49+B!K49)</f>
        <v>-0.27921256538356171</v>
      </c>
      <c r="M48" s="114">
        <f>+(A!K49-B!L49)/(A!K49+B!L49)</f>
        <v>-0.1318194107361125</v>
      </c>
      <c r="N48" s="115">
        <f>+(A!L49-B!M49)/(A!L49+B!M49)</f>
        <v>-7.2575493100339172E-2</v>
      </c>
      <c r="O48" s="114">
        <f>+(A!M49-B!N49)/(A!M49+B!N49)</f>
        <v>-0.16742308281067117</v>
      </c>
      <c r="P48" s="115">
        <f>+(A!N49-B!O49)/(A!N49+B!O49)</f>
        <v>-0.12179800000867599</v>
      </c>
      <c r="Q48" s="114">
        <f>+(A!O49-B!P49)/(A!O49+B!P49)</f>
        <v>-0.127647551944957</v>
      </c>
      <c r="R48" s="115">
        <f>+(A!P49-B!Q49)/(A!P49+B!Q49)</f>
        <v>-0.20641417604556014</v>
      </c>
      <c r="S48" s="114">
        <f>+(A!Q49-B!R49)/(A!Q49+B!R49)</f>
        <v>-0.21331951877296487</v>
      </c>
      <c r="T48" s="115">
        <f>+(A!R49-B!S49)/(A!R49+B!S49)</f>
        <v>-0.13310731369580739</v>
      </c>
      <c r="U48" s="114">
        <f>+(A!S49-B!T49)/(A!S49+B!T49)</f>
        <v>-0.19106199612260855</v>
      </c>
      <c r="V48" s="115">
        <f>+(A!T49-B!U49)/(A!T49+B!U49)</f>
        <v>-0.16771859996066882</v>
      </c>
      <c r="W48" s="114">
        <f>+(A!U49-B!V49)/(A!U49+B!V49)</f>
        <v>-3.2783806462069964E-2</v>
      </c>
      <c r="X48" s="115">
        <f>+(A!V49-B!W49)/(A!V49+B!W49)</f>
        <v>1.5145132831992786E-2</v>
      </c>
      <c r="Y48" s="114">
        <f>+(A!W49-B!X49)/(A!W49+B!X49)</f>
        <v>7.7999758737740718E-2</v>
      </c>
      <c r="Z48" s="115">
        <f>+(A!X49-B!Y49)/(A!X49+B!Y49)</f>
        <v>7.6765872998998189E-2</v>
      </c>
      <c r="AA48" s="114">
        <f>+(A!Y49-B!Z49)/(A!Y49+B!Z49)</f>
        <v>0.18888767741002746</v>
      </c>
      <c r="AB48" s="114">
        <f>+(A!Z49-B!AA49)/(A!Z49+B!AA49)</f>
        <v>0.23150021637653767</v>
      </c>
      <c r="AC48" s="114">
        <f>+(A!AA49-B!AB49)/(A!AA49+B!AB49)</f>
        <v>0.17233985202474422</v>
      </c>
      <c r="AD48" s="114">
        <f>+(A!AB49-B!AC49)/(A!AB49+B!AC49)</f>
        <v>0.28816109880591889</v>
      </c>
    </row>
    <row r="49" spans="4:30" x14ac:dyDescent="0.25">
      <c r="D49" s="248" t="s">
        <v>20</v>
      </c>
      <c r="E49" s="249"/>
      <c r="F49" s="113">
        <f>+(A!D50-B!E50)/(A!D50+B!E50)</f>
        <v>0.96659071342202796</v>
      </c>
      <c r="G49" s="114">
        <f>+(A!E50-B!F50)/(A!E50+B!F50)</f>
        <v>0.98307281393197932</v>
      </c>
      <c r="H49" s="115">
        <f>+(A!F50-B!G50)/(A!F50+B!G50)</f>
        <v>0.89469853776840413</v>
      </c>
      <c r="I49" s="114">
        <f>+(A!G50-B!H50)/(A!G50+B!H50)</f>
        <v>0.92790678702631313</v>
      </c>
      <c r="J49" s="115">
        <f>+(A!H50-B!I50)/(A!H50+B!I50)</f>
        <v>0.95404761541370486</v>
      </c>
      <c r="K49" s="114">
        <f>+(A!I50-B!J50)/(A!I50+B!J50)</f>
        <v>0.96634522392110833</v>
      </c>
      <c r="L49" s="115">
        <f>+(A!J50-B!K50)/(A!J50+B!K50)</f>
        <v>0.88509145464391481</v>
      </c>
      <c r="M49" s="114">
        <f>+(A!K50-B!L50)/(A!K50+B!L50)</f>
        <v>0.82986776978468735</v>
      </c>
      <c r="N49" s="115">
        <f>+(A!L50-B!M50)/(A!L50+B!M50)</f>
        <v>0.77272191377524069</v>
      </c>
      <c r="O49" s="114">
        <f>+(A!M50-B!N50)/(A!M50+B!N50)</f>
        <v>0.87889521339803134</v>
      </c>
      <c r="P49" s="115">
        <f>+(A!N50-B!O50)/(A!N50+B!O50)</f>
        <v>0.93966880963225663</v>
      </c>
      <c r="Q49" s="114">
        <f>+(A!O50-B!P50)/(A!O50+B!P50)</f>
        <v>0.82922787940920473</v>
      </c>
      <c r="R49" s="115">
        <f>+(A!P50-B!Q50)/(A!P50+B!Q50)</f>
        <v>0.93136155434726231</v>
      </c>
      <c r="S49" s="114">
        <f>+(A!Q50-B!R50)/(A!Q50+B!R50)</f>
        <v>0.89423219696752954</v>
      </c>
      <c r="T49" s="115">
        <f>+(A!R50-B!S50)/(A!R50+B!S50)</f>
        <v>0.8030254803720398</v>
      </c>
      <c r="U49" s="114">
        <f>+(A!S50-B!T50)/(A!S50+B!T50)</f>
        <v>0.8957728035690935</v>
      </c>
      <c r="V49" s="115">
        <f>+(A!T50-B!U50)/(A!T50+B!U50)</f>
        <v>0.68724500046343717</v>
      </c>
      <c r="W49" s="114">
        <f>+(A!U50-B!V50)/(A!U50+B!V50)</f>
        <v>0.49758666011040303</v>
      </c>
      <c r="X49" s="115">
        <f>+(A!V50-B!W50)/(A!V50+B!W50)</f>
        <v>0.44712250332406045</v>
      </c>
      <c r="Y49" s="114">
        <f>+(A!W50-B!X50)/(A!W50+B!X50)</f>
        <v>0.54932225430047821</v>
      </c>
      <c r="Z49" s="115">
        <f>+(A!X50-B!Y50)/(A!X50+B!Y50)</f>
        <v>0.57632524985913103</v>
      </c>
      <c r="AA49" s="114">
        <f>+(A!Y50-B!Z50)/(A!Y50+B!Z50)</f>
        <v>0.5273604014159613</v>
      </c>
      <c r="AB49" s="114">
        <f>+(A!Z50-B!AA50)/(A!Z50+B!AA50)</f>
        <v>0.82917309629232439</v>
      </c>
      <c r="AC49" s="114">
        <f>+(A!AA50-B!AB50)/(A!AA50+B!AB50)</f>
        <v>0.83374326851885694</v>
      </c>
      <c r="AD49" s="114">
        <f>+(A!AB50-B!AC50)/(A!AB50+B!AC50)</f>
        <v>0.76346188758406908</v>
      </c>
    </row>
    <row r="50" spans="4:30" x14ac:dyDescent="0.25">
      <c r="D50" s="246" t="s">
        <v>21</v>
      </c>
      <c r="E50" s="247"/>
      <c r="F50" s="113">
        <f>+(A!D51-B!E51)/(A!D51+B!E51)</f>
        <v>0.17687817403864206</v>
      </c>
      <c r="G50" s="114">
        <f>+(A!E51-B!F51)/(A!E51+B!F51)</f>
        <v>-0.28344757979942559</v>
      </c>
      <c r="H50" s="115">
        <f>+(A!F51-B!G51)/(A!F51+B!G51)</f>
        <v>0.62812767852528673</v>
      </c>
      <c r="I50" s="114">
        <f>+(A!G51-B!H51)/(A!G51+B!H51)</f>
        <v>0.355551541103311</v>
      </c>
      <c r="J50" s="115">
        <f>+(A!H51-B!I51)/(A!H51+B!I51)</f>
        <v>0.45453011506990498</v>
      </c>
      <c r="K50" s="114">
        <f>+(A!I51-B!J51)/(A!I51+B!J51)</f>
        <v>0.30514635235530535</v>
      </c>
      <c r="L50" s="115">
        <f>+(A!J51-B!K51)/(A!J51+B!K51)</f>
        <v>0.66345223679975551</v>
      </c>
      <c r="M50" s="114">
        <f>+(A!K51-B!L51)/(A!K51+B!L51)</f>
        <v>0.82875988554117563</v>
      </c>
      <c r="N50" s="115">
        <f>+(A!L51-B!M51)/(A!L51+B!M51)</f>
        <v>0.68977993276338645</v>
      </c>
      <c r="O50" s="114">
        <f>+(A!M51-B!N51)/(A!M51+B!N51)</f>
        <v>0.54141796502961992</v>
      </c>
      <c r="P50" s="115">
        <f>+(A!N51-B!O51)/(A!N51+B!O51)</f>
        <v>0.42801146250752892</v>
      </c>
      <c r="Q50" s="114">
        <f>+(A!O51-B!P51)/(A!O51+B!P51)</f>
        <v>0.44124568207113646</v>
      </c>
      <c r="R50" s="115">
        <f>+(A!P51-B!Q51)/(A!P51+B!Q51)</f>
        <v>0.3116333553337009</v>
      </c>
      <c r="S50" s="114">
        <f>+(A!Q51-B!R51)/(A!Q51+B!R51)</f>
        <v>0.23188792240037695</v>
      </c>
      <c r="T50" s="115">
        <f>+(A!R51-B!S51)/(A!R51+B!S51)</f>
        <v>0.46983741486940955</v>
      </c>
      <c r="U50" s="114">
        <f>+(A!S51-B!T51)/(A!S51+B!T51)</f>
        <v>1.0199157274037035E-2</v>
      </c>
      <c r="V50" s="115">
        <f>+(A!T51-B!U51)/(A!T51+B!U51)</f>
        <v>-0.37547446579607141</v>
      </c>
      <c r="W50" s="114">
        <f>+(A!U51-B!V51)/(A!U51+B!V51)</f>
        <v>0.15055740381675756</v>
      </c>
      <c r="X50" s="115">
        <f>+(A!V51-B!W51)/(A!V51+B!W51)</f>
        <v>1.6524495733065487E-2</v>
      </c>
      <c r="Y50" s="114">
        <f>+(A!W51-B!X51)/(A!W51+B!X51)</f>
        <v>9.1785666194830723E-2</v>
      </c>
      <c r="Z50" s="115">
        <f>+(A!X51-B!Y51)/(A!X51+B!Y51)</f>
        <v>0.41078572199312341</v>
      </c>
      <c r="AA50" s="114">
        <f>+(A!Y51-B!Z51)/(A!Y51+B!Z51)</f>
        <v>0.14311870298949425</v>
      </c>
      <c r="AB50" s="114">
        <f>+(A!Z51-B!AA51)/(A!Z51+B!AA51)</f>
        <v>0.56453827136505519</v>
      </c>
      <c r="AC50" s="114">
        <f>+(A!AA51-B!AB51)/(A!AA51+B!AB51)</f>
        <v>0.18297226476076733</v>
      </c>
      <c r="AD50" s="114">
        <f>+(A!AB51-B!AC51)/(A!AB51+B!AC51)</f>
        <v>7.0653206263917009E-2</v>
      </c>
    </row>
    <row r="51" spans="4:30" x14ac:dyDescent="0.25">
      <c r="D51" s="248" t="s">
        <v>22</v>
      </c>
      <c r="E51" s="249"/>
      <c r="F51" s="113">
        <f>+(A!D52-B!E52)/(A!D52+B!E52)</f>
        <v>-9.2082877539117966E-2</v>
      </c>
      <c r="G51" s="114">
        <f>+(A!E52-B!F52)/(A!E52+B!F52)</f>
        <v>-2.0002550067184575E-2</v>
      </c>
      <c r="H51" s="115">
        <f>+(A!F52-B!G52)/(A!F52+B!G52)</f>
        <v>2.4975763700341128E-3</v>
      </c>
      <c r="I51" s="114">
        <f>+(A!G52-B!H52)/(A!G52+B!H52)</f>
        <v>-0.10776349607204354</v>
      </c>
      <c r="J51" s="115">
        <f>+(A!H52-B!I52)/(A!H52+B!I52)</f>
        <v>-0.11307947878009486</v>
      </c>
      <c r="K51" s="114">
        <f>+(A!I52-B!J52)/(A!I52+B!J52)</f>
        <v>-0.13809958886017731</v>
      </c>
      <c r="L51" s="115">
        <f>+(A!J52-B!K52)/(A!J52+B!K52)</f>
        <v>-0.18824470081825329</v>
      </c>
      <c r="M51" s="114">
        <f>+(A!K52-B!L52)/(A!K52+B!L52)</f>
        <v>-0.12352827587491907</v>
      </c>
      <c r="N51" s="115">
        <f>+(A!L52-B!M52)/(A!L52+B!M52)</f>
        <v>-7.4532842961446313E-2</v>
      </c>
      <c r="O51" s="114">
        <f>+(A!M52-B!N52)/(A!M52+B!N52)</f>
        <v>-5.4879642590514879E-2</v>
      </c>
      <c r="P51" s="115">
        <f>+(A!N52-B!O52)/(A!N52+B!O52)</f>
        <v>-0.13516474029937822</v>
      </c>
      <c r="Q51" s="114">
        <f>+(A!O52-B!P52)/(A!O52+B!P52)</f>
        <v>-0.20068708617092509</v>
      </c>
      <c r="R51" s="115">
        <f>+(A!P52-B!Q52)/(A!P52+B!Q52)</f>
        <v>-0.25093381188875291</v>
      </c>
      <c r="S51" s="114">
        <f>+(A!Q52-B!R52)/(A!Q52+B!R52)</f>
        <v>-0.28637813872464751</v>
      </c>
      <c r="T51" s="115">
        <f>+(A!R52-B!S52)/(A!R52+B!S52)</f>
        <v>-0.21828736866956636</v>
      </c>
      <c r="U51" s="114">
        <f>+(A!S52-B!T52)/(A!S52+B!T52)</f>
        <v>-0.23430113005329858</v>
      </c>
      <c r="V51" s="115">
        <f>+(A!T52-B!U52)/(A!T52+B!U52)</f>
        <v>-0.26319029950982126</v>
      </c>
      <c r="W51" s="114">
        <f>+(A!U52-B!V52)/(A!U52+B!V52)</f>
        <v>-0.26599405874264842</v>
      </c>
      <c r="X51" s="115">
        <f>+(A!V52-B!W52)/(A!V52+B!W52)</f>
        <v>-0.22682499756423283</v>
      </c>
      <c r="Y51" s="114">
        <f>+(A!W52-B!X52)/(A!W52+B!X52)</f>
        <v>-0.31195746275707881</v>
      </c>
      <c r="Z51" s="115">
        <f>+(A!X52-B!Y52)/(A!X52+B!Y52)</f>
        <v>-0.248484399682914</v>
      </c>
      <c r="AA51" s="114">
        <f>+(A!Y52-B!Z52)/(A!Y52+B!Z52)</f>
        <v>-0.15165812680938212</v>
      </c>
      <c r="AB51" s="114">
        <f>+(A!Z52-B!AA52)/(A!Z52+B!AA52)</f>
        <v>-0.10016965577117977</v>
      </c>
      <c r="AC51" s="114">
        <f>+(A!AA52-B!AB52)/(A!AA52+B!AB52)</f>
        <v>-0.10765742061769165</v>
      </c>
      <c r="AD51" s="114">
        <f>+(A!AB52-B!AC52)/(A!AB52+B!AC52)</f>
        <v>-0.12032737586342324</v>
      </c>
    </row>
    <row r="52" spans="4:30" x14ac:dyDescent="0.25">
      <c r="D52" s="246" t="s">
        <v>23</v>
      </c>
      <c r="E52" s="247"/>
      <c r="F52" s="113">
        <f>+(A!D53-B!E53)/(A!D53+B!E53)</f>
        <v>-0.43736231972453538</v>
      </c>
      <c r="G52" s="114">
        <f>+(A!E53-B!F53)/(A!E53+B!F53)</f>
        <v>-0.44529385860879339</v>
      </c>
      <c r="H52" s="115">
        <f>+(A!F53-B!G53)/(A!F53+B!G53)</f>
        <v>-0.49667972940718785</v>
      </c>
      <c r="I52" s="114">
        <f>+(A!G53-B!H53)/(A!G53+B!H53)</f>
        <v>-0.60006603949426662</v>
      </c>
      <c r="J52" s="115">
        <f>+(A!H53-B!I53)/(A!H53+B!I53)</f>
        <v>-0.39840524647368714</v>
      </c>
      <c r="K52" s="114">
        <f>+(A!I53-B!J53)/(A!I53+B!J53)</f>
        <v>-0.39576340418764849</v>
      </c>
      <c r="L52" s="115">
        <f>+(A!J53-B!K53)/(A!J53+B!K53)</f>
        <v>-0.39521375523865176</v>
      </c>
      <c r="M52" s="114">
        <f>+(A!K53-B!L53)/(A!K53+B!L53)</f>
        <v>-0.30245765438662037</v>
      </c>
      <c r="N52" s="115">
        <f>+(A!L53-B!M53)/(A!L53+B!M53)</f>
        <v>-0.25377518297360008</v>
      </c>
      <c r="O52" s="114">
        <f>+(A!M53-B!N53)/(A!M53+B!N53)</f>
        <v>-0.24895198767147597</v>
      </c>
      <c r="P52" s="115">
        <f>+(A!N53-B!O53)/(A!N53+B!O53)</f>
        <v>-0.33083998189994673</v>
      </c>
      <c r="Q52" s="114">
        <f>+(A!O53-B!P53)/(A!O53+B!P53)</f>
        <v>-0.42001632008244916</v>
      </c>
      <c r="R52" s="115">
        <f>+(A!P53-B!Q53)/(A!P53+B!Q53)</f>
        <v>-0.4718444082880941</v>
      </c>
      <c r="S52" s="114">
        <f>+(A!Q53-B!R53)/(A!Q53+B!R53)</f>
        <v>-0.56126275513050061</v>
      </c>
      <c r="T52" s="115">
        <f>+(A!R53-B!S53)/(A!R53+B!S53)</f>
        <v>-0.5580384616044749</v>
      </c>
      <c r="U52" s="114">
        <f>+(A!S53-B!T53)/(A!S53+B!T53)</f>
        <v>-0.60244662409836602</v>
      </c>
      <c r="V52" s="115">
        <f>+(A!T53-B!U53)/(A!T53+B!U53)</f>
        <v>-0.62804119223680044</v>
      </c>
      <c r="W52" s="114">
        <f>+(A!U53-B!V53)/(A!U53+B!V53)</f>
        <v>-0.64621317582715376</v>
      </c>
      <c r="X52" s="115">
        <f>+(A!V53-B!W53)/(A!V53+B!W53)</f>
        <v>-0.68797469611301176</v>
      </c>
      <c r="Y52" s="114">
        <f>+(A!W53-B!X53)/(A!W53+B!X53)</f>
        <v>-0.62702325205890863</v>
      </c>
      <c r="Z52" s="115">
        <f>+(A!X53-B!Y53)/(A!X53+B!Y53)</f>
        <v>-0.60460503860753467</v>
      </c>
      <c r="AA52" s="114">
        <f>+(A!Y53-B!Z53)/(A!Y53+B!Z53)</f>
        <v>-0.55202069810319199</v>
      </c>
      <c r="AB52" s="114">
        <f>+(A!Z53-B!AA53)/(A!Z53+B!AA53)</f>
        <v>-0.56666228327263357</v>
      </c>
      <c r="AC52" s="114">
        <f>+(A!AA53-B!AB53)/(A!AA53+B!AB53)</f>
        <v>-0.55429663064930901</v>
      </c>
      <c r="AD52" s="114">
        <f>+(A!AB53-B!AC53)/(A!AB53+B!AC53)</f>
        <v>-0.59122002502912796</v>
      </c>
    </row>
    <row r="53" spans="4:30" x14ac:dyDescent="0.25">
      <c r="D53" s="248" t="s">
        <v>24</v>
      </c>
      <c r="E53" s="249"/>
      <c r="F53" s="113">
        <f>+(A!D54-B!E54)/(A!D54+B!E54)</f>
        <v>-0.93006509264448589</v>
      </c>
      <c r="G53" s="114">
        <f>+(A!E54-B!F54)/(A!E54+B!F54)</f>
        <v>-0.93942632502568357</v>
      </c>
      <c r="H53" s="115">
        <f>+(A!F54-B!G54)/(A!F54+B!G54)</f>
        <v>-0.91804120285859037</v>
      </c>
      <c r="I53" s="114">
        <f>+(A!G54-B!H54)/(A!G54+B!H54)</f>
        <v>-0.90833866497268378</v>
      </c>
      <c r="J53" s="115">
        <f>+(A!H54-B!I54)/(A!H54+B!I54)</f>
        <v>-0.87462587682713389</v>
      </c>
      <c r="K53" s="114">
        <f>+(A!I54-B!J54)/(A!I54+B!J54)</f>
        <v>-0.868791734407664</v>
      </c>
      <c r="L53" s="115">
        <f>+(A!J54-B!K54)/(A!J54+B!K54)</f>
        <v>-0.87228063006207224</v>
      </c>
      <c r="M53" s="114">
        <f>+(A!K54-B!L54)/(A!K54+B!L54)</f>
        <v>-0.87075525107958707</v>
      </c>
      <c r="N53" s="115">
        <f>+(A!L54-B!M54)/(A!L54+B!M54)</f>
        <v>-0.90517692155113116</v>
      </c>
      <c r="O53" s="114">
        <f>+(A!M54-B!N54)/(A!M54+B!N54)</f>
        <v>-0.86894121674842495</v>
      </c>
      <c r="P53" s="115">
        <f>+(A!N54-B!O54)/(A!N54+B!O54)</f>
        <v>-0.91799318796507279</v>
      </c>
      <c r="Q53" s="114">
        <f>+(A!O54-B!P54)/(A!O54+B!P54)</f>
        <v>-0.93602777945464466</v>
      </c>
      <c r="R53" s="115">
        <f>+(A!P54-B!Q54)/(A!P54+B!Q54)</f>
        <v>-0.92513364398916398</v>
      </c>
      <c r="S53" s="114">
        <f>+(A!Q54-B!R54)/(A!Q54+B!R54)</f>
        <v>-0.90708329808903032</v>
      </c>
      <c r="T53" s="115">
        <f>+(A!R54-B!S54)/(A!R54+B!S54)</f>
        <v>-0.84792457663824916</v>
      </c>
      <c r="U53" s="114">
        <f>+(A!S54-B!T54)/(A!S54+B!T54)</f>
        <v>-0.89147661122058564</v>
      </c>
      <c r="V53" s="115">
        <f>+(A!T54-B!U54)/(A!T54+B!U54)</f>
        <v>-0.88432242328305999</v>
      </c>
      <c r="W53" s="114">
        <f>+(A!U54-B!V54)/(A!U54+B!V54)</f>
        <v>-0.85287459499121776</v>
      </c>
      <c r="X53" s="115">
        <f>+(A!V54-B!W54)/(A!V54+B!W54)</f>
        <v>-0.77602874526724286</v>
      </c>
      <c r="Y53" s="114">
        <f>+(A!W54-B!X54)/(A!W54+B!X54)</f>
        <v>-0.83287388529202688</v>
      </c>
      <c r="Z53" s="115">
        <f>+(A!X54-B!Y54)/(A!X54+B!Y54)</f>
        <v>-0.74870585578698512</v>
      </c>
      <c r="AA53" s="114">
        <f>+(A!Y54-B!Z54)/(A!Y54+B!Z54)</f>
        <v>-0.70973225642829807</v>
      </c>
      <c r="AB53" s="114">
        <f>+(A!Z54-B!AA54)/(A!Z54+B!AA54)</f>
        <v>-0.71365542293244855</v>
      </c>
      <c r="AC53" s="114">
        <f>+(A!AA54-B!AB54)/(A!AA54+B!AB54)</f>
        <v>-0.76929337982891988</v>
      </c>
      <c r="AD53" s="114">
        <f>+(A!AB54-B!AC54)/(A!AB54+B!AC54)</f>
        <v>-0.78923147715688746</v>
      </c>
    </row>
    <row r="54" spans="4:30" x14ac:dyDescent="0.25">
      <c r="D54" s="246" t="s">
        <v>25</v>
      </c>
      <c r="E54" s="247"/>
      <c r="F54" s="113">
        <f>+(A!D55-B!E55)/(A!D55+B!E55)</f>
        <v>-0.18550382552931366</v>
      </c>
      <c r="G54" s="114">
        <f>+(A!E55-B!F55)/(A!E55+B!F55)</f>
        <v>-0.17040181559477943</v>
      </c>
      <c r="H54" s="115">
        <f>+(A!F55-B!G55)/(A!F55+B!G55)</f>
        <v>-0.22279127930953699</v>
      </c>
      <c r="I54" s="114">
        <f>+(A!G55-B!H55)/(A!G55+B!H55)</f>
        <v>-0.20364476309280516</v>
      </c>
      <c r="J54" s="115">
        <f>+(A!H55-B!I55)/(A!H55+B!I55)</f>
        <v>-0.11238185901062171</v>
      </c>
      <c r="K54" s="114">
        <f>+(A!I55-B!J55)/(A!I55+B!J55)</f>
        <v>-4.4446236960838839E-2</v>
      </c>
      <c r="L54" s="115">
        <f>+(A!J55-B!K55)/(A!J55+B!K55)</f>
        <v>6.6171262076087686E-2</v>
      </c>
      <c r="M54" s="114">
        <f>+(A!K55-B!L55)/(A!K55+B!L55)</f>
        <v>0.11485557808806099</v>
      </c>
      <c r="N54" s="115">
        <f>+(A!L55-B!M55)/(A!L55+B!M55)</f>
        <v>0.15440980915243704</v>
      </c>
      <c r="O54" s="114">
        <f>+(A!M55-B!N55)/(A!M55+B!N55)</f>
        <v>0.31777638593324753</v>
      </c>
      <c r="P54" s="115">
        <f>+(A!N55-B!O55)/(A!N55+B!O55)</f>
        <v>0.11684385010021821</v>
      </c>
      <c r="Q54" s="114">
        <f>+(A!O55-B!P55)/(A!O55+B!P55)</f>
        <v>6.6174922553544471E-2</v>
      </c>
      <c r="R54" s="115">
        <f>+(A!P55-B!Q55)/(A!P55+B!Q55)</f>
        <v>-4.412715051989869E-2</v>
      </c>
      <c r="S54" s="114">
        <f>+(A!Q55-B!R55)/(A!Q55+B!R55)</f>
        <v>-0.18301191815335108</v>
      </c>
      <c r="T54" s="115">
        <f>+(A!R55-B!S55)/(A!R55+B!S55)</f>
        <v>-0.17224486671773745</v>
      </c>
      <c r="U54" s="114">
        <f>+(A!S55-B!T55)/(A!S55+B!T55)</f>
        <v>-0.20801272625273526</v>
      </c>
      <c r="V54" s="115">
        <f>+(A!T55-B!U55)/(A!T55+B!U55)</f>
        <v>-0.28471394026592173</v>
      </c>
      <c r="W54" s="114">
        <f>+(A!U55-B!V55)/(A!U55+B!V55)</f>
        <v>-0.34516061184886654</v>
      </c>
      <c r="X54" s="115">
        <f>+(A!V55-B!W55)/(A!V55+B!W55)</f>
        <v>-0.35952498144717165</v>
      </c>
      <c r="Y54" s="114">
        <f>+(A!W55-B!X55)/(A!W55+B!X55)</f>
        <v>-0.43633682521857942</v>
      </c>
      <c r="Z54" s="115">
        <f>+(A!X55-B!Y55)/(A!X55+B!Y55)</f>
        <v>-0.35889394664058055</v>
      </c>
      <c r="AA54" s="114">
        <f>+(A!Y55-B!Z55)/(A!Y55+B!Z55)</f>
        <v>-0.32334383440969455</v>
      </c>
      <c r="AB54" s="114">
        <f>+(A!Z55-B!AA55)/(A!Z55+B!AA55)</f>
        <v>-0.33255383364529828</v>
      </c>
      <c r="AC54" s="114">
        <f>+(A!AA55-B!AB55)/(A!AA55+B!AB55)</f>
        <v>-0.37556914685418213</v>
      </c>
      <c r="AD54" s="114">
        <f>+(A!AB55-B!AC55)/(A!AB55+B!AC55)</f>
        <v>-0.36745418931865059</v>
      </c>
    </row>
    <row r="55" spans="4:30" ht="15.75" thickBot="1" x14ac:dyDescent="0.3">
      <c r="D55" s="244" t="s">
        <v>26</v>
      </c>
      <c r="E55" s="245"/>
      <c r="F55" s="116">
        <f>+(A!D56-B!E56)/(A!D56+B!E56)</f>
        <v>-0.99999994066179265</v>
      </c>
      <c r="G55" s="117">
        <f>+(A!E56-B!F56)/(A!E56+B!F56)</f>
        <v>-0.99999961008463112</v>
      </c>
      <c r="H55" s="118">
        <f>+(A!F56-B!G56)/(A!F56+B!G56)</f>
        <v>-0.99999992883718558</v>
      </c>
      <c r="I55" s="117">
        <f>+(A!G56-B!H56)/(A!G56+B!H56)</f>
        <v>-0.99999987940053758</v>
      </c>
      <c r="J55" s="118">
        <f>+(A!H56-B!I56)/(A!H56+B!I56)</f>
        <v>-0.99999985831816207</v>
      </c>
      <c r="K55" s="117"/>
      <c r="L55" s="118">
        <f>+(A!J56-B!K56)/(A!J56+B!K56)</f>
        <v>-1</v>
      </c>
      <c r="M55" s="117">
        <f>+(A!K56-B!L56)/(A!K56+B!L56)</f>
        <v>-0.99815971890643407</v>
      </c>
      <c r="N55" s="118">
        <f>+(A!L56-B!M56)/(A!L56+B!M56)</f>
        <v>-0.99296321399806042</v>
      </c>
      <c r="O55" s="117">
        <f>+(A!M56-B!N56)/(A!M56+B!N56)</f>
        <v>-0.97473386875757584</v>
      </c>
      <c r="P55" s="118">
        <f>+(A!N56-B!O56)/(A!N56+B!O56)</f>
        <v>-0.92441306325443984</v>
      </c>
      <c r="Q55" s="117">
        <f>+(A!O56-B!P56)/(A!O56+B!P56)</f>
        <v>-0.94535161952994218</v>
      </c>
      <c r="R55" s="118">
        <f>+(A!P56-B!Q56)/(A!P56+B!Q56)</f>
        <v>-0.93185269282529315</v>
      </c>
      <c r="S55" s="117">
        <f>+(A!Q56-B!R56)/(A!Q56+B!R56)</f>
        <v>-0.87141014841420017</v>
      </c>
      <c r="T55" s="118">
        <f>+(A!R56-B!S56)/(A!R56+B!S56)</f>
        <v>-0.8714985610478948</v>
      </c>
      <c r="U55" s="117">
        <f>+(A!S56-B!T56)/(A!S56+B!T56)</f>
        <v>-0.76966131380656799</v>
      </c>
      <c r="V55" s="118">
        <f>+(A!T56-B!U56)/(A!T56+B!U56)</f>
        <v>-0.7690797011435766</v>
      </c>
      <c r="W55" s="117">
        <f>+(A!U56-B!V56)/(A!U56+B!V56)</f>
        <v>-0.836935693500933</v>
      </c>
      <c r="X55" s="118">
        <f>+(A!V56-B!W56)/(A!V56+B!W56)</f>
        <v>-0.84460991477559122</v>
      </c>
      <c r="Y55" s="117">
        <f>+(A!W56-B!X56)/(A!W56+B!X56)</f>
        <v>-0.8043549480140586</v>
      </c>
      <c r="Z55" s="118">
        <f>+(A!X56-B!Y56)/(A!X56+B!Y56)</f>
        <v>-0.71831986873451747</v>
      </c>
      <c r="AA55" s="117">
        <f>+(A!Y56-B!Z56)/(A!Y56+B!Z56)</f>
        <v>-0.63931942874839753</v>
      </c>
      <c r="AB55" s="117">
        <f>+(A!Z56-B!AA56)/(A!Z56+B!AA56)</f>
        <v>0.46182089804417203</v>
      </c>
      <c r="AC55" s="117">
        <f>+(A!AA56-B!AB56)/(A!AA56+B!AB56)</f>
        <v>0.88941304559263745</v>
      </c>
      <c r="AD55" s="117">
        <f>+(A!AB56-B!AC56)/(A!AB56+B!AC56)</f>
        <v>0.55789866399249688</v>
      </c>
    </row>
    <row r="56" spans="4:30" s="1" customFormat="1" x14ac:dyDescent="0.25">
      <c r="D56" s="1" t="s">
        <v>53</v>
      </c>
      <c r="E56" s="124"/>
      <c r="F56" s="115"/>
      <c r="G56" s="115"/>
      <c r="H56" s="115"/>
      <c r="I56" s="115"/>
      <c r="J56" s="115"/>
      <c r="K56" s="115"/>
      <c r="L56" s="115"/>
      <c r="M56" s="115"/>
      <c r="N56" s="115"/>
      <c r="O56" s="115"/>
      <c r="P56" s="115"/>
      <c r="Q56" s="115"/>
      <c r="R56" s="115"/>
      <c r="S56" s="115"/>
      <c r="T56" s="115"/>
      <c r="U56" s="115"/>
      <c r="V56" s="115"/>
      <c r="W56" s="115"/>
      <c r="X56" s="115"/>
      <c r="Y56" s="115"/>
      <c r="Z56" s="115"/>
      <c r="AA56" s="115"/>
      <c r="AB56" s="115"/>
    </row>
    <row r="57" spans="4:30" ht="15.75" thickBot="1" x14ac:dyDescent="0.3"/>
    <row r="58" spans="4:30" ht="15.75" thickBot="1" x14ac:dyDescent="0.3">
      <c r="D58" s="6" t="s">
        <v>15</v>
      </c>
      <c r="E58" s="7"/>
      <c r="F58" s="16">
        <v>1995</v>
      </c>
      <c r="G58" s="8">
        <v>1996</v>
      </c>
      <c r="H58" s="16">
        <v>1997</v>
      </c>
      <c r="I58" s="8">
        <v>1998</v>
      </c>
      <c r="J58" s="16">
        <v>1999</v>
      </c>
      <c r="K58" s="8">
        <v>2000</v>
      </c>
      <c r="L58" s="16">
        <v>2001</v>
      </c>
      <c r="M58" s="8">
        <v>2002</v>
      </c>
      <c r="N58" s="16">
        <v>2003</v>
      </c>
      <c r="O58" s="8">
        <v>2004</v>
      </c>
      <c r="P58" s="16">
        <v>2005</v>
      </c>
      <c r="Q58" s="8">
        <v>2006</v>
      </c>
      <c r="R58" s="16">
        <v>2007</v>
      </c>
      <c r="S58" s="8">
        <v>2008</v>
      </c>
      <c r="T58" s="16">
        <v>2009</v>
      </c>
      <c r="U58" s="8">
        <v>2010</v>
      </c>
      <c r="V58" s="16">
        <v>2011</v>
      </c>
      <c r="W58" s="8">
        <v>2012</v>
      </c>
      <c r="X58" s="16">
        <v>2013</v>
      </c>
      <c r="Y58" s="8">
        <v>2014</v>
      </c>
      <c r="Z58" s="16">
        <v>2015</v>
      </c>
      <c r="AA58" s="9">
        <v>2016</v>
      </c>
      <c r="AB58" s="9">
        <v>2017</v>
      </c>
      <c r="AC58" s="9">
        <v>2018</v>
      </c>
      <c r="AD58" s="9">
        <v>2019</v>
      </c>
    </row>
    <row r="59" spans="4:30" x14ac:dyDescent="0.25">
      <c r="D59" s="246" t="s">
        <v>17</v>
      </c>
      <c r="E59" s="247"/>
      <c r="F59" s="119" t="str">
        <f>+IF(F46&gt;0.33, "COMERCIO INTRAINDUSTRIAL", "INDICIO DE COMERCIO INTRAINDUSTRIAL")</f>
        <v>INDICIO DE COMERCIO INTRAINDUSTRIAL</v>
      </c>
      <c r="G59" s="152" t="str">
        <f t="shared" ref="G59:AA59" si="0">+IF(G46&gt;0.33, "COMERCIO INTRAINDUSTRIAL", "INDICIO DE COMERCIO INTRAINDUSTRIAL")</f>
        <v>INDICIO DE COMERCIO INTRAINDUSTRIAL</v>
      </c>
      <c r="H59" s="119" t="str">
        <f t="shared" si="0"/>
        <v>INDICIO DE COMERCIO INTRAINDUSTRIAL</v>
      </c>
      <c r="I59" s="152" t="str">
        <f t="shared" si="0"/>
        <v>INDICIO DE COMERCIO INTRAINDUSTRIAL</v>
      </c>
      <c r="J59" s="119" t="str">
        <f t="shared" si="0"/>
        <v>INDICIO DE COMERCIO INTRAINDUSTRIAL</v>
      </c>
      <c r="K59" s="152" t="str">
        <f t="shared" si="0"/>
        <v>INDICIO DE COMERCIO INTRAINDUSTRIAL</v>
      </c>
      <c r="L59" s="119" t="str">
        <f t="shared" si="0"/>
        <v>INDICIO DE COMERCIO INTRAINDUSTRIAL</v>
      </c>
      <c r="M59" s="152" t="str">
        <f t="shared" si="0"/>
        <v>INDICIO DE COMERCIO INTRAINDUSTRIAL</v>
      </c>
      <c r="N59" s="119" t="str">
        <f t="shared" si="0"/>
        <v>INDICIO DE COMERCIO INTRAINDUSTRIAL</v>
      </c>
      <c r="O59" s="152" t="str">
        <f t="shared" si="0"/>
        <v>INDICIO DE COMERCIO INTRAINDUSTRIAL</v>
      </c>
      <c r="P59" s="119" t="str">
        <f t="shared" si="0"/>
        <v>INDICIO DE COMERCIO INTRAINDUSTRIAL</v>
      </c>
      <c r="Q59" s="152" t="str">
        <f t="shared" si="0"/>
        <v>INDICIO DE COMERCIO INTRAINDUSTRIAL</v>
      </c>
      <c r="R59" s="119" t="str">
        <f t="shared" si="0"/>
        <v>INDICIO DE COMERCIO INTRAINDUSTRIAL</v>
      </c>
      <c r="S59" s="152" t="str">
        <f t="shared" si="0"/>
        <v>INDICIO DE COMERCIO INTRAINDUSTRIAL</v>
      </c>
      <c r="T59" s="119" t="str">
        <f t="shared" si="0"/>
        <v>INDICIO DE COMERCIO INTRAINDUSTRIAL</v>
      </c>
      <c r="U59" s="152" t="str">
        <f t="shared" si="0"/>
        <v>INDICIO DE COMERCIO INTRAINDUSTRIAL</v>
      </c>
      <c r="V59" s="119" t="str">
        <f t="shared" si="0"/>
        <v>INDICIO DE COMERCIO INTRAINDUSTRIAL</v>
      </c>
      <c r="W59" s="152" t="str">
        <f t="shared" si="0"/>
        <v>INDICIO DE COMERCIO INTRAINDUSTRIAL</v>
      </c>
      <c r="X59" s="119" t="str">
        <f t="shared" si="0"/>
        <v>INDICIO DE COMERCIO INTRAINDUSTRIAL</v>
      </c>
      <c r="Y59" s="152" t="str">
        <f t="shared" si="0"/>
        <v>INDICIO DE COMERCIO INTRAINDUSTRIAL</v>
      </c>
      <c r="Z59" s="119" t="str">
        <f t="shared" si="0"/>
        <v>INDICIO DE COMERCIO INTRAINDUSTRIAL</v>
      </c>
      <c r="AA59" s="153" t="str">
        <f t="shared" si="0"/>
        <v>INDICIO DE COMERCIO INTRAINDUSTRIAL</v>
      </c>
      <c r="AB59" s="153" t="str">
        <f t="shared" ref="AB59:AC59" si="1">+IF(AB46&gt;0.33, "COMERCIO INTRAINDUSTRIAL", "INDICIO DE COMERCIO INTRAINDUSTRIAL")</f>
        <v>INDICIO DE COMERCIO INTRAINDUSTRIAL</v>
      </c>
      <c r="AC59" s="153" t="str">
        <f t="shared" si="1"/>
        <v>INDICIO DE COMERCIO INTRAINDUSTRIAL</v>
      </c>
      <c r="AD59" s="153" t="str">
        <f t="shared" ref="AD59" si="2">+IF(AD46&gt;0.33, "COMERCIO INTRAINDUSTRIAL", "INDICIO DE COMERCIO INTRAINDUSTRIAL")</f>
        <v>INDICIO DE COMERCIO INTRAINDUSTRIAL</v>
      </c>
    </row>
    <row r="60" spans="4:30" x14ac:dyDescent="0.25">
      <c r="D60" s="248" t="s">
        <v>18</v>
      </c>
      <c r="E60" s="249"/>
      <c r="F60" s="120" t="str">
        <f t="shared" ref="F60:AA60" si="3">+IF(F47&gt;0.33, "COMERCIO INTRAINDUSTRIAL", "INDICIO DE COMERCIO INTRAINDUSTRIAL")</f>
        <v>INDICIO DE COMERCIO INTRAINDUSTRIAL</v>
      </c>
      <c r="G60" s="151" t="str">
        <f t="shared" si="3"/>
        <v>INDICIO DE COMERCIO INTRAINDUSTRIAL</v>
      </c>
      <c r="H60" s="120" t="str">
        <f t="shared" si="3"/>
        <v>INDICIO DE COMERCIO INTRAINDUSTRIAL</v>
      </c>
      <c r="I60" s="151" t="str">
        <f t="shared" si="3"/>
        <v>INDICIO DE COMERCIO INTRAINDUSTRIAL</v>
      </c>
      <c r="J60" s="120" t="str">
        <f t="shared" si="3"/>
        <v>INDICIO DE COMERCIO INTRAINDUSTRIAL</v>
      </c>
      <c r="K60" s="151" t="str">
        <f t="shared" si="3"/>
        <v>INDICIO DE COMERCIO INTRAINDUSTRIAL</v>
      </c>
      <c r="L60" s="120" t="str">
        <f t="shared" si="3"/>
        <v>INDICIO DE COMERCIO INTRAINDUSTRIAL</v>
      </c>
      <c r="M60" s="151" t="str">
        <f t="shared" si="3"/>
        <v>INDICIO DE COMERCIO INTRAINDUSTRIAL</v>
      </c>
      <c r="N60" s="120" t="str">
        <f t="shared" si="3"/>
        <v>INDICIO DE COMERCIO INTRAINDUSTRIAL</v>
      </c>
      <c r="O60" s="151" t="str">
        <f t="shared" si="3"/>
        <v>INDICIO DE COMERCIO INTRAINDUSTRIAL</v>
      </c>
      <c r="P60" s="120" t="str">
        <f t="shared" si="3"/>
        <v>INDICIO DE COMERCIO INTRAINDUSTRIAL</v>
      </c>
      <c r="Q60" s="151" t="str">
        <f t="shared" si="3"/>
        <v>INDICIO DE COMERCIO INTRAINDUSTRIAL</v>
      </c>
      <c r="R60" s="120" t="str">
        <f t="shared" si="3"/>
        <v>INDICIO DE COMERCIO INTRAINDUSTRIAL</v>
      </c>
      <c r="S60" s="151" t="str">
        <f t="shared" si="3"/>
        <v>INDICIO DE COMERCIO INTRAINDUSTRIAL</v>
      </c>
      <c r="T60" s="120" t="str">
        <f t="shared" si="3"/>
        <v>INDICIO DE COMERCIO INTRAINDUSTRIAL</v>
      </c>
      <c r="U60" s="151" t="str">
        <f t="shared" si="3"/>
        <v>INDICIO DE COMERCIO INTRAINDUSTRIAL</v>
      </c>
      <c r="V60" s="120" t="str">
        <f t="shared" si="3"/>
        <v>INDICIO DE COMERCIO INTRAINDUSTRIAL</v>
      </c>
      <c r="W60" s="151" t="str">
        <f t="shared" si="3"/>
        <v>INDICIO DE COMERCIO INTRAINDUSTRIAL</v>
      </c>
      <c r="X60" s="120" t="str">
        <f t="shared" si="3"/>
        <v>INDICIO DE COMERCIO INTRAINDUSTRIAL</v>
      </c>
      <c r="Y60" s="151" t="str">
        <f t="shared" si="3"/>
        <v>INDICIO DE COMERCIO INTRAINDUSTRIAL</v>
      </c>
      <c r="Z60" s="120" t="str">
        <f t="shared" si="3"/>
        <v>INDICIO DE COMERCIO INTRAINDUSTRIAL</v>
      </c>
      <c r="AA60" s="154" t="str">
        <f t="shared" si="3"/>
        <v>INDICIO DE COMERCIO INTRAINDUSTRIAL</v>
      </c>
      <c r="AB60" s="154" t="str">
        <f t="shared" ref="AB60:AC60" si="4">+IF(AB47&gt;0.33, "COMERCIO INTRAINDUSTRIAL", "INDICIO DE COMERCIO INTRAINDUSTRIAL")</f>
        <v>INDICIO DE COMERCIO INTRAINDUSTRIAL</v>
      </c>
      <c r="AC60" s="154" t="str">
        <f t="shared" si="4"/>
        <v>INDICIO DE COMERCIO INTRAINDUSTRIAL</v>
      </c>
      <c r="AD60" s="154" t="str">
        <f t="shared" ref="AD60" si="5">+IF(AD47&gt;0.33, "COMERCIO INTRAINDUSTRIAL", "INDICIO DE COMERCIO INTRAINDUSTRIAL")</f>
        <v>INDICIO DE COMERCIO INTRAINDUSTRIAL</v>
      </c>
    </row>
    <row r="61" spans="4:30" x14ac:dyDescent="0.25">
      <c r="D61" s="246" t="s">
        <v>19</v>
      </c>
      <c r="E61" s="247"/>
      <c r="F61" s="120" t="str">
        <f t="shared" ref="F61:AA61" si="6">+IF(F48&gt;0.33, "COMERCIO INTRAINDUSTRIAL", "INDICIO DE COMERCIO INTRAINDUSTRIAL")</f>
        <v>INDICIO DE COMERCIO INTRAINDUSTRIAL</v>
      </c>
      <c r="G61" s="151" t="str">
        <f t="shared" si="6"/>
        <v>INDICIO DE COMERCIO INTRAINDUSTRIAL</v>
      </c>
      <c r="H61" s="120" t="str">
        <f t="shared" si="6"/>
        <v>INDICIO DE COMERCIO INTRAINDUSTRIAL</v>
      </c>
      <c r="I61" s="151" t="str">
        <f t="shared" si="6"/>
        <v>INDICIO DE COMERCIO INTRAINDUSTRIAL</v>
      </c>
      <c r="J61" s="120" t="str">
        <f t="shared" si="6"/>
        <v>INDICIO DE COMERCIO INTRAINDUSTRIAL</v>
      </c>
      <c r="K61" s="151" t="str">
        <f t="shared" si="6"/>
        <v>INDICIO DE COMERCIO INTRAINDUSTRIAL</v>
      </c>
      <c r="L61" s="120" t="str">
        <f t="shared" si="6"/>
        <v>INDICIO DE COMERCIO INTRAINDUSTRIAL</v>
      </c>
      <c r="M61" s="151" t="str">
        <f t="shared" si="6"/>
        <v>INDICIO DE COMERCIO INTRAINDUSTRIAL</v>
      </c>
      <c r="N61" s="120" t="str">
        <f t="shared" si="6"/>
        <v>INDICIO DE COMERCIO INTRAINDUSTRIAL</v>
      </c>
      <c r="O61" s="151" t="str">
        <f t="shared" si="6"/>
        <v>INDICIO DE COMERCIO INTRAINDUSTRIAL</v>
      </c>
      <c r="P61" s="120" t="str">
        <f t="shared" si="6"/>
        <v>INDICIO DE COMERCIO INTRAINDUSTRIAL</v>
      </c>
      <c r="Q61" s="151" t="str">
        <f t="shared" si="6"/>
        <v>INDICIO DE COMERCIO INTRAINDUSTRIAL</v>
      </c>
      <c r="R61" s="120" t="str">
        <f t="shared" si="6"/>
        <v>INDICIO DE COMERCIO INTRAINDUSTRIAL</v>
      </c>
      <c r="S61" s="151" t="str">
        <f t="shared" si="6"/>
        <v>INDICIO DE COMERCIO INTRAINDUSTRIAL</v>
      </c>
      <c r="T61" s="120" t="str">
        <f t="shared" si="6"/>
        <v>INDICIO DE COMERCIO INTRAINDUSTRIAL</v>
      </c>
      <c r="U61" s="151" t="str">
        <f t="shared" si="6"/>
        <v>INDICIO DE COMERCIO INTRAINDUSTRIAL</v>
      </c>
      <c r="V61" s="120" t="str">
        <f t="shared" si="6"/>
        <v>INDICIO DE COMERCIO INTRAINDUSTRIAL</v>
      </c>
      <c r="W61" s="151" t="str">
        <f t="shared" si="6"/>
        <v>INDICIO DE COMERCIO INTRAINDUSTRIAL</v>
      </c>
      <c r="X61" s="120" t="str">
        <f t="shared" si="6"/>
        <v>INDICIO DE COMERCIO INTRAINDUSTRIAL</v>
      </c>
      <c r="Y61" s="151" t="str">
        <f t="shared" si="6"/>
        <v>INDICIO DE COMERCIO INTRAINDUSTRIAL</v>
      </c>
      <c r="Z61" s="120" t="str">
        <f t="shared" si="6"/>
        <v>INDICIO DE COMERCIO INTRAINDUSTRIAL</v>
      </c>
      <c r="AA61" s="154" t="str">
        <f t="shared" si="6"/>
        <v>INDICIO DE COMERCIO INTRAINDUSTRIAL</v>
      </c>
      <c r="AB61" s="154" t="str">
        <f t="shared" ref="AB61:AC61" si="7">+IF(AB48&gt;0.33, "COMERCIO INTRAINDUSTRIAL", "INDICIO DE COMERCIO INTRAINDUSTRIAL")</f>
        <v>INDICIO DE COMERCIO INTRAINDUSTRIAL</v>
      </c>
      <c r="AC61" s="154" t="str">
        <f t="shared" si="7"/>
        <v>INDICIO DE COMERCIO INTRAINDUSTRIAL</v>
      </c>
      <c r="AD61" s="154" t="str">
        <f t="shared" ref="AD61" si="8">+IF(AD48&gt;0.33, "COMERCIO INTRAINDUSTRIAL", "INDICIO DE COMERCIO INTRAINDUSTRIAL")</f>
        <v>INDICIO DE COMERCIO INTRAINDUSTRIAL</v>
      </c>
    </row>
    <row r="62" spans="4:30" x14ac:dyDescent="0.25">
      <c r="D62" s="248" t="s">
        <v>20</v>
      </c>
      <c r="E62" s="249"/>
      <c r="F62" s="120" t="str">
        <f t="shared" ref="F62:AA62" si="9">+IF(F49&gt;0.33, "COMERCIO INTRAINDUSTRIAL", "INDICIO DE COMERCIO INTRAINDUSTRIAL")</f>
        <v>COMERCIO INTRAINDUSTRIAL</v>
      </c>
      <c r="G62" s="151" t="str">
        <f t="shared" si="9"/>
        <v>COMERCIO INTRAINDUSTRIAL</v>
      </c>
      <c r="H62" s="120" t="str">
        <f t="shared" si="9"/>
        <v>COMERCIO INTRAINDUSTRIAL</v>
      </c>
      <c r="I62" s="151" t="str">
        <f t="shared" si="9"/>
        <v>COMERCIO INTRAINDUSTRIAL</v>
      </c>
      <c r="J62" s="120" t="str">
        <f t="shared" si="9"/>
        <v>COMERCIO INTRAINDUSTRIAL</v>
      </c>
      <c r="K62" s="151" t="str">
        <f t="shared" si="9"/>
        <v>COMERCIO INTRAINDUSTRIAL</v>
      </c>
      <c r="L62" s="120" t="str">
        <f t="shared" si="9"/>
        <v>COMERCIO INTRAINDUSTRIAL</v>
      </c>
      <c r="M62" s="151" t="str">
        <f t="shared" si="9"/>
        <v>COMERCIO INTRAINDUSTRIAL</v>
      </c>
      <c r="N62" s="120" t="str">
        <f t="shared" si="9"/>
        <v>COMERCIO INTRAINDUSTRIAL</v>
      </c>
      <c r="O62" s="151" t="str">
        <f t="shared" si="9"/>
        <v>COMERCIO INTRAINDUSTRIAL</v>
      </c>
      <c r="P62" s="120" t="str">
        <f t="shared" si="9"/>
        <v>COMERCIO INTRAINDUSTRIAL</v>
      </c>
      <c r="Q62" s="151" t="str">
        <f t="shared" si="9"/>
        <v>COMERCIO INTRAINDUSTRIAL</v>
      </c>
      <c r="R62" s="120" t="str">
        <f t="shared" si="9"/>
        <v>COMERCIO INTRAINDUSTRIAL</v>
      </c>
      <c r="S62" s="151" t="str">
        <f t="shared" si="9"/>
        <v>COMERCIO INTRAINDUSTRIAL</v>
      </c>
      <c r="T62" s="120" t="str">
        <f t="shared" si="9"/>
        <v>COMERCIO INTRAINDUSTRIAL</v>
      </c>
      <c r="U62" s="151" t="str">
        <f t="shared" si="9"/>
        <v>COMERCIO INTRAINDUSTRIAL</v>
      </c>
      <c r="V62" s="120" t="str">
        <f t="shared" si="9"/>
        <v>COMERCIO INTRAINDUSTRIAL</v>
      </c>
      <c r="W62" s="151" t="str">
        <f t="shared" si="9"/>
        <v>COMERCIO INTRAINDUSTRIAL</v>
      </c>
      <c r="X62" s="120" t="str">
        <f t="shared" si="9"/>
        <v>COMERCIO INTRAINDUSTRIAL</v>
      </c>
      <c r="Y62" s="151" t="str">
        <f t="shared" si="9"/>
        <v>COMERCIO INTRAINDUSTRIAL</v>
      </c>
      <c r="Z62" s="120" t="str">
        <f t="shared" si="9"/>
        <v>COMERCIO INTRAINDUSTRIAL</v>
      </c>
      <c r="AA62" s="154" t="str">
        <f t="shared" si="9"/>
        <v>COMERCIO INTRAINDUSTRIAL</v>
      </c>
      <c r="AB62" s="154" t="str">
        <f t="shared" ref="AB62:AC62" si="10">+IF(AB49&gt;0.33, "COMERCIO INTRAINDUSTRIAL", "INDICIO DE COMERCIO INTRAINDUSTRIAL")</f>
        <v>COMERCIO INTRAINDUSTRIAL</v>
      </c>
      <c r="AC62" s="154" t="str">
        <f t="shared" si="10"/>
        <v>COMERCIO INTRAINDUSTRIAL</v>
      </c>
      <c r="AD62" s="154" t="str">
        <f t="shared" ref="AD62" si="11">+IF(AD49&gt;0.33, "COMERCIO INTRAINDUSTRIAL", "INDICIO DE COMERCIO INTRAINDUSTRIAL")</f>
        <v>COMERCIO INTRAINDUSTRIAL</v>
      </c>
    </row>
    <row r="63" spans="4:30" x14ac:dyDescent="0.25">
      <c r="D63" s="246" t="s">
        <v>21</v>
      </c>
      <c r="E63" s="247"/>
      <c r="F63" s="120" t="str">
        <f t="shared" ref="F63:AA63" si="12">+IF(F50&gt;0.33, "COMERCIO INTRAINDUSTRIAL", "INDICIO DE COMERCIO INTRAINDUSTRIAL")</f>
        <v>INDICIO DE COMERCIO INTRAINDUSTRIAL</v>
      </c>
      <c r="G63" s="151" t="str">
        <f t="shared" si="12"/>
        <v>INDICIO DE COMERCIO INTRAINDUSTRIAL</v>
      </c>
      <c r="H63" s="120" t="str">
        <f t="shared" si="12"/>
        <v>COMERCIO INTRAINDUSTRIAL</v>
      </c>
      <c r="I63" s="151" t="str">
        <f t="shared" si="12"/>
        <v>COMERCIO INTRAINDUSTRIAL</v>
      </c>
      <c r="J63" s="120" t="str">
        <f t="shared" si="12"/>
        <v>COMERCIO INTRAINDUSTRIAL</v>
      </c>
      <c r="K63" s="151" t="str">
        <f t="shared" si="12"/>
        <v>INDICIO DE COMERCIO INTRAINDUSTRIAL</v>
      </c>
      <c r="L63" s="120" t="str">
        <f t="shared" si="12"/>
        <v>COMERCIO INTRAINDUSTRIAL</v>
      </c>
      <c r="M63" s="151" t="str">
        <f t="shared" si="12"/>
        <v>COMERCIO INTRAINDUSTRIAL</v>
      </c>
      <c r="N63" s="120" t="str">
        <f t="shared" si="12"/>
        <v>COMERCIO INTRAINDUSTRIAL</v>
      </c>
      <c r="O63" s="151" t="str">
        <f t="shared" si="12"/>
        <v>COMERCIO INTRAINDUSTRIAL</v>
      </c>
      <c r="P63" s="120" t="str">
        <f t="shared" si="12"/>
        <v>COMERCIO INTRAINDUSTRIAL</v>
      </c>
      <c r="Q63" s="151" t="str">
        <f t="shared" si="12"/>
        <v>COMERCIO INTRAINDUSTRIAL</v>
      </c>
      <c r="R63" s="120" t="str">
        <f t="shared" si="12"/>
        <v>INDICIO DE COMERCIO INTRAINDUSTRIAL</v>
      </c>
      <c r="S63" s="151" t="str">
        <f t="shared" si="12"/>
        <v>INDICIO DE COMERCIO INTRAINDUSTRIAL</v>
      </c>
      <c r="T63" s="120" t="str">
        <f t="shared" si="12"/>
        <v>COMERCIO INTRAINDUSTRIAL</v>
      </c>
      <c r="U63" s="151" t="str">
        <f t="shared" si="12"/>
        <v>INDICIO DE COMERCIO INTRAINDUSTRIAL</v>
      </c>
      <c r="V63" s="120" t="str">
        <f t="shared" si="12"/>
        <v>INDICIO DE COMERCIO INTRAINDUSTRIAL</v>
      </c>
      <c r="W63" s="151" t="str">
        <f t="shared" si="12"/>
        <v>INDICIO DE COMERCIO INTRAINDUSTRIAL</v>
      </c>
      <c r="X63" s="120" t="str">
        <f t="shared" si="12"/>
        <v>INDICIO DE COMERCIO INTRAINDUSTRIAL</v>
      </c>
      <c r="Y63" s="151" t="str">
        <f t="shared" si="12"/>
        <v>INDICIO DE COMERCIO INTRAINDUSTRIAL</v>
      </c>
      <c r="Z63" s="120" t="str">
        <f t="shared" si="12"/>
        <v>COMERCIO INTRAINDUSTRIAL</v>
      </c>
      <c r="AA63" s="154" t="str">
        <f t="shared" si="12"/>
        <v>INDICIO DE COMERCIO INTRAINDUSTRIAL</v>
      </c>
      <c r="AB63" s="154" t="str">
        <f t="shared" ref="AB63:AC63" si="13">+IF(AB50&gt;0.33, "COMERCIO INTRAINDUSTRIAL", "INDICIO DE COMERCIO INTRAINDUSTRIAL")</f>
        <v>COMERCIO INTRAINDUSTRIAL</v>
      </c>
      <c r="AC63" s="154" t="str">
        <f t="shared" si="13"/>
        <v>INDICIO DE COMERCIO INTRAINDUSTRIAL</v>
      </c>
      <c r="AD63" s="154" t="str">
        <f t="shared" ref="AD63" si="14">+IF(AD50&gt;0.33, "COMERCIO INTRAINDUSTRIAL", "INDICIO DE COMERCIO INTRAINDUSTRIAL")</f>
        <v>INDICIO DE COMERCIO INTRAINDUSTRIAL</v>
      </c>
    </row>
    <row r="64" spans="4:30" x14ac:dyDescent="0.25">
      <c r="D64" s="248" t="s">
        <v>22</v>
      </c>
      <c r="E64" s="249"/>
      <c r="F64" s="120" t="str">
        <f t="shared" ref="F64:AA64" si="15">+IF(F51&gt;0.33, "COMERCIO INTRAINDUSTRIAL", "INDICIO DE COMERCIO INTRAINDUSTRIAL")</f>
        <v>INDICIO DE COMERCIO INTRAINDUSTRIAL</v>
      </c>
      <c r="G64" s="151" t="str">
        <f t="shared" si="15"/>
        <v>INDICIO DE COMERCIO INTRAINDUSTRIAL</v>
      </c>
      <c r="H64" s="120" t="str">
        <f t="shared" si="15"/>
        <v>INDICIO DE COMERCIO INTRAINDUSTRIAL</v>
      </c>
      <c r="I64" s="151" t="str">
        <f t="shared" si="15"/>
        <v>INDICIO DE COMERCIO INTRAINDUSTRIAL</v>
      </c>
      <c r="J64" s="120" t="str">
        <f t="shared" si="15"/>
        <v>INDICIO DE COMERCIO INTRAINDUSTRIAL</v>
      </c>
      <c r="K64" s="151" t="str">
        <f t="shared" si="15"/>
        <v>INDICIO DE COMERCIO INTRAINDUSTRIAL</v>
      </c>
      <c r="L64" s="120" t="str">
        <f t="shared" si="15"/>
        <v>INDICIO DE COMERCIO INTRAINDUSTRIAL</v>
      </c>
      <c r="M64" s="151" t="str">
        <f t="shared" si="15"/>
        <v>INDICIO DE COMERCIO INTRAINDUSTRIAL</v>
      </c>
      <c r="N64" s="120" t="str">
        <f t="shared" si="15"/>
        <v>INDICIO DE COMERCIO INTRAINDUSTRIAL</v>
      </c>
      <c r="O64" s="151" t="str">
        <f t="shared" si="15"/>
        <v>INDICIO DE COMERCIO INTRAINDUSTRIAL</v>
      </c>
      <c r="P64" s="120" t="str">
        <f t="shared" si="15"/>
        <v>INDICIO DE COMERCIO INTRAINDUSTRIAL</v>
      </c>
      <c r="Q64" s="151" t="str">
        <f t="shared" si="15"/>
        <v>INDICIO DE COMERCIO INTRAINDUSTRIAL</v>
      </c>
      <c r="R64" s="120" t="str">
        <f t="shared" si="15"/>
        <v>INDICIO DE COMERCIO INTRAINDUSTRIAL</v>
      </c>
      <c r="S64" s="151" t="str">
        <f t="shared" si="15"/>
        <v>INDICIO DE COMERCIO INTRAINDUSTRIAL</v>
      </c>
      <c r="T64" s="120" t="str">
        <f t="shared" si="15"/>
        <v>INDICIO DE COMERCIO INTRAINDUSTRIAL</v>
      </c>
      <c r="U64" s="151" t="str">
        <f t="shared" si="15"/>
        <v>INDICIO DE COMERCIO INTRAINDUSTRIAL</v>
      </c>
      <c r="V64" s="120" t="str">
        <f t="shared" si="15"/>
        <v>INDICIO DE COMERCIO INTRAINDUSTRIAL</v>
      </c>
      <c r="W64" s="151" t="str">
        <f t="shared" si="15"/>
        <v>INDICIO DE COMERCIO INTRAINDUSTRIAL</v>
      </c>
      <c r="X64" s="120" t="str">
        <f t="shared" si="15"/>
        <v>INDICIO DE COMERCIO INTRAINDUSTRIAL</v>
      </c>
      <c r="Y64" s="151" t="str">
        <f t="shared" si="15"/>
        <v>INDICIO DE COMERCIO INTRAINDUSTRIAL</v>
      </c>
      <c r="Z64" s="120" t="str">
        <f t="shared" si="15"/>
        <v>INDICIO DE COMERCIO INTRAINDUSTRIAL</v>
      </c>
      <c r="AA64" s="154" t="str">
        <f t="shared" si="15"/>
        <v>INDICIO DE COMERCIO INTRAINDUSTRIAL</v>
      </c>
      <c r="AB64" s="154" t="str">
        <f t="shared" ref="AB64:AC64" si="16">+IF(AB51&gt;0.33, "COMERCIO INTRAINDUSTRIAL", "INDICIO DE COMERCIO INTRAINDUSTRIAL")</f>
        <v>INDICIO DE COMERCIO INTRAINDUSTRIAL</v>
      </c>
      <c r="AC64" s="154" t="str">
        <f t="shared" si="16"/>
        <v>INDICIO DE COMERCIO INTRAINDUSTRIAL</v>
      </c>
      <c r="AD64" s="154" t="str">
        <f t="shared" ref="AD64" si="17">+IF(AD51&gt;0.33, "COMERCIO INTRAINDUSTRIAL", "INDICIO DE COMERCIO INTRAINDUSTRIAL")</f>
        <v>INDICIO DE COMERCIO INTRAINDUSTRIAL</v>
      </c>
    </row>
    <row r="65" spans="4:30" x14ac:dyDescent="0.25">
      <c r="D65" s="246" t="s">
        <v>23</v>
      </c>
      <c r="E65" s="247"/>
      <c r="F65" s="120" t="str">
        <f t="shared" ref="F65:AA65" si="18">+IF(F52&gt;0.33, "COMERCIO INTRAINDUSTRIAL", "INDICIO DE COMERCIO INTRAINDUSTRIAL")</f>
        <v>INDICIO DE COMERCIO INTRAINDUSTRIAL</v>
      </c>
      <c r="G65" s="151" t="str">
        <f t="shared" si="18"/>
        <v>INDICIO DE COMERCIO INTRAINDUSTRIAL</v>
      </c>
      <c r="H65" s="120" t="str">
        <f t="shared" si="18"/>
        <v>INDICIO DE COMERCIO INTRAINDUSTRIAL</v>
      </c>
      <c r="I65" s="151" t="str">
        <f t="shared" si="18"/>
        <v>INDICIO DE COMERCIO INTRAINDUSTRIAL</v>
      </c>
      <c r="J65" s="120" t="str">
        <f t="shared" si="18"/>
        <v>INDICIO DE COMERCIO INTRAINDUSTRIAL</v>
      </c>
      <c r="K65" s="151" t="str">
        <f t="shared" si="18"/>
        <v>INDICIO DE COMERCIO INTRAINDUSTRIAL</v>
      </c>
      <c r="L65" s="120" t="str">
        <f t="shared" si="18"/>
        <v>INDICIO DE COMERCIO INTRAINDUSTRIAL</v>
      </c>
      <c r="M65" s="151" t="str">
        <f t="shared" si="18"/>
        <v>INDICIO DE COMERCIO INTRAINDUSTRIAL</v>
      </c>
      <c r="N65" s="120" t="str">
        <f t="shared" si="18"/>
        <v>INDICIO DE COMERCIO INTRAINDUSTRIAL</v>
      </c>
      <c r="O65" s="151" t="str">
        <f t="shared" si="18"/>
        <v>INDICIO DE COMERCIO INTRAINDUSTRIAL</v>
      </c>
      <c r="P65" s="120" t="str">
        <f t="shared" si="18"/>
        <v>INDICIO DE COMERCIO INTRAINDUSTRIAL</v>
      </c>
      <c r="Q65" s="151" t="str">
        <f t="shared" si="18"/>
        <v>INDICIO DE COMERCIO INTRAINDUSTRIAL</v>
      </c>
      <c r="R65" s="120" t="str">
        <f t="shared" si="18"/>
        <v>INDICIO DE COMERCIO INTRAINDUSTRIAL</v>
      </c>
      <c r="S65" s="151" t="str">
        <f t="shared" si="18"/>
        <v>INDICIO DE COMERCIO INTRAINDUSTRIAL</v>
      </c>
      <c r="T65" s="120" t="str">
        <f t="shared" si="18"/>
        <v>INDICIO DE COMERCIO INTRAINDUSTRIAL</v>
      </c>
      <c r="U65" s="151" t="str">
        <f t="shared" si="18"/>
        <v>INDICIO DE COMERCIO INTRAINDUSTRIAL</v>
      </c>
      <c r="V65" s="120" t="str">
        <f t="shared" si="18"/>
        <v>INDICIO DE COMERCIO INTRAINDUSTRIAL</v>
      </c>
      <c r="W65" s="151" t="str">
        <f t="shared" si="18"/>
        <v>INDICIO DE COMERCIO INTRAINDUSTRIAL</v>
      </c>
      <c r="X65" s="120" t="str">
        <f t="shared" si="18"/>
        <v>INDICIO DE COMERCIO INTRAINDUSTRIAL</v>
      </c>
      <c r="Y65" s="151" t="str">
        <f t="shared" si="18"/>
        <v>INDICIO DE COMERCIO INTRAINDUSTRIAL</v>
      </c>
      <c r="Z65" s="120" t="str">
        <f t="shared" si="18"/>
        <v>INDICIO DE COMERCIO INTRAINDUSTRIAL</v>
      </c>
      <c r="AA65" s="154" t="str">
        <f t="shared" si="18"/>
        <v>INDICIO DE COMERCIO INTRAINDUSTRIAL</v>
      </c>
      <c r="AB65" s="154" t="str">
        <f t="shared" ref="AB65:AC65" si="19">+IF(AB52&gt;0.33, "COMERCIO INTRAINDUSTRIAL", "INDICIO DE COMERCIO INTRAINDUSTRIAL")</f>
        <v>INDICIO DE COMERCIO INTRAINDUSTRIAL</v>
      </c>
      <c r="AC65" s="154" t="str">
        <f t="shared" si="19"/>
        <v>INDICIO DE COMERCIO INTRAINDUSTRIAL</v>
      </c>
      <c r="AD65" s="154" t="str">
        <f t="shared" ref="AD65" si="20">+IF(AD52&gt;0.33, "COMERCIO INTRAINDUSTRIAL", "INDICIO DE COMERCIO INTRAINDUSTRIAL")</f>
        <v>INDICIO DE COMERCIO INTRAINDUSTRIAL</v>
      </c>
    </row>
    <row r="66" spans="4:30" x14ac:dyDescent="0.25">
      <c r="D66" s="248" t="s">
        <v>24</v>
      </c>
      <c r="E66" s="249"/>
      <c r="F66" s="120" t="str">
        <f t="shared" ref="F66:AA66" si="21">+IF(F53&gt;0.33, "COMERCIO INTRAINDUSTRIAL", "INDICIO DE COMERCIO INTRAINDUSTRIAL")</f>
        <v>INDICIO DE COMERCIO INTRAINDUSTRIAL</v>
      </c>
      <c r="G66" s="151" t="str">
        <f t="shared" si="21"/>
        <v>INDICIO DE COMERCIO INTRAINDUSTRIAL</v>
      </c>
      <c r="H66" s="120" t="str">
        <f t="shared" si="21"/>
        <v>INDICIO DE COMERCIO INTRAINDUSTRIAL</v>
      </c>
      <c r="I66" s="151" t="str">
        <f t="shared" si="21"/>
        <v>INDICIO DE COMERCIO INTRAINDUSTRIAL</v>
      </c>
      <c r="J66" s="120" t="str">
        <f t="shared" si="21"/>
        <v>INDICIO DE COMERCIO INTRAINDUSTRIAL</v>
      </c>
      <c r="K66" s="151" t="str">
        <f t="shared" si="21"/>
        <v>INDICIO DE COMERCIO INTRAINDUSTRIAL</v>
      </c>
      <c r="L66" s="120" t="str">
        <f t="shared" si="21"/>
        <v>INDICIO DE COMERCIO INTRAINDUSTRIAL</v>
      </c>
      <c r="M66" s="151" t="str">
        <f t="shared" si="21"/>
        <v>INDICIO DE COMERCIO INTRAINDUSTRIAL</v>
      </c>
      <c r="N66" s="120" t="str">
        <f t="shared" si="21"/>
        <v>INDICIO DE COMERCIO INTRAINDUSTRIAL</v>
      </c>
      <c r="O66" s="151" t="str">
        <f t="shared" si="21"/>
        <v>INDICIO DE COMERCIO INTRAINDUSTRIAL</v>
      </c>
      <c r="P66" s="120" t="str">
        <f t="shared" si="21"/>
        <v>INDICIO DE COMERCIO INTRAINDUSTRIAL</v>
      </c>
      <c r="Q66" s="151" t="str">
        <f t="shared" si="21"/>
        <v>INDICIO DE COMERCIO INTRAINDUSTRIAL</v>
      </c>
      <c r="R66" s="120" t="str">
        <f t="shared" si="21"/>
        <v>INDICIO DE COMERCIO INTRAINDUSTRIAL</v>
      </c>
      <c r="S66" s="151" t="str">
        <f t="shared" si="21"/>
        <v>INDICIO DE COMERCIO INTRAINDUSTRIAL</v>
      </c>
      <c r="T66" s="120" t="str">
        <f t="shared" si="21"/>
        <v>INDICIO DE COMERCIO INTRAINDUSTRIAL</v>
      </c>
      <c r="U66" s="151" t="str">
        <f t="shared" si="21"/>
        <v>INDICIO DE COMERCIO INTRAINDUSTRIAL</v>
      </c>
      <c r="V66" s="120" t="str">
        <f t="shared" si="21"/>
        <v>INDICIO DE COMERCIO INTRAINDUSTRIAL</v>
      </c>
      <c r="W66" s="151" t="str">
        <f t="shared" si="21"/>
        <v>INDICIO DE COMERCIO INTRAINDUSTRIAL</v>
      </c>
      <c r="X66" s="120" t="str">
        <f t="shared" si="21"/>
        <v>INDICIO DE COMERCIO INTRAINDUSTRIAL</v>
      </c>
      <c r="Y66" s="151" t="str">
        <f t="shared" si="21"/>
        <v>INDICIO DE COMERCIO INTRAINDUSTRIAL</v>
      </c>
      <c r="Z66" s="120" t="str">
        <f t="shared" si="21"/>
        <v>INDICIO DE COMERCIO INTRAINDUSTRIAL</v>
      </c>
      <c r="AA66" s="154" t="str">
        <f t="shared" si="21"/>
        <v>INDICIO DE COMERCIO INTRAINDUSTRIAL</v>
      </c>
      <c r="AB66" s="154" t="str">
        <f t="shared" ref="AB66:AC66" si="22">+IF(AB53&gt;0.33, "COMERCIO INTRAINDUSTRIAL", "INDICIO DE COMERCIO INTRAINDUSTRIAL")</f>
        <v>INDICIO DE COMERCIO INTRAINDUSTRIAL</v>
      </c>
      <c r="AC66" s="154" t="str">
        <f t="shared" si="22"/>
        <v>INDICIO DE COMERCIO INTRAINDUSTRIAL</v>
      </c>
      <c r="AD66" s="154" t="str">
        <f t="shared" ref="AD66" si="23">+IF(AD53&gt;0.33, "COMERCIO INTRAINDUSTRIAL", "INDICIO DE COMERCIO INTRAINDUSTRIAL")</f>
        <v>INDICIO DE COMERCIO INTRAINDUSTRIAL</v>
      </c>
    </row>
    <row r="67" spans="4:30" x14ac:dyDescent="0.25">
      <c r="D67" s="246" t="s">
        <v>25</v>
      </c>
      <c r="E67" s="247"/>
      <c r="F67" s="120" t="str">
        <f t="shared" ref="F67:AA67" si="24">+IF(F54&gt;0.33, "COMERCIO INTRAINDUSTRIAL", "INDICIO DE COMERCIO INTRAINDUSTRIAL")</f>
        <v>INDICIO DE COMERCIO INTRAINDUSTRIAL</v>
      </c>
      <c r="G67" s="151" t="str">
        <f t="shared" si="24"/>
        <v>INDICIO DE COMERCIO INTRAINDUSTRIAL</v>
      </c>
      <c r="H67" s="120" t="str">
        <f t="shared" si="24"/>
        <v>INDICIO DE COMERCIO INTRAINDUSTRIAL</v>
      </c>
      <c r="I67" s="151" t="str">
        <f t="shared" si="24"/>
        <v>INDICIO DE COMERCIO INTRAINDUSTRIAL</v>
      </c>
      <c r="J67" s="120" t="str">
        <f t="shared" si="24"/>
        <v>INDICIO DE COMERCIO INTRAINDUSTRIAL</v>
      </c>
      <c r="K67" s="151" t="str">
        <f t="shared" si="24"/>
        <v>INDICIO DE COMERCIO INTRAINDUSTRIAL</v>
      </c>
      <c r="L67" s="120" t="str">
        <f t="shared" si="24"/>
        <v>INDICIO DE COMERCIO INTRAINDUSTRIAL</v>
      </c>
      <c r="M67" s="151" t="str">
        <f t="shared" si="24"/>
        <v>INDICIO DE COMERCIO INTRAINDUSTRIAL</v>
      </c>
      <c r="N67" s="120" t="str">
        <f t="shared" si="24"/>
        <v>INDICIO DE COMERCIO INTRAINDUSTRIAL</v>
      </c>
      <c r="O67" s="151" t="str">
        <f t="shared" si="24"/>
        <v>INDICIO DE COMERCIO INTRAINDUSTRIAL</v>
      </c>
      <c r="P67" s="120" t="str">
        <f t="shared" si="24"/>
        <v>INDICIO DE COMERCIO INTRAINDUSTRIAL</v>
      </c>
      <c r="Q67" s="151" t="str">
        <f t="shared" si="24"/>
        <v>INDICIO DE COMERCIO INTRAINDUSTRIAL</v>
      </c>
      <c r="R67" s="120" t="str">
        <f t="shared" si="24"/>
        <v>INDICIO DE COMERCIO INTRAINDUSTRIAL</v>
      </c>
      <c r="S67" s="151" t="str">
        <f t="shared" si="24"/>
        <v>INDICIO DE COMERCIO INTRAINDUSTRIAL</v>
      </c>
      <c r="T67" s="120" t="str">
        <f t="shared" si="24"/>
        <v>INDICIO DE COMERCIO INTRAINDUSTRIAL</v>
      </c>
      <c r="U67" s="151" t="str">
        <f t="shared" si="24"/>
        <v>INDICIO DE COMERCIO INTRAINDUSTRIAL</v>
      </c>
      <c r="V67" s="120" t="str">
        <f t="shared" si="24"/>
        <v>INDICIO DE COMERCIO INTRAINDUSTRIAL</v>
      </c>
      <c r="W67" s="151" t="str">
        <f t="shared" si="24"/>
        <v>INDICIO DE COMERCIO INTRAINDUSTRIAL</v>
      </c>
      <c r="X67" s="120" t="str">
        <f t="shared" si="24"/>
        <v>INDICIO DE COMERCIO INTRAINDUSTRIAL</v>
      </c>
      <c r="Y67" s="151" t="str">
        <f t="shared" si="24"/>
        <v>INDICIO DE COMERCIO INTRAINDUSTRIAL</v>
      </c>
      <c r="Z67" s="120" t="str">
        <f t="shared" si="24"/>
        <v>INDICIO DE COMERCIO INTRAINDUSTRIAL</v>
      </c>
      <c r="AA67" s="154" t="str">
        <f t="shared" si="24"/>
        <v>INDICIO DE COMERCIO INTRAINDUSTRIAL</v>
      </c>
      <c r="AB67" s="154" t="str">
        <f t="shared" ref="AB67:AC67" si="25">+IF(AB54&gt;0.33, "COMERCIO INTRAINDUSTRIAL", "INDICIO DE COMERCIO INTRAINDUSTRIAL")</f>
        <v>INDICIO DE COMERCIO INTRAINDUSTRIAL</v>
      </c>
      <c r="AC67" s="154" t="str">
        <f t="shared" si="25"/>
        <v>INDICIO DE COMERCIO INTRAINDUSTRIAL</v>
      </c>
      <c r="AD67" s="154" t="str">
        <f t="shared" ref="AD67" si="26">+IF(AD54&gt;0.33, "COMERCIO INTRAINDUSTRIAL", "INDICIO DE COMERCIO INTRAINDUSTRIAL")</f>
        <v>INDICIO DE COMERCIO INTRAINDUSTRIAL</v>
      </c>
    </row>
    <row r="68" spans="4:30" ht="15.75" thickBot="1" x14ac:dyDescent="0.3">
      <c r="D68" s="244" t="s">
        <v>26</v>
      </c>
      <c r="E68" s="245"/>
      <c r="F68" s="121" t="str">
        <f t="shared" ref="F68:AA68" si="27">+IF(F55&gt;0.33, "COMERCIO INTRAINDUSTRIAL", "INDICIO DE COMERCIO INTRAINDUSTRIAL")</f>
        <v>INDICIO DE COMERCIO INTRAINDUSTRIAL</v>
      </c>
      <c r="G68" s="155" t="str">
        <f t="shared" si="27"/>
        <v>INDICIO DE COMERCIO INTRAINDUSTRIAL</v>
      </c>
      <c r="H68" s="121" t="str">
        <f t="shared" si="27"/>
        <v>INDICIO DE COMERCIO INTRAINDUSTRIAL</v>
      </c>
      <c r="I68" s="155" t="str">
        <f t="shared" si="27"/>
        <v>INDICIO DE COMERCIO INTRAINDUSTRIAL</v>
      </c>
      <c r="J68" s="121" t="str">
        <f t="shared" si="27"/>
        <v>INDICIO DE COMERCIO INTRAINDUSTRIAL</v>
      </c>
      <c r="K68" s="155" t="str">
        <f t="shared" si="27"/>
        <v>INDICIO DE COMERCIO INTRAINDUSTRIAL</v>
      </c>
      <c r="L68" s="121" t="str">
        <f t="shared" si="27"/>
        <v>INDICIO DE COMERCIO INTRAINDUSTRIAL</v>
      </c>
      <c r="M68" s="155" t="str">
        <f t="shared" si="27"/>
        <v>INDICIO DE COMERCIO INTRAINDUSTRIAL</v>
      </c>
      <c r="N68" s="121" t="str">
        <f t="shared" si="27"/>
        <v>INDICIO DE COMERCIO INTRAINDUSTRIAL</v>
      </c>
      <c r="O68" s="155" t="str">
        <f t="shared" si="27"/>
        <v>INDICIO DE COMERCIO INTRAINDUSTRIAL</v>
      </c>
      <c r="P68" s="121" t="str">
        <f t="shared" si="27"/>
        <v>INDICIO DE COMERCIO INTRAINDUSTRIAL</v>
      </c>
      <c r="Q68" s="155" t="str">
        <f t="shared" si="27"/>
        <v>INDICIO DE COMERCIO INTRAINDUSTRIAL</v>
      </c>
      <c r="R68" s="121" t="str">
        <f t="shared" si="27"/>
        <v>INDICIO DE COMERCIO INTRAINDUSTRIAL</v>
      </c>
      <c r="S68" s="155" t="str">
        <f t="shared" si="27"/>
        <v>INDICIO DE COMERCIO INTRAINDUSTRIAL</v>
      </c>
      <c r="T68" s="121" t="str">
        <f t="shared" si="27"/>
        <v>INDICIO DE COMERCIO INTRAINDUSTRIAL</v>
      </c>
      <c r="U68" s="155" t="str">
        <f t="shared" si="27"/>
        <v>INDICIO DE COMERCIO INTRAINDUSTRIAL</v>
      </c>
      <c r="V68" s="121" t="str">
        <f t="shared" si="27"/>
        <v>INDICIO DE COMERCIO INTRAINDUSTRIAL</v>
      </c>
      <c r="W68" s="155" t="str">
        <f t="shared" si="27"/>
        <v>INDICIO DE COMERCIO INTRAINDUSTRIAL</v>
      </c>
      <c r="X68" s="121" t="str">
        <f t="shared" si="27"/>
        <v>INDICIO DE COMERCIO INTRAINDUSTRIAL</v>
      </c>
      <c r="Y68" s="155" t="str">
        <f t="shared" si="27"/>
        <v>INDICIO DE COMERCIO INTRAINDUSTRIAL</v>
      </c>
      <c r="Z68" s="121" t="str">
        <f t="shared" si="27"/>
        <v>INDICIO DE COMERCIO INTRAINDUSTRIAL</v>
      </c>
      <c r="AA68" s="156" t="str">
        <f t="shared" si="27"/>
        <v>INDICIO DE COMERCIO INTRAINDUSTRIAL</v>
      </c>
      <c r="AB68" s="156" t="str">
        <f t="shared" ref="AB68:AC68" si="28">+IF(AB55&gt;0.33, "COMERCIO INTRAINDUSTRIAL", "INDICIO DE COMERCIO INTRAINDUSTRIAL")</f>
        <v>COMERCIO INTRAINDUSTRIAL</v>
      </c>
      <c r="AC68" s="156" t="str">
        <f t="shared" si="28"/>
        <v>COMERCIO INTRAINDUSTRIAL</v>
      </c>
      <c r="AD68" s="156" t="str">
        <f t="shared" ref="AD68" si="29">+IF(AD55&gt;0.33, "COMERCIO INTRAINDUSTRIAL", "INDICIO DE COMERCIO INTRAINDUSTRIAL")</f>
        <v>COMERCIO INTRAINDUSTRIAL</v>
      </c>
    </row>
    <row r="69" spans="4:30" x14ac:dyDescent="0.25">
      <c r="D69" s="1" t="s">
        <v>53</v>
      </c>
    </row>
  </sheetData>
  <mergeCells count="23">
    <mergeCell ref="D52:E52"/>
    <mergeCell ref="D53:E53"/>
    <mergeCell ref="D54:E54"/>
    <mergeCell ref="D46:E46"/>
    <mergeCell ref="D47:E47"/>
    <mergeCell ref="D48:E48"/>
    <mergeCell ref="D49:E49"/>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topLeftCell="A9" workbookViewId="0">
      <selection activeCell="P32" sqref="P32"/>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201" t="s">
        <v>13</v>
      </c>
      <c r="C2" s="201"/>
      <c r="D2" s="201"/>
      <c r="E2" s="201"/>
      <c r="F2" s="201"/>
      <c r="G2" s="201"/>
      <c r="H2" s="201"/>
      <c r="I2" s="201"/>
      <c r="J2" s="201"/>
      <c r="K2" s="201"/>
      <c r="L2" s="201"/>
      <c r="M2" s="201"/>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58"/>
  <sheetViews>
    <sheetView showGridLines="0" topLeftCell="O37" workbookViewId="0">
      <selection activeCell="C43" sqref="C43"/>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s>
  <sheetData>
    <row r="7" spans="2:16" ht="15" customHeight="1" x14ac:dyDescent="0.25">
      <c r="B7" s="208" t="s">
        <v>49</v>
      </c>
      <c r="C7" s="208"/>
      <c r="D7" s="208"/>
      <c r="E7" s="208"/>
      <c r="M7" s="208" t="s">
        <v>4</v>
      </c>
      <c r="N7" s="208"/>
      <c r="O7" s="208"/>
      <c r="P7" s="208"/>
    </row>
    <row r="8" spans="2:16" x14ac:dyDescent="0.25">
      <c r="B8" s="208"/>
      <c r="C8" s="208"/>
      <c r="D8" s="208"/>
      <c r="E8" s="208"/>
      <c r="G8" s="210" t="s">
        <v>0</v>
      </c>
      <c r="H8" s="210"/>
      <c r="I8" s="210"/>
      <c r="J8" s="210"/>
      <c r="M8" s="208"/>
      <c r="N8" s="208"/>
      <c r="O8" s="208"/>
      <c r="P8" s="208"/>
    </row>
    <row r="9" spans="2:16" x14ac:dyDescent="0.25">
      <c r="B9" s="208"/>
      <c r="C9" s="208"/>
      <c r="D9" s="208"/>
      <c r="E9" s="208"/>
      <c r="G9" s="210"/>
      <c r="H9" s="210"/>
      <c r="I9" s="210"/>
      <c r="J9" s="210"/>
      <c r="M9" s="208"/>
      <c r="N9" s="208"/>
      <c r="O9" s="208"/>
      <c r="P9" s="208"/>
    </row>
    <row r="10" spans="2:16" x14ac:dyDescent="0.25">
      <c r="B10" s="208"/>
      <c r="C10" s="208"/>
      <c r="D10" s="208"/>
      <c r="E10" s="208"/>
      <c r="G10" s="210"/>
      <c r="H10" s="210"/>
      <c r="I10" s="210"/>
      <c r="J10" s="210"/>
      <c r="M10" s="208"/>
      <c r="N10" s="208"/>
      <c r="O10" s="208"/>
      <c r="P10" s="208"/>
    </row>
    <row r="11" spans="2:16" x14ac:dyDescent="0.25">
      <c r="B11" s="208"/>
      <c r="C11" s="208"/>
      <c r="D11" s="208"/>
      <c r="E11" s="208"/>
      <c r="G11" s="210"/>
      <c r="H11" s="210"/>
      <c r="I11" s="210"/>
      <c r="J11" s="210"/>
      <c r="M11" s="208"/>
      <c r="N11" s="208"/>
      <c r="O11" s="208"/>
      <c r="P11" s="208"/>
    </row>
    <row r="12" spans="2:16" x14ac:dyDescent="0.25">
      <c r="B12" s="208"/>
      <c r="C12" s="208"/>
      <c r="D12" s="208"/>
      <c r="E12" s="208"/>
      <c r="G12" s="210"/>
      <c r="H12" s="210"/>
      <c r="I12" s="210"/>
      <c r="J12" s="210"/>
      <c r="M12" s="208"/>
      <c r="N12" s="208"/>
      <c r="O12" s="208"/>
      <c r="P12" s="208"/>
    </row>
    <row r="13" spans="2:16" x14ac:dyDescent="0.25">
      <c r="B13" s="208"/>
      <c r="C13" s="208"/>
      <c r="D13" s="208"/>
      <c r="E13" s="208"/>
      <c r="G13" s="210"/>
      <c r="H13" s="210"/>
      <c r="I13" s="210"/>
      <c r="J13" s="210"/>
      <c r="M13" s="208"/>
      <c r="N13" s="208"/>
      <c r="O13" s="208"/>
      <c r="P13" s="208"/>
    </row>
    <row r="14" spans="2:16" x14ac:dyDescent="0.25">
      <c r="B14" s="208"/>
      <c r="C14" s="208"/>
      <c r="D14" s="208"/>
      <c r="E14" s="208"/>
      <c r="G14" s="210"/>
      <c r="H14" s="210"/>
      <c r="I14" s="210"/>
      <c r="J14" s="210"/>
      <c r="M14" s="208"/>
      <c r="N14" s="208"/>
      <c r="O14" s="208"/>
      <c r="P14" s="208"/>
    </row>
    <row r="15" spans="2:16" x14ac:dyDescent="0.25">
      <c r="B15" s="208"/>
      <c r="C15" s="208"/>
      <c r="D15" s="208"/>
      <c r="E15" s="208"/>
      <c r="G15" s="210"/>
      <c r="H15" s="210"/>
      <c r="I15" s="210"/>
      <c r="J15" s="210"/>
      <c r="M15" s="208"/>
      <c r="N15" s="208"/>
      <c r="O15" s="208"/>
      <c r="P15" s="208"/>
    </row>
    <row r="16" spans="2:16" x14ac:dyDescent="0.25">
      <c r="B16" s="208"/>
      <c r="C16" s="208"/>
      <c r="D16" s="208"/>
      <c r="E16" s="208"/>
      <c r="G16" s="210"/>
      <c r="H16" s="210"/>
      <c r="I16" s="210"/>
      <c r="J16" s="210"/>
      <c r="M16" s="208"/>
      <c r="N16" s="208"/>
      <c r="O16" s="208"/>
      <c r="P16" s="208"/>
    </row>
    <row r="17" spans="3:15" x14ac:dyDescent="0.25">
      <c r="C17" s="209" t="s">
        <v>3</v>
      </c>
      <c r="D17" s="209"/>
      <c r="E17" s="209"/>
      <c r="M17" s="209" t="s">
        <v>3</v>
      </c>
      <c r="N17" s="209"/>
      <c r="O17" s="209"/>
    </row>
    <row r="43" spans="2:28" x14ac:dyDescent="0.25">
      <c r="C43" s="4" t="s">
        <v>57</v>
      </c>
      <c r="D43" s="5"/>
      <c r="E43" s="5"/>
      <c r="F43" s="5"/>
      <c r="G43" s="5"/>
      <c r="H43" s="5"/>
      <c r="I43" s="5"/>
    </row>
    <row r="44" spans="2:28" ht="15.75" thickBot="1" x14ac:dyDescent="0.3"/>
    <row r="45" spans="2:28" ht="15.75" thickBot="1" x14ac:dyDescent="0.3">
      <c r="B45" s="6" t="s">
        <v>15</v>
      </c>
      <c r="C45" s="7"/>
      <c r="D45" s="16">
        <v>1995</v>
      </c>
      <c r="E45" s="8">
        <v>1996</v>
      </c>
      <c r="F45" s="16">
        <v>1997</v>
      </c>
      <c r="G45" s="8">
        <v>1998</v>
      </c>
      <c r="H45" s="16">
        <v>1999</v>
      </c>
      <c r="I45" s="8">
        <v>2000</v>
      </c>
      <c r="J45" s="16">
        <v>2001</v>
      </c>
      <c r="K45" s="8">
        <v>2002</v>
      </c>
      <c r="L45" s="16">
        <v>2003</v>
      </c>
      <c r="M45" s="8">
        <v>2004</v>
      </c>
      <c r="N45" s="16">
        <v>2005</v>
      </c>
      <c r="O45" s="8">
        <v>2006</v>
      </c>
      <c r="P45" s="16">
        <v>2007</v>
      </c>
      <c r="Q45" s="8">
        <v>2008</v>
      </c>
      <c r="R45" s="16">
        <v>2009</v>
      </c>
      <c r="S45" s="8">
        <v>2010</v>
      </c>
      <c r="T45" s="16">
        <v>2011</v>
      </c>
      <c r="U45" s="8">
        <v>2012</v>
      </c>
      <c r="V45" s="16">
        <v>2013</v>
      </c>
      <c r="W45" s="8">
        <v>2014</v>
      </c>
      <c r="X45" s="16">
        <v>2015</v>
      </c>
      <c r="Y45" s="9">
        <v>2016</v>
      </c>
      <c r="Z45" s="9">
        <v>2017</v>
      </c>
      <c r="AA45" s="9">
        <v>2018</v>
      </c>
      <c r="AB45" s="9">
        <v>2019</v>
      </c>
    </row>
    <row r="46" spans="2:28" ht="15.75" thickBot="1" x14ac:dyDescent="0.3">
      <c r="B46" s="211" t="s">
        <v>27</v>
      </c>
      <c r="C46" s="212"/>
      <c r="D46" s="20">
        <v>1343939.263</v>
      </c>
      <c r="E46" s="21">
        <v>1371185.5449999999</v>
      </c>
      <c r="F46" s="20">
        <v>1381516.398</v>
      </c>
      <c r="G46" s="21">
        <v>1086857.1240000001</v>
      </c>
      <c r="H46" s="20">
        <v>1098697.73</v>
      </c>
      <c r="I46" s="21">
        <v>1196449.192</v>
      </c>
      <c r="J46" s="20">
        <v>1039799.471</v>
      </c>
      <c r="K46" s="21">
        <v>1206429.298</v>
      </c>
      <c r="L46" s="20">
        <v>1347704.473</v>
      </c>
      <c r="M46" s="21">
        <v>1794513.1029999999</v>
      </c>
      <c r="N46" s="20">
        <v>2291971.6949999998</v>
      </c>
      <c r="O46" s="21">
        <v>2170789.9109999998</v>
      </c>
      <c r="P46" s="20">
        <v>2435420.943</v>
      </c>
      <c r="Q46" s="21">
        <v>3495148.389</v>
      </c>
      <c r="R46" s="20">
        <v>2818797.0720000002</v>
      </c>
      <c r="S46" s="21">
        <v>4242942.0449999999</v>
      </c>
      <c r="T46" s="20">
        <v>5804364.5690000001</v>
      </c>
      <c r="U46" s="21">
        <v>6147760.4160000002</v>
      </c>
      <c r="V46" s="20">
        <v>4734155.2330000009</v>
      </c>
      <c r="W46" s="21">
        <v>4511820.0830000006</v>
      </c>
      <c r="X46" s="20">
        <v>4272689.7629999993</v>
      </c>
      <c r="Y46" s="22">
        <v>3706042.142</v>
      </c>
      <c r="Z46" s="22">
        <v>5539235.4389999993</v>
      </c>
      <c r="AA46" s="22">
        <v>6021266.4129999997</v>
      </c>
      <c r="AB46" s="22">
        <v>4854998.9380000001</v>
      </c>
    </row>
    <row r="47" spans="2:28" x14ac:dyDescent="0.25">
      <c r="B47" s="213" t="s">
        <v>17</v>
      </c>
      <c r="C47" s="214"/>
      <c r="D47" s="17">
        <v>367569.26699999999</v>
      </c>
      <c r="E47" s="10">
        <v>371771.20699999999</v>
      </c>
      <c r="F47" s="17">
        <v>455104.89399999997</v>
      </c>
      <c r="G47" s="10">
        <v>348293.58299999998</v>
      </c>
      <c r="H47" s="17">
        <v>320054.93800000002</v>
      </c>
      <c r="I47" s="10">
        <v>324698.62400000001</v>
      </c>
      <c r="J47" s="17">
        <v>258259.88800000001</v>
      </c>
      <c r="K47" s="10">
        <v>269441.179</v>
      </c>
      <c r="L47" s="17">
        <v>273324.63500000001</v>
      </c>
      <c r="M47" s="10">
        <v>350261.57900000003</v>
      </c>
      <c r="N47" s="17">
        <v>496524.16899999999</v>
      </c>
      <c r="O47" s="10">
        <v>545973.20600000001</v>
      </c>
      <c r="P47" s="17">
        <v>534701.02</v>
      </c>
      <c r="Q47" s="10">
        <v>569706.571</v>
      </c>
      <c r="R47" s="17">
        <v>657494.23100000003</v>
      </c>
      <c r="S47" s="10">
        <v>904283.19200000004</v>
      </c>
      <c r="T47" s="17">
        <v>1035923.208</v>
      </c>
      <c r="U47" s="10">
        <v>851990.90099999995</v>
      </c>
      <c r="V47" s="17">
        <v>717147.62199999997</v>
      </c>
      <c r="W47" s="10">
        <v>841455.63100000005</v>
      </c>
      <c r="X47" s="17">
        <v>874367.522</v>
      </c>
      <c r="Y47" s="11">
        <v>766237.45400000003</v>
      </c>
      <c r="Z47" s="11">
        <v>876820.83100000001</v>
      </c>
      <c r="AA47" s="11">
        <v>816418.15899999999</v>
      </c>
      <c r="AB47" s="11">
        <v>828831.42599999998</v>
      </c>
    </row>
    <row r="48" spans="2:28" x14ac:dyDescent="0.25">
      <c r="B48" s="202" t="s">
        <v>18</v>
      </c>
      <c r="C48" s="203"/>
      <c r="D48" s="18">
        <v>595.83500000000004</v>
      </c>
      <c r="E48" s="12">
        <v>1046.212</v>
      </c>
      <c r="F48" s="18">
        <v>553.26199999999994</v>
      </c>
      <c r="G48" s="12">
        <v>1546.0630000000001</v>
      </c>
      <c r="H48" s="18">
        <v>3157.5630000000001</v>
      </c>
      <c r="I48" s="12">
        <v>2305.8739999999998</v>
      </c>
      <c r="J48" s="18">
        <v>2542.9389999999999</v>
      </c>
      <c r="K48" s="12">
        <v>4615.768</v>
      </c>
      <c r="L48" s="18">
        <v>5798.192</v>
      </c>
      <c r="M48" s="12">
        <v>7068.8450000000003</v>
      </c>
      <c r="N48" s="18">
        <v>8681.9850000000006</v>
      </c>
      <c r="O48" s="12">
        <v>14489.062</v>
      </c>
      <c r="P48" s="18">
        <v>9554.8619999999992</v>
      </c>
      <c r="Q48" s="12">
        <v>8726.8580000000002</v>
      </c>
      <c r="R48" s="18">
        <v>10273.826999999999</v>
      </c>
      <c r="S48" s="12">
        <v>6157.4840000000004</v>
      </c>
      <c r="T48" s="18">
        <v>6576.4210000000003</v>
      </c>
      <c r="U48" s="12">
        <v>7650.13</v>
      </c>
      <c r="V48" s="18">
        <v>11563.064</v>
      </c>
      <c r="W48" s="12">
        <v>13874.289000000001</v>
      </c>
      <c r="X48" s="18">
        <v>20082.292000000001</v>
      </c>
      <c r="Y48" s="13">
        <v>16703.763999999999</v>
      </c>
      <c r="Z48" s="13">
        <v>15028.657999999999</v>
      </c>
      <c r="AA48" s="13">
        <v>17211.126</v>
      </c>
      <c r="AB48" s="13">
        <v>24435.62</v>
      </c>
    </row>
    <row r="49" spans="2:28" s="1" customFormat="1" x14ac:dyDescent="0.25">
      <c r="B49" s="204" t="s">
        <v>19</v>
      </c>
      <c r="C49" s="205"/>
      <c r="D49" s="17">
        <v>37818.241000000002</v>
      </c>
      <c r="E49" s="10">
        <v>40842.737999999998</v>
      </c>
      <c r="F49" s="17">
        <v>37010.233</v>
      </c>
      <c r="G49" s="10">
        <v>36275.336000000003</v>
      </c>
      <c r="H49" s="17">
        <v>35206.868999999999</v>
      </c>
      <c r="I49" s="10">
        <v>36750.016000000003</v>
      </c>
      <c r="J49" s="17">
        <v>39589.061000000002</v>
      </c>
      <c r="K49" s="10">
        <v>46616.684999999998</v>
      </c>
      <c r="L49" s="17">
        <v>57805.110999999997</v>
      </c>
      <c r="M49" s="10">
        <v>59055.858</v>
      </c>
      <c r="N49" s="17">
        <v>64175.152999999998</v>
      </c>
      <c r="O49" s="10">
        <v>75637.466</v>
      </c>
      <c r="P49" s="17">
        <v>71725.149000000005</v>
      </c>
      <c r="Q49" s="10">
        <v>85871.910999999993</v>
      </c>
      <c r="R49" s="17">
        <v>69809.354000000007</v>
      </c>
      <c r="S49" s="10">
        <v>99166.578999999998</v>
      </c>
      <c r="T49" s="17">
        <v>118769.485</v>
      </c>
      <c r="U49" s="10">
        <v>150145.62299999999</v>
      </c>
      <c r="V49" s="17">
        <v>144773.34</v>
      </c>
      <c r="W49" s="10">
        <v>166751.94500000001</v>
      </c>
      <c r="X49" s="17">
        <v>145596.33499999999</v>
      </c>
      <c r="Y49" s="11">
        <v>150125.10800000001</v>
      </c>
      <c r="Z49" s="11">
        <v>168063.36900000001</v>
      </c>
      <c r="AA49" s="11">
        <v>167675.405</v>
      </c>
      <c r="AB49" s="11">
        <v>197579.21400000001</v>
      </c>
    </row>
    <row r="50" spans="2:28" x14ac:dyDescent="0.25">
      <c r="B50" s="202" t="s">
        <v>20</v>
      </c>
      <c r="C50" s="203"/>
      <c r="D50" s="18">
        <v>403102.37199999997</v>
      </c>
      <c r="E50" s="12">
        <v>402771.16899999999</v>
      </c>
      <c r="F50" s="18">
        <v>319013.71799999999</v>
      </c>
      <c r="G50" s="12">
        <v>188693.55</v>
      </c>
      <c r="H50" s="18">
        <v>245625.242</v>
      </c>
      <c r="I50" s="12">
        <v>234970.96599999999</v>
      </c>
      <c r="J50" s="18">
        <v>118837.33500000001</v>
      </c>
      <c r="K50" s="12">
        <v>173125.78700000001</v>
      </c>
      <c r="L50" s="18">
        <v>223355.217</v>
      </c>
      <c r="M50" s="12">
        <v>354424.27500000002</v>
      </c>
      <c r="N50" s="18">
        <v>612813.48899999994</v>
      </c>
      <c r="O50" s="12">
        <v>286659.70400000003</v>
      </c>
      <c r="P50" s="18">
        <v>381537.46600000001</v>
      </c>
      <c r="Q50" s="12">
        <v>1359268.2960000001</v>
      </c>
      <c r="R50" s="18">
        <v>748135.995</v>
      </c>
      <c r="S50" s="12">
        <v>1584179.067</v>
      </c>
      <c r="T50" s="18">
        <v>2686332.78</v>
      </c>
      <c r="U50" s="12">
        <v>3089882.4730000002</v>
      </c>
      <c r="V50" s="18">
        <v>1686210.4750000001</v>
      </c>
      <c r="W50" s="12">
        <v>1423473.7420000001</v>
      </c>
      <c r="X50" s="18">
        <v>1211694.318</v>
      </c>
      <c r="Y50" s="13">
        <v>747449.348</v>
      </c>
      <c r="Z50" s="13">
        <v>2336157.298</v>
      </c>
      <c r="AA50" s="13">
        <v>2641061.4870000002</v>
      </c>
      <c r="AB50" s="13">
        <v>1777078.4029999999</v>
      </c>
    </row>
    <row r="51" spans="2:28" s="1" customFormat="1" x14ac:dyDescent="0.25">
      <c r="B51" s="204" t="s">
        <v>21</v>
      </c>
      <c r="C51" s="205"/>
      <c r="D51" s="17">
        <v>4326.5690000000004</v>
      </c>
      <c r="E51" s="10">
        <v>3544.4569999999999</v>
      </c>
      <c r="F51" s="17">
        <v>7907.6809999999996</v>
      </c>
      <c r="G51" s="10">
        <v>4175.826</v>
      </c>
      <c r="H51" s="17">
        <v>6378.98</v>
      </c>
      <c r="I51" s="10">
        <v>5063.4359999999997</v>
      </c>
      <c r="J51" s="17">
        <v>9235.7379999999994</v>
      </c>
      <c r="K51" s="10">
        <v>17584.778999999999</v>
      </c>
      <c r="L51" s="17">
        <v>19719.197</v>
      </c>
      <c r="M51" s="10">
        <v>37060.362999999998</v>
      </c>
      <c r="N51" s="17">
        <v>20391.928</v>
      </c>
      <c r="O51" s="10">
        <v>26640.37</v>
      </c>
      <c r="P51" s="17">
        <v>22424.580999999998</v>
      </c>
      <c r="Q51" s="10">
        <v>37197.481</v>
      </c>
      <c r="R51" s="17">
        <v>54763.819000000003</v>
      </c>
      <c r="S51" s="10">
        <v>53761.15</v>
      </c>
      <c r="T51" s="17">
        <v>37077.788999999997</v>
      </c>
      <c r="U51" s="10">
        <v>67764.146999999997</v>
      </c>
      <c r="V51" s="17">
        <v>48953.838000000003</v>
      </c>
      <c r="W51" s="10">
        <v>86091.311000000002</v>
      </c>
      <c r="X51" s="17">
        <v>61064.385000000002</v>
      </c>
      <c r="Y51" s="11">
        <v>60687.178</v>
      </c>
      <c r="Z51" s="11">
        <v>79166.86</v>
      </c>
      <c r="AA51" s="11">
        <v>68249.724000000002</v>
      </c>
      <c r="AB51" s="11">
        <v>59582.64</v>
      </c>
    </row>
    <row r="52" spans="2:28" x14ac:dyDescent="0.25">
      <c r="B52" s="202" t="s">
        <v>22</v>
      </c>
      <c r="C52" s="203"/>
      <c r="D52" s="18">
        <v>222443.84599999999</v>
      </c>
      <c r="E52" s="12">
        <v>252133.25</v>
      </c>
      <c r="F52" s="18">
        <v>268840.35499999998</v>
      </c>
      <c r="G52" s="12">
        <v>241118.45499999999</v>
      </c>
      <c r="H52" s="18">
        <v>227266.67800000001</v>
      </c>
      <c r="I52" s="12">
        <v>245381.459</v>
      </c>
      <c r="J52" s="18">
        <v>247153.16500000001</v>
      </c>
      <c r="K52" s="12">
        <v>279509.13400000002</v>
      </c>
      <c r="L52" s="18">
        <v>309622.24400000001</v>
      </c>
      <c r="M52" s="12">
        <v>381228.48100000003</v>
      </c>
      <c r="N52" s="18">
        <v>427906.66600000003</v>
      </c>
      <c r="O52" s="12">
        <v>462315.79399999999</v>
      </c>
      <c r="P52" s="18">
        <v>529010.83200000005</v>
      </c>
      <c r="Q52" s="12">
        <v>595322.97199999995</v>
      </c>
      <c r="R52" s="18">
        <v>529513.95499999996</v>
      </c>
      <c r="S52" s="12">
        <v>663743.31999999995</v>
      </c>
      <c r="T52" s="18">
        <v>778481.08200000005</v>
      </c>
      <c r="U52" s="12">
        <v>803696.00800000003</v>
      </c>
      <c r="V52" s="18">
        <v>852863.23699999996</v>
      </c>
      <c r="W52" s="12">
        <v>773704.06499999994</v>
      </c>
      <c r="X52" s="18">
        <v>799362.26100000006</v>
      </c>
      <c r="Y52" s="13">
        <v>806749.26899999997</v>
      </c>
      <c r="Z52" s="13">
        <v>829208.01899999997</v>
      </c>
      <c r="AA52" s="13">
        <v>896197.44400000002</v>
      </c>
      <c r="AB52" s="13">
        <v>859372.06799999997</v>
      </c>
    </row>
    <row r="53" spans="2:28" s="1" customFormat="1" x14ac:dyDescent="0.25">
      <c r="B53" s="204" t="s">
        <v>23</v>
      </c>
      <c r="C53" s="205"/>
      <c r="D53" s="17">
        <v>197951.45600000001</v>
      </c>
      <c r="E53" s="10">
        <v>192210.09899999999</v>
      </c>
      <c r="F53" s="17">
        <v>160619.75399999999</v>
      </c>
      <c r="G53" s="10">
        <v>129895.96</v>
      </c>
      <c r="H53" s="17">
        <v>139308.96799999999</v>
      </c>
      <c r="I53" s="10">
        <v>187488.01500000001</v>
      </c>
      <c r="J53" s="17">
        <v>186861.96299999999</v>
      </c>
      <c r="K53" s="10">
        <v>218433.63399999999</v>
      </c>
      <c r="L53" s="17">
        <v>257589.21400000001</v>
      </c>
      <c r="M53" s="10">
        <v>328794.45299999998</v>
      </c>
      <c r="N53" s="17">
        <v>367198.44699999999</v>
      </c>
      <c r="O53" s="10">
        <v>427453.63099999999</v>
      </c>
      <c r="P53" s="17">
        <v>502398.99099999998</v>
      </c>
      <c r="Q53" s="10">
        <v>431611.94799999997</v>
      </c>
      <c r="R53" s="17">
        <v>351746.85800000001</v>
      </c>
      <c r="S53" s="10">
        <v>485025.45299999998</v>
      </c>
      <c r="T53" s="17">
        <v>527612.15599999996</v>
      </c>
      <c r="U53" s="10">
        <v>457242.98700000002</v>
      </c>
      <c r="V53" s="17">
        <v>423723.72200000001</v>
      </c>
      <c r="W53" s="10">
        <v>470037.71899999998</v>
      </c>
      <c r="X53" s="17">
        <v>405504.03899999999</v>
      </c>
      <c r="Y53" s="11">
        <v>392298.05099999998</v>
      </c>
      <c r="Z53" s="11">
        <v>418629.74300000002</v>
      </c>
      <c r="AA53" s="11">
        <v>492395.179</v>
      </c>
      <c r="AB53" s="11">
        <v>390046.68199999997</v>
      </c>
    </row>
    <row r="54" spans="2:28" x14ac:dyDescent="0.25">
      <c r="B54" s="202" t="s">
        <v>24</v>
      </c>
      <c r="C54" s="203"/>
      <c r="D54" s="18">
        <v>32662.927</v>
      </c>
      <c r="E54" s="12">
        <v>26566.187999999998</v>
      </c>
      <c r="F54" s="18">
        <v>41571.180999999997</v>
      </c>
      <c r="G54" s="12">
        <v>47993.650999999998</v>
      </c>
      <c r="H54" s="18">
        <v>34868.733</v>
      </c>
      <c r="I54" s="12">
        <v>44104.305</v>
      </c>
      <c r="J54" s="18">
        <v>47326.461000000003</v>
      </c>
      <c r="K54" s="12">
        <v>58061.182000000001</v>
      </c>
      <c r="L54" s="18">
        <v>51380.822999999997</v>
      </c>
      <c r="M54" s="12">
        <v>84506.41</v>
      </c>
      <c r="N54" s="18">
        <v>78030.153000000006</v>
      </c>
      <c r="O54" s="12">
        <v>83001.353000000003</v>
      </c>
      <c r="P54" s="18">
        <v>127571.041</v>
      </c>
      <c r="Q54" s="12">
        <v>146645.927</v>
      </c>
      <c r="R54" s="18">
        <v>167046.709</v>
      </c>
      <c r="S54" s="12">
        <v>183456.40100000001</v>
      </c>
      <c r="T54" s="18">
        <v>305050.527</v>
      </c>
      <c r="U54" s="12">
        <v>399745.90600000002</v>
      </c>
      <c r="V54" s="18">
        <v>529423.07499999995</v>
      </c>
      <c r="W54" s="12">
        <v>436762.14</v>
      </c>
      <c r="X54" s="18">
        <v>476238.97499999998</v>
      </c>
      <c r="Y54" s="13">
        <v>510351.59499999997</v>
      </c>
      <c r="Z54" s="13">
        <v>543731.42599999998</v>
      </c>
      <c r="AA54" s="13">
        <v>444056.46899999998</v>
      </c>
      <c r="AB54" s="13">
        <v>422807.902</v>
      </c>
    </row>
    <row r="55" spans="2:28" s="1" customFormat="1" x14ac:dyDescent="0.25">
      <c r="B55" s="204" t="s">
        <v>25</v>
      </c>
      <c r="C55" s="205"/>
      <c r="D55" s="17">
        <v>77468.733999999997</v>
      </c>
      <c r="E55" s="10">
        <v>80300.180999999997</v>
      </c>
      <c r="F55" s="17">
        <v>90895.312999999995</v>
      </c>
      <c r="G55" s="10">
        <v>88864.687999999995</v>
      </c>
      <c r="H55" s="17">
        <v>86829.752999999997</v>
      </c>
      <c r="I55" s="10">
        <v>115684.177</v>
      </c>
      <c r="J55" s="17">
        <v>129992.921</v>
      </c>
      <c r="K55" s="10">
        <v>139039.08799999999</v>
      </c>
      <c r="L55" s="17">
        <v>149054.598</v>
      </c>
      <c r="M55" s="10">
        <v>191842.671</v>
      </c>
      <c r="N55" s="17">
        <v>215542.86199999999</v>
      </c>
      <c r="O55" s="10">
        <v>247942.1</v>
      </c>
      <c r="P55" s="17">
        <v>255460.128</v>
      </c>
      <c r="Q55" s="10">
        <v>259689.77</v>
      </c>
      <c r="R55" s="17">
        <v>228574.337</v>
      </c>
      <c r="S55" s="10">
        <v>261375.503</v>
      </c>
      <c r="T55" s="17">
        <v>305833.234</v>
      </c>
      <c r="U55" s="10">
        <v>317430.46299999999</v>
      </c>
      <c r="V55" s="17">
        <v>317590.93199999997</v>
      </c>
      <c r="W55" s="10">
        <v>297762.40899999999</v>
      </c>
      <c r="X55" s="17">
        <v>276523.19900000002</v>
      </c>
      <c r="Y55" s="11">
        <v>252609.16200000001</v>
      </c>
      <c r="Z55" s="11">
        <v>249553.61199999999</v>
      </c>
      <c r="AA55" s="11">
        <v>253823.658</v>
      </c>
      <c r="AB55" s="11">
        <v>261236.516</v>
      </c>
    </row>
    <row r="56" spans="2:28" ht="15.75" thickBot="1" x14ac:dyDescent="0.3">
      <c r="B56" s="206" t="s">
        <v>26</v>
      </c>
      <c r="C56" s="207"/>
      <c r="D56" s="19">
        <v>1.6E-2</v>
      </c>
      <c r="E56" s="125">
        <v>4.3999999999999997E-2</v>
      </c>
      <c r="F56" s="19">
        <v>7.0000000000000001E-3</v>
      </c>
      <c r="G56" s="14">
        <v>1.2E-2</v>
      </c>
      <c r="H56" s="126">
        <v>6.0000000000000001E-3</v>
      </c>
      <c r="I56" s="14">
        <v>2.3199999999999998</v>
      </c>
      <c r="J56" s="19">
        <v>0</v>
      </c>
      <c r="K56" s="14">
        <v>2.0619999999999998</v>
      </c>
      <c r="L56" s="19">
        <v>55.241999999999997</v>
      </c>
      <c r="M56" s="14">
        <v>270.16800000000001</v>
      </c>
      <c r="N56" s="19">
        <v>706.84299999999996</v>
      </c>
      <c r="O56" s="14">
        <v>677.22500000000002</v>
      </c>
      <c r="P56" s="19">
        <v>1036.873</v>
      </c>
      <c r="Q56" s="14">
        <v>1106.655</v>
      </c>
      <c r="R56" s="19">
        <v>1437.9870000000001</v>
      </c>
      <c r="S56" s="14">
        <v>1793.896</v>
      </c>
      <c r="T56" s="19">
        <v>2707.8870000000002</v>
      </c>
      <c r="U56" s="14">
        <v>2211.7779999999998</v>
      </c>
      <c r="V56" s="19">
        <v>1905.9280000000001</v>
      </c>
      <c r="W56" s="14">
        <v>1906.8320000000001</v>
      </c>
      <c r="X56" s="19">
        <v>2256.4369999999999</v>
      </c>
      <c r="Y56" s="15">
        <v>2831.2130000000002</v>
      </c>
      <c r="Z56" s="15">
        <v>22875.623</v>
      </c>
      <c r="AA56" s="15">
        <v>224177.76199999999</v>
      </c>
      <c r="AB56" s="15">
        <v>34028.466999999997</v>
      </c>
    </row>
    <row r="57" spans="2:28" x14ac:dyDescent="0.25">
      <c r="B57" t="s">
        <v>52</v>
      </c>
    </row>
    <row r="58" spans="2:28" x14ac:dyDescent="0.25">
      <c r="J58" t="s">
        <v>58</v>
      </c>
    </row>
  </sheetData>
  <mergeCells count="16">
    <mergeCell ref="B51:C51"/>
    <mergeCell ref="B7:E16"/>
    <mergeCell ref="C17:E17"/>
    <mergeCell ref="G8:J16"/>
    <mergeCell ref="M7:P16"/>
    <mergeCell ref="M17:O17"/>
    <mergeCell ref="B46:C46"/>
    <mergeCell ref="B47:C47"/>
    <mergeCell ref="B48:C48"/>
    <mergeCell ref="B49:C49"/>
    <mergeCell ref="B50:C50"/>
    <mergeCell ref="B52:C52"/>
    <mergeCell ref="B53:C53"/>
    <mergeCell ref="B54:C54"/>
    <mergeCell ref="B55:C55"/>
    <mergeCell ref="B56:C5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7"/>
  <sheetViews>
    <sheetView showGridLines="0" topLeftCell="P36" workbookViewId="0">
      <selection activeCell="K42" sqref="K42"/>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42578125" bestFit="1" customWidth="1"/>
  </cols>
  <sheetData>
    <row r="7" spans="2:16" x14ac:dyDescent="0.25">
      <c r="B7" s="222" t="s">
        <v>5</v>
      </c>
      <c r="C7" s="223"/>
      <c r="D7" s="223"/>
      <c r="E7" s="223"/>
      <c r="M7" s="208" t="s">
        <v>6</v>
      </c>
      <c r="N7" s="224"/>
      <c r="O7" s="224"/>
      <c r="P7" s="224"/>
    </row>
    <row r="8" spans="2:16" x14ac:dyDescent="0.25">
      <c r="B8" s="223"/>
      <c r="C8" s="223"/>
      <c r="D8" s="223"/>
      <c r="E8" s="223"/>
      <c r="G8" s="210" t="s">
        <v>1</v>
      </c>
      <c r="H8" s="210"/>
      <c r="I8" s="210"/>
      <c r="J8" s="210"/>
      <c r="K8" s="210"/>
      <c r="M8" s="224"/>
      <c r="N8" s="224"/>
      <c r="O8" s="224"/>
      <c r="P8" s="224"/>
    </row>
    <row r="9" spans="2:16" x14ac:dyDescent="0.25">
      <c r="B9" s="223"/>
      <c r="C9" s="223"/>
      <c r="D9" s="223"/>
      <c r="E9" s="223"/>
      <c r="G9" s="210"/>
      <c r="H9" s="210"/>
      <c r="I9" s="210"/>
      <c r="J9" s="210"/>
      <c r="K9" s="210"/>
      <c r="M9" s="224"/>
      <c r="N9" s="224"/>
      <c r="O9" s="224"/>
      <c r="P9" s="224"/>
    </row>
    <row r="10" spans="2:16" x14ac:dyDescent="0.25">
      <c r="B10" s="223"/>
      <c r="C10" s="223"/>
      <c r="D10" s="223"/>
      <c r="E10" s="223"/>
      <c r="G10" s="210"/>
      <c r="H10" s="210"/>
      <c r="I10" s="210"/>
      <c r="J10" s="210"/>
      <c r="K10" s="210"/>
      <c r="M10" s="224"/>
      <c r="N10" s="224"/>
      <c r="O10" s="224"/>
      <c r="P10" s="224"/>
    </row>
    <row r="11" spans="2:16" x14ac:dyDescent="0.25">
      <c r="B11" s="223"/>
      <c r="C11" s="223"/>
      <c r="D11" s="223"/>
      <c r="E11" s="223"/>
      <c r="G11" s="210"/>
      <c r="H11" s="210"/>
      <c r="I11" s="210"/>
      <c r="J11" s="210"/>
      <c r="K11" s="210"/>
      <c r="M11" s="224"/>
      <c r="N11" s="224"/>
      <c r="O11" s="224"/>
      <c r="P11" s="224"/>
    </row>
    <row r="12" spans="2:16" x14ac:dyDescent="0.25">
      <c r="B12" s="223"/>
      <c r="C12" s="223"/>
      <c r="D12" s="223"/>
      <c r="E12" s="223"/>
      <c r="G12" s="210"/>
      <c r="H12" s="210"/>
      <c r="I12" s="210"/>
      <c r="J12" s="210"/>
      <c r="K12" s="210"/>
      <c r="M12" s="224"/>
      <c r="N12" s="224"/>
      <c r="O12" s="224"/>
      <c r="P12" s="224"/>
    </row>
    <row r="13" spans="2:16" x14ac:dyDescent="0.25">
      <c r="B13" s="223"/>
      <c r="C13" s="223"/>
      <c r="D13" s="223"/>
      <c r="E13" s="223"/>
      <c r="G13" s="210"/>
      <c r="H13" s="210"/>
      <c r="I13" s="210"/>
      <c r="J13" s="210"/>
      <c r="K13" s="210"/>
      <c r="M13" s="224"/>
      <c r="N13" s="224"/>
      <c r="O13" s="224"/>
      <c r="P13" s="224"/>
    </row>
    <row r="14" spans="2:16" x14ac:dyDescent="0.25">
      <c r="B14" s="223"/>
      <c r="C14" s="223"/>
      <c r="D14" s="223"/>
      <c r="E14" s="223"/>
      <c r="G14" s="210"/>
      <c r="H14" s="210"/>
      <c r="I14" s="210"/>
      <c r="J14" s="210"/>
      <c r="K14" s="210"/>
      <c r="M14" s="224"/>
      <c r="N14" s="224"/>
      <c r="O14" s="224"/>
      <c r="P14" s="224"/>
    </row>
    <row r="15" spans="2:16" x14ac:dyDescent="0.25">
      <c r="B15" s="223"/>
      <c r="C15" s="223"/>
      <c r="D15" s="223"/>
      <c r="E15" s="223"/>
      <c r="G15" s="210"/>
      <c r="H15" s="210"/>
      <c r="I15" s="210"/>
      <c r="J15" s="210"/>
      <c r="K15" s="210"/>
      <c r="M15" s="224"/>
      <c r="N15" s="224"/>
      <c r="O15" s="224"/>
      <c r="P15" s="224"/>
    </row>
    <row r="16" spans="2:16" x14ac:dyDescent="0.25">
      <c r="B16" s="223"/>
      <c r="C16" s="223"/>
      <c r="D16" s="223"/>
      <c r="E16" s="223"/>
      <c r="G16" s="210"/>
      <c r="H16" s="210"/>
      <c r="I16" s="210"/>
      <c r="J16" s="210"/>
      <c r="K16" s="210"/>
      <c r="M16" s="224"/>
      <c r="N16" s="224"/>
      <c r="O16" s="224"/>
      <c r="P16" s="224"/>
    </row>
    <row r="17" spans="3:15" x14ac:dyDescent="0.25">
      <c r="C17" s="209" t="s">
        <v>3</v>
      </c>
      <c r="D17" s="209"/>
      <c r="E17" s="209"/>
      <c r="M17" s="209" t="s">
        <v>3</v>
      </c>
      <c r="N17" s="209"/>
      <c r="O17" s="209"/>
    </row>
    <row r="42" spans="2:29" x14ac:dyDescent="0.25">
      <c r="C42" s="4" t="s">
        <v>56</v>
      </c>
    </row>
    <row r="44" spans="2:29" ht="15.75" thickBot="1" x14ac:dyDescent="0.3"/>
    <row r="45" spans="2:29" ht="15.75" thickBot="1" x14ac:dyDescent="0.3">
      <c r="B45" s="215" t="s">
        <v>15</v>
      </c>
      <c r="C45" s="216"/>
      <c r="D45" s="217"/>
      <c r="E45" s="8">
        <v>1995</v>
      </c>
      <c r="F45" s="16">
        <v>1996</v>
      </c>
      <c r="G45" s="8">
        <v>1997</v>
      </c>
      <c r="H45" s="16">
        <v>1998</v>
      </c>
      <c r="I45" s="8">
        <v>1999</v>
      </c>
      <c r="J45" s="16">
        <v>2000</v>
      </c>
      <c r="K45" s="8">
        <v>2001</v>
      </c>
      <c r="L45" s="16">
        <v>2002</v>
      </c>
      <c r="M45" s="8">
        <v>2003</v>
      </c>
      <c r="N45" s="16">
        <v>2004</v>
      </c>
      <c r="O45" s="8">
        <v>2005</v>
      </c>
      <c r="P45" s="16">
        <v>2006</v>
      </c>
      <c r="Q45" s="8">
        <v>2007</v>
      </c>
      <c r="R45" s="16">
        <v>2008</v>
      </c>
      <c r="S45" s="8">
        <v>2009</v>
      </c>
      <c r="T45" s="16">
        <v>2010</v>
      </c>
      <c r="U45" s="8">
        <v>2011</v>
      </c>
      <c r="V45" s="16">
        <v>2012</v>
      </c>
      <c r="W45" s="8">
        <v>2013</v>
      </c>
      <c r="X45" s="16">
        <v>2014</v>
      </c>
      <c r="Y45" s="9">
        <v>2015</v>
      </c>
      <c r="Z45" s="9">
        <v>2016</v>
      </c>
      <c r="AA45" s="9">
        <v>2017</v>
      </c>
      <c r="AB45" s="9">
        <v>2018</v>
      </c>
      <c r="AC45" s="9">
        <v>2019</v>
      </c>
    </row>
    <row r="46" spans="2:29" ht="15.75" thickBot="1" x14ac:dyDescent="0.3">
      <c r="B46" s="211" t="s">
        <v>16</v>
      </c>
      <c r="C46" s="220"/>
      <c r="D46" s="212"/>
      <c r="E46" s="189">
        <v>2686797.1519999998</v>
      </c>
      <c r="F46" s="190">
        <v>2396049.5789999999</v>
      </c>
      <c r="G46" s="189">
        <v>2561390.1260000002</v>
      </c>
      <c r="H46" s="190">
        <v>2594429.423</v>
      </c>
      <c r="I46" s="189">
        <v>1665357.757</v>
      </c>
      <c r="J46" s="190">
        <v>1886108.466</v>
      </c>
      <c r="K46" s="189">
        <v>2027277.3959999999</v>
      </c>
      <c r="L46" s="190">
        <v>2114101.2179999999</v>
      </c>
      <c r="M46" s="189">
        <v>2345592.9040000001</v>
      </c>
      <c r="N46" s="190">
        <v>2780734.0929999999</v>
      </c>
      <c r="O46" s="189">
        <v>3743921.5109999999</v>
      </c>
      <c r="P46" s="190">
        <v>5022445.2969999993</v>
      </c>
      <c r="Q46" s="189">
        <v>6512021.8490000004</v>
      </c>
      <c r="R46" s="190">
        <v>6876693.6999999993</v>
      </c>
      <c r="S46" s="189">
        <v>5296114.4960000003</v>
      </c>
      <c r="T46" s="190">
        <v>7722041.3710000012</v>
      </c>
      <c r="U46" s="189">
        <v>10940284.089</v>
      </c>
      <c r="V46" s="190">
        <v>11637803.405999999</v>
      </c>
      <c r="W46" s="189">
        <v>10452460.992000001</v>
      </c>
      <c r="X46" s="190">
        <v>10962861.977</v>
      </c>
      <c r="Y46" s="191">
        <v>8485809.9510000013</v>
      </c>
      <c r="Z46" s="191">
        <v>7472806.0980000002</v>
      </c>
      <c r="AA46" s="191">
        <v>7715226.6239999998</v>
      </c>
      <c r="AB46" s="191">
        <v>8434578.6899999995</v>
      </c>
      <c r="AC46" s="191">
        <v>8474368.5089999996</v>
      </c>
    </row>
    <row r="47" spans="2:29" x14ac:dyDescent="0.25">
      <c r="B47" s="213" t="s">
        <v>28</v>
      </c>
      <c r="C47" s="221"/>
      <c r="D47" s="214"/>
      <c r="E47" s="192">
        <v>255621.09</v>
      </c>
      <c r="F47" s="193">
        <v>347209.815</v>
      </c>
      <c r="G47" s="192">
        <v>389019.50900000002</v>
      </c>
      <c r="H47" s="193">
        <v>357062.09600000002</v>
      </c>
      <c r="I47" s="192">
        <v>252211.867</v>
      </c>
      <c r="J47" s="193">
        <v>253313.97099999999</v>
      </c>
      <c r="K47" s="192">
        <v>312212.70799999998</v>
      </c>
      <c r="L47" s="193">
        <v>300766.16700000002</v>
      </c>
      <c r="M47" s="192">
        <v>279316.65700000001</v>
      </c>
      <c r="N47" s="193">
        <v>344004.89500000002</v>
      </c>
      <c r="O47" s="192">
        <v>305451.74099999998</v>
      </c>
      <c r="P47" s="193">
        <v>365638.43699999998</v>
      </c>
      <c r="Q47" s="192">
        <v>467676.93400000001</v>
      </c>
      <c r="R47" s="193">
        <v>587252.76199999999</v>
      </c>
      <c r="S47" s="192">
        <v>629236.10699999996</v>
      </c>
      <c r="T47" s="193">
        <v>753350.63600000006</v>
      </c>
      <c r="U47" s="192">
        <v>961640.36199999996</v>
      </c>
      <c r="V47" s="193">
        <v>1104223.166</v>
      </c>
      <c r="W47" s="192">
        <v>1017547.934</v>
      </c>
      <c r="X47" s="193">
        <v>1164871.791</v>
      </c>
      <c r="Y47" s="194">
        <v>1009246.8860000001</v>
      </c>
      <c r="Z47" s="194">
        <v>993824.17200000002</v>
      </c>
      <c r="AA47" s="194">
        <v>952655.21900000004</v>
      </c>
      <c r="AB47" s="194">
        <v>1065748.219</v>
      </c>
      <c r="AC47" s="194">
        <v>1125597.946</v>
      </c>
    </row>
    <row r="48" spans="2:29" x14ac:dyDescent="0.25">
      <c r="B48" s="202" t="s">
        <v>29</v>
      </c>
      <c r="C48" s="218"/>
      <c r="D48" s="203"/>
      <c r="E48" s="195">
        <v>6748.0169999999998</v>
      </c>
      <c r="F48" s="196">
        <v>13434.441999999999</v>
      </c>
      <c r="G48" s="195">
        <v>16688.571</v>
      </c>
      <c r="H48" s="196">
        <v>9152.0949999999993</v>
      </c>
      <c r="I48" s="195">
        <v>13209.383</v>
      </c>
      <c r="J48" s="196">
        <v>12433.218999999999</v>
      </c>
      <c r="K48" s="195">
        <v>16563.938999999998</v>
      </c>
      <c r="L48" s="196">
        <v>15624.79</v>
      </c>
      <c r="M48" s="195">
        <v>17718.897000000001</v>
      </c>
      <c r="N48" s="196">
        <v>22259.923999999999</v>
      </c>
      <c r="O48" s="195">
        <v>23886.266</v>
      </c>
      <c r="P48" s="196">
        <v>27722.3</v>
      </c>
      <c r="Q48" s="195">
        <v>37633.517</v>
      </c>
      <c r="R48" s="196">
        <v>46870.838000000003</v>
      </c>
      <c r="S48" s="195">
        <v>34410.942999999999</v>
      </c>
      <c r="T48" s="196">
        <v>47976.203000000001</v>
      </c>
      <c r="U48" s="195">
        <v>49288.065999999999</v>
      </c>
      <c r="V48" s="196">
        <v>61511.353999999999</v>
      </c>
      <c r="W48" s="195">
        <v>62427.591</v>
      </c>
      <c r="X48" s="196">
        <v>77633.054999999993</v>
      </c>
      <c r="Y48" s="197">
        <v>113012.20699999999</v>
      </c>
      <c r="Z48" s="197">
        <v>132497.06099999999</v>
      </c>
      <c r="AA48" s="197">
        <v>129507.696</v>
      </c>
      <c r="AB48" s="197">
        <v>156546.057</v>
      </c>
      <c r="AC48" s="197">
        <v>173077</v>
      </c>
    </row>
    <row r="49" spans="2:29" x14ac:dyDescent="0.25">
      <c r="B49" s="204" t="s">
        <v>30</v>
      </c>
      <c r="C49" s="219"/>
      <c r="D49" s="205"/>
      <c r="E49" s="192">
        <v>87815.028999999995</v>
      </c>
      <c r="F49" s="193">
        <v>72822.481</v>
      </c>
      <c r="G49" s="192">
        <v>78415.929000000004</v>
      </c>
      <c r="H49" s="193">
        <v>67599.073000000004</v>
      </c>
      <c r="I49" s="192">
        <v>67846.673999999999</v>
      </c>
      <c r="J49" s="193">
        <v>91656.104999999996</v>
      </c>
      <c r="K49" s="192">
        <v>70260.414999999994</v>
      </c>
      <c r="L49" s="193">
        <v>60772.688999999998</v>
      </c>
      <c r="M49" s="192">
        <v>66852.175000000003</v>
      </c>
      <c r="N49" s="193">
        <v>82806.97</v>
      </c>
      <c r="O49" s="192">
        <v>81976.081000000006</v>
      </c>
      <c r="P49" s="193">
        <v>97772.870999999999</v>
      </c>
      <c r="Q49" s="192">
        <v>109037.024</v>
      </c>
      <c r="R49" s="193">
        <v>132442.67300000001</v>
      </c>
      <c r="S49" s="192">
        <v>91247.153000000006</v>
      </c>
      <c r="T49" s="193">
        <v>146010.625</v>
      </c>
      <c r="U49" s="192">
        <v>166637.554</v>
      </c>
      <c r="V49" s="193">
        <v>160323.99900000001</v>
      </c>
      <c r="W49" s="192">
        <v>140453.541</v>
      </c>
      <c r="X49" s="193">
        <v>142620.935</v>
      </c>
      <c r="Y49" s="194">
        <v>124836.33500000001</v>
      </c>
      <c r="Z49" s="194">
        <v>102422.06</v>
      </c>
      <c r="AA49" s="194">
        <v>104877.499</v>
      </c>
      <c r="AB49" s="194">
        <v>118377.15</v>
      </c>
      <c r="AC49" s="194">
        <v>109182.439</v>
      </c>
    </row>
    <row r="50" spans="2:29" x14ac:dyDescent="0.25">
      <c r="B50" s="202" t="s">
        <v>31</v>
      </c>
      <c r="C50" s="218"/>
      <c r="D50" s="203"/>
      <c r="E50" s="195">
        <v>6848.076</v>
      </c>
      <c r="F50" s="196">
        <v>3437.989</v>
      </c>
      <c r="G50" s="195">
        <v>17729.792000000001</v>
      </c>
      <c r="H50" s="196">
        <v>7056.1109999999999</v>
      </c>
      <c r="I50" s="195">
        <v>5776.2489999999998</v>
      </c>
      <c r="J50" s="196">
        <v>4021.6210000000001</v>
      </c>
      <c r="K50" s="195">
        <v>7243.9059999999999</v>
      </c>
      <c r="L50" s="196">
        <v>16096.396000000001</v>
      </c>
      <c r="M50" s="195">
        <v>28636.045999999998</v>
      </c>
      <c r="N50" s="196">
        <v>22844.528999999999</v>
      </c>
      <c r="O50" s="195">
        <v>19060.866000000002</v>
      </c>
      <c r="P50" s="196">
        <v>26761.83</v>
      </c>
      <c r="Q50" s="195">
        <v>13559.418</v>
      </c>
      <c r="R50" s="196">
        <v>75897.148000000001</v>
      </c>
      <c r="S50" s="195">
        <v>81731.361999999994</v>
      </c>
      <c r="T50" s="196">
        <v>87096.165999999997</v>
      </c>
      <c r="U50" s="195">
        <v>497950.21299999999</v>
      </c>
      <c r="V50" s="196">
        <v>1036599.894</v>
      </c>
      <c r="W50" s="195">
        <v>644221.77399999998</v>
      </c>
      <c r="X50" s="196">
        <v>414070.04599999997</v>
      </c>
      <c r="Y50" s="197">
        <v>325671.55</v>
      </c>
      <c r="Z50" s="197">
        <v>231297.18400000001</v>
      </c>
      <c r="AA50" s="197">
        <v>218174.277</v>
      </c>
      <c r="AB50" s="197">
        <v>239452.413</v>
      </c>
      <c r="AC50" s="197">
        <v>238364.53400000001</v>
      </c>
    </row>
    <row r="51" spans="2:29" x14ac:dyDescent="0.25">
      <c r="B51" s="204" t="s">
        <v>32</v>
      </c>
      <c r="C51" s="219"/>
      <c r="D51" s="205"/>
      <c r="E51" s="192">
        <v>3026.0509999999999</v>
      </c>
      <c r="F51" s="193">
        <v>6348.6279999999997</v>
      </c>
      <c r="G51" s="192">
        <v>1806.153</v>
      </c>
      <c r="H51" s="193">
        <v>1985.2470000000001</v>
      </c>
      <c r="I51" s="192">
        <v>2392.21</v>
      </c>
      <c r="J51" s="193">
        <v>2695.7489999999998</v>
      </c>
      <c r="K51" s="192">
        <v>1868.5640000000001</v>
      </c>
      <c r="L51" s="193">
        <v>1646.5909999999999</v>
      </c>
      <c r="M51" s="192">
        <v>3620.17</v>
      </c>
      <c r="N51" s="193">
        <v>11025.703</v>
      </c>
      <c r="O51" s="192">
        <v>8167.9660000000003</v>
      </c>
      <c r="P51" s="193">
        <v>10328.164000000001</v>
      </c>
      <c r="Q51" s="192">
        <v>11768.787</v>
      </c>
      <c r="R51" s="193">
        <v>23193.534</v>
      </c>
      <c r="S51" s="192">
        <v>19753.02</v>
      </c>
      <c r="T51" s="193">
        <v>52675.584999999999</v>
      </c>
      <c r="U51" s="192">
        <v>81661.275999999998</v>
      </c>
      <c r="V51" s="193">
        <v>50029.449000000001</v>
      </c>
      <c r="W51" s="192">
        <v>47362.262999999999</v>
      </c>
      <c r="X51" s="193">
        <v>71616.036999999997</v>
      </c>
      <c r="Y51" s="194">
        <v>25503.524000000001</v>
      </c>
      <c r="Z51" s="194">
        <v>45491.082999999999</v>
      </c>
      <c r="AA51" s="194">
        <v>22034.704000000002</v>
      </c>
      <c r="AB51" s="194">
        <v>47137.13</v>
      </c>
      <c r="AC51" s="194">
        <v>51718.834000000003</v>
      </c>
    </row>
    <row r="52" spans="2:29" x14ac:dyDescent="0.25">
      <c r="B52" s="202" t="s">
        <v>33</v>
      </c>
      <c r="C52" s="218"/>
      <c r="D52" s="203"/>
      <c r="E52" s="195">
        <v>267565.29800000001</v>
      </c>
      <c r="F52" s="196">
        <v>262425.74200000003</v>
      </c>
      <c r="G52" s="195">
        <v>267500.80200000003</v>
      </c>
      <c r="H52" s="196">
        <v>299362.58100000001</v>
      </c>
      <c r="I52" s="195">
        <v>285218.201</v>
      </c>
      <c r="J52" s="196">
        <v>324014.85600000003</v>
      </c>
      <c r="K52" s="195">
        <v>361781.97899999999</v>
      </c>
      <c r="L52" s="196">
        <v>358296.11700000003</v>
      </c>
      <c r="M52" s="195">
        <v>359493.33</v>
      </c>
      <c r="N52" s="196">
        <v>425501.53600000002</v>
      </c>
      <c r="O52" s="195">
        <v>561661.37300000002</v>
      </c>
      <c r="P52" s="196">
        <v>694467.20299999998</v>
      </c>
      <c r="Q52" s="195">
        <v>883443.34199999995</v>
      </c>
      <c r="R52" s="196">
        <v>1073132.0020000001</v>
      </c>
      <c r="S52" s="195">
        <v>825239.52800000005</v>
      </c>
      <c r="T52" s="196">
        <v>1069949.5090000001</v>
      </c>
      <c r="U52" s="195">
        <v>1334631.9280000001</v>
      </c>
      <c r="V52" s="196">
        <v>1386193.645</v>
      </c>
      <c r="W52" s="195">
        <v>1353269.2279999999</v>
      </c>
      <c r="X52" s="196">
        <v>1475296.6089999999</v>
      </c>
      <c r="Y52" s="197">
        <v>1327971.5179999999</v>
      </c>
      <c r="Z52" s="197">
        <v>1095194.4979999999</v>
      </c>
      <c r="AA52" s="197">
        <v>1013823.8909999999</v>
      </c>
      <c r="AB52" s="197">
        <v>1112442.432</v>
      </c>
      <c r="AC52" s="197">
        <v>1094473.1340000001</v>
      </c>
    </row>
    <row r="53" spans="2:29" x14ac:dyDescent="0.25">
      <c r="B53" s="204" t="s">
        <v>34</v>
      </c>
      <c r="C53" s="219"/>
      <c r="D53" s="205"/>
      <c r="E53" s="192">
        <v>505703.71299999999</v>
      </c>
      <c r="F53" s="193">
        <v>500805.84100000001</v>
      </c>
      <c r="G53" s="192">
        <v>477620.99800000002</v>
      </c>
      <c r="H53" s="193">
        <v>519691.08600000001</v>
      </c>
      <c r="I53" s="192">
        <v>323823.28899999999</v>
      </c>
      <c r="J53" s="193">
        <v>433090.13699999999</v>
      </c>
      <c r="K53" s="192">
        <v>431081.86300000001</v>
      </c>
      <c r="L53" s="193">
        <v>407861.34399999998</v>
      </c>
      <c r="M53" s="192">
        <v>432790.43599999999</v>
      </c>
      <c r="N53" s="193">
        <v>546767.28899999999</v>
      </c>
      <c r="O53" s="192">
        <v>730292.24899999995</v>
      </c>
      <c r="P53" s="193">
        <v>1046565.883</v>
      </c>
      <c r="Q53" s="192">
        <v>1400066.8689999999</v>
      </c>
      <c r="R53" s="193">
        <v>1535907.122</v>
      </c>
      <c r="S53" s="192">
        <v>1240006.3940000001</v>
      </c>
      <c r="T53" s="193">
        <v>1955026.537</v>
      </c>
      <c r="U53" s="192">
        <v>2309326.4780000001</v>
      </c>
      <c r="V53" s="193">
        <v>2127607.2999999998</v>
      </c>
      <c r="W53" s="192">
        <v>2292233.713</v>
      </c>
      <c r="X53" s="193">
        <v>2050428.8870000001</v>
      </c>
      <c r="Y53" s="194">
        <v>1645630.0349999999</v>
      </c>
      <c r="Z53" s="194">
        <v>1359113.4509999999</v>
      </c>
      <c r="AA53" s="194">
        <v>1513487.9879999999</v>
      </c>
      <c r="AB53" s="194">
        <v>1717124.483</v>
      </c>
      <c r="AC53" s="194">
        <v>1518298.6669999999</v>
      </c>
    </row>
    <row r="54" spans="2:29" x14ac:dyDescent="0.25">
      <c r="B54" s="24" t="s">
        <v>35</v>
      </c>
      <c r="C54" s="25"/>
      <c r="D54" s="26"/>
      <c r="E54" s="195">
        <v>901432.16899999999</v>
      </c>
      <c r="F54" s="196">
        <v>850586.73400000005</v>
      </c>
      <c r="G54" s="195">
        <v>972869.79299999995</v>
      </c>
      <c r="H54" s="196">
        <v>999201.46100000001</v>
      </c>
      <c r="I54" s="195">
        <v>521366.19199999998</v>
      </c>
      <c r="J54" s="196">
        <v>628175.06400000001</v>
      </c>
      <c r="K54" s="195">
        <v>693774.29799999995</v>
      </c>
      <c r="L54" s="196">
        <v>840407.53700000001</v>
      </c>
      <c r="M54" s="195">
        <v>1032338.96</v>
      </c>
      <c r="N54" s="196">
        <v>1205089.112</v>
      </c>
      <c r="O54" s="195">
        <v>1824986.22</v>
      </c>
      <c r="P54" s="196">
        <v>2511917.2629999998</v>
      </c>
      <c r="Q54" s="195">
        <v>3280396.11</v>
      </c>
      <c r="R54" s="196">
        <v>3009857.1340000001</v>
      </c>
      <c r="S54" s="195">
        <v>2029846.192</v>
      </c>
      <c r="T54" s="196">
        <v>3197499.5950000002</v>
      </c>
      <c r="U54" s="195">
        <v>4969100.88</v>
      </c>
      <c r="V54" s="196">
        <v>5034338.1119999997</v>
      </c>
      <c r="W54" s="195">
        <v>4198175.3449999997</v>
      </c>
      <c r="X54" s="196">
        <v>4789975.0549999997</v>
      </c>
      <c r="Y54" s="197">
        <v>3314052.0920000002</v>
      </c>
      <c r="Z54" s="197">
        <v>3006068.03</v>
      </c>
      <c r="AA54" s="197">
        <v>3254010.662</v>
      </c>
      <c r="AB54" s="197">
        <v>3405477.3560000001</v>
      </c>
      <c r="AC54" s="197">
        <v>3589251.3590000002</v>
      </c>
    </row>
    <row r="55" spans="2:29" x14ac:dyDescent="0.25">
      <c r="B55" s="27" t="s">
        <v>36</v>
      </c>
      <c r="C55" s="28"/>
      <c r="D55" s="29"/>
      <c r="E55" s="192">
        <v>112756.18399999999</v>
      </c>
      <c r="F55" s="193">
        <v>113287.95</v>
      </c>
      <c r="G55" s="192">
        <v>143006.625</v>
      </c>
      <c r="H55" s="193">
        <v>134313.823</v>
      </c>
      <c r="I55" s="192">
        <v>108816.886</v>
      </c>
      <c r="J55" s="193">
        <v>126445.95</v>
      </c>
      <c r="K55" s="192">
        <v>113857.06</v>
      </c>
      <c r="L55" s="193">
        <v>110390.68700000001</v>
      </c>
      <c r="M55" s="192">
        <v>109180.557</v>
      </c>
      <c r="N55" s="193">
        <v>99318.52</v>
      </c>
      <c r="O55" s="192">
        <v>170442.81</v>
      </c>
      <c r="P55" s="193">
        <v>217163.75599999999</v>
      </c>
      <c r="Q55" s="192">
        <v>279046.37699999998</v>
      </c>
      <c r="R55" s="193">
        <v>376034.97499999998</v>
      </c>
      <c r="S55" s="192">
        <v>323700.91399999999</v>
      </c>
      <c r="T55" s="193">
        <v>398674.25199999998</v>
      </c>
      <c r="U55" s="192">
        <v>549302.21799999999</v>
      </c>
      <c r="V55" s="193">
        <v>652060.58700000006</v>
      </c>
      <c r="W55" s="192">
        <v>674144.64800000004</v>
      </c>
      <c r="X55" s="193">
        <v>758763.62399999995</v>
      </c>
      <c r="Y55" s="194">
        <v>586120.96900000004</v>
      </c>
      <c r="Z55" s="194">
        <v>494030.49</v>
      </c>
      <c r="AA55" s="194">
        <v>498232.875</v>
      </c>
      <c r="AB55" s="194">
        <v>559152.37199999997</v>
      </c>
      <c r="AC55" s="194">
        <v>564747.97900000005</v>
      </c>
    </row>
    <row r="56" spans="2:29" ht="15.75" thickBot="1" x14ac:dyDescent="0.3">
      <c r="B56" s="30" t="s">
        <v>37</v>
      </c>
      <c r="C56" s="31"/>
      <c r="D56" s="32"/>
      <c r="E56" s="198">
        <v>539281.52500000002</v>
      </c>
      <c r="F56" s="199">
        <v>225689.95699999999</v>
      </c>
      <c r="G56" s="198">
        <v>196731.954</v>
      </c>
      <c r="H56" s="199">
        <v>199005.85</v>
      </c>
      <c r="I56" s="198">
        <v>84696.805999999997</v>
      </c>
      <c r="J56" s="199">
        <v>10261.794</v>
      </c>
      <c r="K56" s="198">
        <v>18632.664000000001</v>
      </c>
      <c r="L56" s="199">
        <v>2238.9</v>
      </c>
      <c r="M56" s="198">
        <v>15645.675999999999</v>
      </c>
      <c r="N56" s="199">
        <v>21115.615000000002</v>
      </c>
      <c r="O56" s="198">
        <v>17995.938999999998</v>
      </c>
      <c r="P56" s="199">
        <v>24107.59</v>
      </c>
      <c r="Q56" s="198">
        <v>29393.471000000001</v>
      </c>
      <c r="R56" s="199">
        <v>16105.512000000001</v>
      </c>
      <c r="S56" s="198">
        <v>20942.883000000002</v>
      </c>
      <c r="T56" s="199">
        <v>13782.263000000001</v>
      </c>
      <c r="U56" s="198">
        <v>20745.114000000001</v>
      </c>
      <c r="V56" s="199">
        <v>24915.9</v>
      </c>
      <c r="W56" s="198">
        <v>22624.955000000002</v>
      </c>
      <c r="X56" s="199">
        <v>17585.937999999998</v>
      </c>
      <c r="Y56" s="200">
        <v>13764.834999999999</v>
      </c>
      <c r="Z56" s="200">
        <v>12868.069</v>
      </c>
      <c r="AA56" s="200">
        <v>8421.8130000000001</v>
      </c>
      <c r="AB56" s="200">
        <v>13121.078</v>
      </c>
      <c r="AC56" s="200">
        <v>9656.6170000000002</v>
      </c>
    </row>
    <row r="57" spans="2:29" x14ac:dyDescent="0.25">
      <c r="B57" s="1" t="s">
        <v>52</v>
      </c>
    </row>
  </sheetData>
  <mergeCells count="14">
    <mergeCell ref="B7:E16"/>
    <mergeCell ref="C17:E17"/>
    <mergeCell ref="M17:O17"/>
    <mergeCell ref="M7:P16"/>
    <mergeCell ref="G8:K16"/>
    <mergeCell ref="B45:D45"/>
    <mergeCell ref="B52:D52"/>
    <mergeCell ref="B53:D53"/>
    <mergeCell ref="B46:D46"/>
    <mergeCell ref="B47:D47"/>
    <mergeCell ref="B48:D48"/>
    <mergeCell ref="B49:D49"/>
    <mergeCell ref="B50:D50"/>
    <mergeCell ref="B51:D5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57"/>
  <sheetViews>
    <sheetView showGridLines="0" topLeftCell="P36" workbookViewId="0">
      <selection activeCell="AB47" sqref="AB47"/>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2.42578125" bestFit="1" customWidth="1"/>
  </cols>
  <sheetData>
    <row r="7" spans="2:16" x14ac:dyDescent="0.25">
      <c r="B7" s="222" t="s">
        <v>50</v>
      </c>
      <c r="C7" s="224"/>
      <c r="D7" s="224"/>
      <c r="E7" s="224"/>
      <c r="M7" s="225" t="s">
        <v>7</v>
      </c>
      <c r="N7" s="226"/>
      <c r="O7" s="226"/>
      <c r="P7" s="226"/>
    </row>
    <row r="8" spans="2:16" x14ac:dyDescent="0.25">
      <c r="B8" s="224"/>
      <c r="C8" s="224"/>
      <c r="D8" s="224"/>
      <c r="E8" s="224"/>
      <c r="M8" s="226"/>
      <c r="N8" s="226"/>
      <c r="O8" s="226"/>
      <c r="P8" s="226"/>
    </row>
    <row r="9" spans="2:16" x14ac:dyDescent="0.25">
      <c r="B9" s="224"/>
      <c r="C9" s="224"/>
      <c r="D9" s="224"/>
      <c r="E9" s="224"/>
      <c r="M9" s="226"/>
      <c r="N9" s="226"/>
      <c r="O9" s="226"/>
      <c r="P9" s="226"/>
    </row>
    <row r="10" spans="2:16" x14ac:dyDescent="0.25">
      <c r="B10" s="224"/>
      <c r="C10" s="224"/>
      <c r="D10" s="224"/>
      <c r="E10" s="224"/>
      <c r="M10" s="226"/>
      <c r="N10" s="226"/>
      <c r="O10" s="226"/>
      <c r="P10" s="226"/>
    </row>
    <row r="11" spans="2:16" x14ac:dyDescent="0.25">
      <c r="B11" s="224"/>
      <c r="C11" s="224"/>
      <c r="D11" s="224"/>
      <c r="E11" s="224"/>
      <c r="M11" s="226"/>
      <c r="N11" s="226"/>
      <c r="O11" s="226"/>
      <c r="P11" s="226"/>
    </row>
    <row r="12" spans="2:16" x14ac:dyDescent="0.25">
      <c r="B12" s="224"/>
      <c r="C12" s="224"/>
      <c r="D12" s="224"/>
      <c r="E12" s="224"/>
      <c r="M12" s="226"/>
      <c r="N12" s="226"/>
      <c r="O12" s="226"/>
      <c r="P12" s="226"/>
    </row>
    <row r="13" spans="2:16" x14ac:dyDescent="0.25">
      <c r="B13" s="224"/>
      <c r="C13" s="224"/>
      <c r="D13" s="224"/>
      <c r="E13" s="224"/>
      <c r="M13" s="226"/>
      <c r="N13" s="226"/>
      <c r="O13" s="226"/>
      <c r="P13" s="226"/>
    </row>
    <row r="14" spans="2:16" x14ac:dyDescent="0.25">
      <c r="B14" s="224"/>
      <c r="C14" s="224"/>
      <c r="D14" s="224"/>
      <c r="E14" s="224"/>
      <c r="M14" s="226"/>
      <c r="N14" s="226"/>
      <c r="O14" s="226"/>
      <c r="P14" s="226"/>
    </row>
    <row r="15" spans="2:16" x14ac:dyDescent="0.25">
      <c r="B15" s="224"/>
      <c r="C15" s="224"/>
      <c r="D15" s="224"/>
      <c r="E15" s="224"/>
      <c r="M15" s="226"/>
      <c r="N15" s="226"/>
      <c r="O15" s="226"/>
      <c r="P15" s="226"/>
    </row>
    <row r="16" spans="2:16" x14ac:dyDescent="0.25">
      <c r="B16" s="224"/>
      <c r="C16" s="224"/>
      <c r="D16" s="224"/>
      <c r="E16" s="224"/>
      <c r="M16" s="226"/>
      <c r="N16" s="226"/>
      <c r="O16" s="226"/>
      <c r="P16" s="226"/>
    </row>
    <row r="17" spans="3:15" x14ac:dyDescent="0.25">
      <c r="C17" s="209" t="s">
        <v>3</v>
      </c>
      <c r="D17" s="209"/>
      <c r="E17" s="209"/>
      <c r="M17" s="209" t="s">
        <v>3</v>
      </c>
      <c r="N17" s="209"/>
      <c r="O17" s="209"/>
    </row>
    <row r="44" spans="2:28" ht="15.75" thickBot="1" x14ac:dyDescent="0.3"/>
    <row r="45" spans="2:28" ht="15.75" thickBot="1" x14ac:dyDescent="0.3">
      <c r="B45" s="6" t="s">
        <v>15</v>
      </c>
      <c r="C45" s="42"/>
      <c r="D45" s="9">
        <v>1995</v>
      </c>
      <c r="E45" s="8">
        <v>1996</v>
      </c>
      <c r="F45" s="16">
        <v>1997</v>
      </c>
      <c r="G45" s="8">
        <v>1998</v>
      </c>
      <c r="H45" s="16">
        <v>1999</v>
      </c>
      <c r="I45" s="8">
        <v>2000</v>
      </c>
      <c r="J45" s="16">
        <v>2001</v>
      </c>
      <c r="K45" s="8">
        <v>2002</v>
      </c>
      <c r="L45" s="16">
        <v>2003</v>
      </c>
      <c r="M45" s="8">
        <v>2004</v>
      </c>
      <c r="N45" s="16">
        <v>2005</v>
      </c>
      <c r="O45" s="8">
        <v>2006</v>
      </c>
      <c r="P45" s="16">
        <v>2007</v>
      </c>
      <c r="Q45" s="8">
        <v>2008</v>
      </c>
      <c r="R45" s="16">
        <v>2009</v>
      </c>
      <c r="S45" s="8">
        <v>2010</v>
      </c>
      <c r="T45" s="16">
        <v>2011</v>
      </c>
      <c r="U45" s="8">
        <v>2012</v>
      </c>
      <c r="V45" s="16">
        <v>2013</v>
      </c>
      <c r="W45" s="8">
        <v>2014</v>
      </c>
      <c r="X45" s="16">
        <v>2015</v>
      </c>
      <c r="Y45" s="9">
        <v>2016</v>
      </c>
      <c r="Z45" s="9">
        <v>2017</v>
      </c>
      <c r="AA45" s="9">
        <v>2018</v>
      </c>
      <c r="AB45" s="9">
        <v>2019</v>
      </c>
    </row>
    <row r="46" spans="2:28" ht="15.75" thickBot="1" x14ac:dyDescent="0.3">
      <c r="B46" s="227" t="s">
        <v>27</v>
      </c>
      <c r="C46" s="228"/>
      <c r="D46" s="158">
        <f>+A!D46-B!E46</f>
        <v>-1342857.8889999997</v>
      </c>
      <c r="E46" s="159">
        <f>+A!E46-B!F46</f>
        <v>-1024864.034</v>
      </c>
      <c r="F46" s="158">
        <f>+A!F46-B!G46</f>
        <v>-1179873.7280000001</v>
      </c>
      <c r="G46" s="159">
        <f>+A!G46-B!H46</f>
        <v>-1507572.2989999999</v>
      </c>
      <c r="H46" s="158">
        <f>+A!H46-B!I46</f>
        <v>-566660.027</v>
      </c>
      <c r="I46" s="159">
        <f>+A!I46-B!J46</f>
        <v>-689659.27399999998</v>
      </c>
      <c r="J46" s="158">
        <f>+A!J46-B!K46</f>
        <v>-987477.92499999993</v>
      </c>
      <c r="K46" s="159">
        <f>+A!K46-B!L46</f>
        <v>-907671.91999999993</v>
      </c>
      <c r="L46" s="158">
        <f>+A!L46-B!M46</f>
        <v>-997888.4310000001</v>
      </c>
      <c r="M46" s="159">
        <f>+A!M46-B!N46</f>
        <v>-986220.99</v>
      </c>
      <c r="N46" s="158">
        <f>+A!N46-B!O46</f>
        <v>-1451949.8160000001</v>
      </c>
      <c r="O46" s="159">
        <f>+A!O46-B!P46</f>
        <v>-2851655.3859999995</v>
      </c>
      <c r="P46" s="158">
        <f>+A!P46-B!Q46</f>
        <v>-4076600.9060000004</v>
      </c>
      <c r="Q46" s="159">
        <f>+A!Q46-B!R46</f>
        <v>-3381545.3109999993</v>
      </c>
      <c r="R46" s="158">
        <f>+A!R46-B!S46</f>
        <v>-2477317.4240000001</v>
      </c>
      <c r="S46" s="159">
        <f>+A!S46-B!T46</f>
        <v>-3479099.3260000013</v>
      </c>
      <c r="T46" s="158">
        <f>+A!T46-B!U46</f>
        <v>-5135919.5199999996</v>
      </c>
      <c r="U46" s="159">
        <f>+A!U46-B!V46</f>
        <v>-5490042.9899999993</v>
      </c>
      <c r="V46" s="158">
        <f>+A!V46-B!W46</f>
        <v>-5718305.7589999996</v>
      </c>
      <c r="W46" s="159">
        <f>+A!W46-B!X46</f>
        <v>-6451041.8939999994</v>
      </c>
      <c r="X46" s="160">
        <f>+A!X46-B!Y46</f>
        <v>-4213120.1880000019</v>
      </c>
      <c r="Y46" s="160">
        <f>+A!Y46-B!Z46</f>
        <v>-3766763.9560000002</v>
      </c>
      <c r="Z46" s="160">
        <f>+A!Z46-B!AA46</f>
        <v>-2175991.1850000005</v>
      </c>
      <c r="AA46" s="160">
        <f>+A!AA46-B!AB46</f>
        <v>-2413312.2769999998</v>
      </c>
      <c r="AB46" s="160">
        <f>+A!AB46-B!AC46</f>
        <v>-3619369.5709999995</v>
      </c>
    </row>
    <row r="47" spans="2:28" x14ac:dyDescent="0.25">
      <c r="B47" s="204" t="s">
        <v>17</v>
      </c>
      <c r="C47" s="205"/>
      <c r="D47" s="33">
        <f>+A!D47-B!E47</f>
        <v>111948.177</v>
      </c>
      <c r="E47" s="34">
        <f>+A!E47-B!F47</f>
        <v>24561.391999999993</v>
      </c>
      <c r="F47" s="33">
        <f>+A!F47-B!G47</f>
        <v>66085.384999999951</v>
      </c>
      <c r="G47" s="34">
        <f>+A!G47-B!H47</f>
        <v>-8768.5130000000354</v>
      </c>
      <c r="H47" s="33">
        <f>+A!H47-B!I47</f>
        <v>67843.071000000025</v>
      </c>
      <c r="I47" s="34">
        <f>+A!I47-B!J47</f>
        <v>71384.65300000002</v>
      </c>
      <c r="J47" s="33">
        <f>+A!J47-B!K47</f>
        <v>-53952.819999999978</v>
      </c>
      <c r="K47" s="34">
        <f>+A!K47-B!L47</f>
        <v>-31324.988000000012</v>
      </c>
      <c r="L47" s="33">
        <f>+A!L47-B!M47</f>
        <v>-5992.0219999999972</v>
      </c>
      <c r="M47" s="34">
        <f>+A!M47-B!N47</f>
        <v>6256.6840000000084</v>
      </c>
      <c r="N47" s="33">
        <f>+A!N47-B!O47</f>
        <v>191072.42800000001</v>
      </c>
      <c r="O47" s="34">
        <f>+A!O47-B!P47</f>
        <v>180334.76900000003</v>
      </c>
      <c r="P47" s="33">
        <f>+A!P47-B!Q47</f>
        <v>67024.08600000001</v>
      </c>
      <c r="Q47" s="34">
        <f>+A!Q47-B!R47</f>
        <v>-17546.190999999992</v>
      </c>
      <c r="R47" s="33">
        <f>+A!R47-B!S47</f>
        <v>28258.124000000069</v>
      </c>
      <c r="S47" s="34">
        <f>+A!S47-B!T47</f>
        <v>150932.55599999998</v>
      </c>
      <c r="T47" s="33">
        <f>+A!T47-B!U47</f>
        <v>74282.84600000002</v>
      </c>
      <c r="U47" s="34">
        <f>+A!U47-B!V47</f>
        <v>-252232.26500000001</v>
      </c>
      <c r="V47" s="33">
        <f>+A!V47-B!W47</f>
        <v>-300400.31200000003</v>
      </c>
      <c r="W47" s="34">
        <f>+A!W47-B!X47</f>
        <v>-323416.15999999992</v>
      </c>
      <c r="X47" s="35">
        <f>+A!X47-B!Y47</f>
        <v>-134879.36400000006</v>
      </c>
      <c r="Y47" s="35">
        <f>+A!Y47-B!Z47</f>
        <v>-227586.71799999999</v>
      </c>
      <c r="Z47" s="35">
        <f>+A!Z47-B!AA47</f>
        <v>-75834.388000000035</v>
      </c>
      <c r="AA47" s="35">
        <f>+A!AA47-B!AB47</f>
        <v>-249330.06000000006</v>
      </c>
      <c r="AB47" s="35">
        <f>+A!AB47-B!AC47</f>
        <v>-296766.52</v>
      </c>
    </row>
    <row r="48" spans="2:28" x14ac:dyDescent="0.25">
      <c r="B48" s="202" t="s">
        <v>18</v>
      </c>
      <c r="C48" s="203"/>
      <c r="D48" s="36">
        <f>+A!D48-B!E48</f>
        <v>-6152.1819999999998</v>
      </c>
      <c r="E48" s="37">
        <f>+A!E48-B!F48</f>
        <v>-12388.23</v>
      </c>
      <c r="F48" s="36">
        <f>+A!F48-B!G48</f>
        <v>-16135.308999999999</v>
      </c>
      <c r="G48" s="37">
        <f>+A!G48-B!H48</f>
        <v>-7606.0319999999992</v>
      </c>
      <c r="H48" s="36">
        <f>+A!H48-B!I48</f>
        <v>-10051.82</v>
      </c>
      <c r="I48" s="37">
        <f>+A!I48-B!J48</f>
        <v>-10127.344999999999</v>
      </c>
      <c r="J48" s="36">
        <f>+A!J48-B!K48</f>
        <v>-14020.999999999998</v>
      </c>
      <c r="K48" s="37">
        <f>+A!K48-B!L48</f>
        <v>-11009.022000000001</v>
      </c>
      <c r="L48" s="36">
        <f>+A!L48-B!M48</f>
        <v>-11920.705000000002</v>
      </c>
      <c r="M48" s="37">
        <f>+A!M48-B!N48</f>
        <v>-15191.078999999998</v>
      </c>
      <c r="N48" s="36">
        <f>+A!N48-B!O48</f>
        <v>-15204.280999999999</v>
      </c>
      <c r="O48" s="37">
        <f>+A!O48-B!P48</f>
        <v>-13233.237999999999</v>
      </c>
      <c r="P48" s="36">
        <f>+A!P48-B!Q48</f>
        <v>-28078.654999999999</v>
      </c>
      <c r="Q48" s="37">
        <f>+A!Q48-B!R48</f>
        <v>-38143.980000000003</v>
      </c>
      <c r="R48" s="36">
        <f>+A!R48-B!S48</f>
        <v>-24137.116000000002</v>
      </c>
      <c r="S48" s="37">
        <f>+A!S48-B!T48</f>
        <v>-41818.718999999997</v>
      </c>
      <c r="T48" s="36">
        <f>+A!T48-B!U48</f>
        <v>-42711.644999999997</v>
      </c>
      <c r="U48" s="37">
        <f>+A!U48-B!V48</f>
        <v>-53861.224000000002</v>
      </c>
      <c r="V48" s="36">
        <f>+A!V48-B!W48</f>
        <v>-50864.527000000002</v>
      </c>
      <c r="W48" s="37">
        <f>+A!W48-B!X48</f>
        <v>-63758.765999999989</v>
      </c>
      <c r="X48" s="38">
        <f>+A!X48-B!Y48</f>
        <v>-92929.914999999994</v>
      </c>
      <c r="Y48" s="38">
        <f>+A!Y48-B!Z48</f>
        <v>-115793.29699999999</v>
      </c>
      <c r="Z48" s="38">
        <f>+A!Z48-B!AA48</f>
        <v>-114479.038</v>
      </c>
      <c r="AA48" s="38">
        <f>+A!AA48-B!AB48</f>
        <v>-139334.93100000001</v>
      </c>
      <c r="AB48" s="38">
        <f>+A!AB48-B!AC48</f>
        <v>-148641.38</v>
      </c>
    </row>
    <row r="49" spans="2:28" x14ac:dyDescent="0.25">
      <c r="B49" s="204" t="s">
        <v>19</v>
      </c>
      <c r="C49" s="205"/>
      <c r="D49" s="33">
        <f>+A!D49-B!E49</f>
        <v>-49996.787999999993</v>
      </c>
      <c r="E49" s="34">
        <f>+A!E49-B!F49</f>
        <v>-31979.743000000002</v>
      </c>
      <c r="F49" s="33">
        <f>+A!F49-B!G49</f>
        <v>-41405.696000000004</v>
      </c>
      <c r="G49" s="34">
        <f>+A!G49-B!H49</f>
        <v>-31323.737000000001</v>
      </c>
      <c r="H49" s="33">
        <f>+A!H49-B!I49</f>
        <v>-32639.805</v>
      </c>
      <c r="I49" s="34">
        <f>+A!I49-B!J49</f>
        <v>-54906.088999999993</v>
      </c>
      <c r="J49" s="33">
        <f>+A!J49-B!K49</f>
        <v>-30671.353999999992</v>
      </c>
      <c r="K49" s="34">
        <f>+A!K49-B!L49</f>
        <v>-14156.004000000001</v>
      </c>
      <c r="L49" s="33">
        <f>+A!L49-B!M49</f>
        <v>-9047.0640000000058</v>
      </c>
      <c r="M49" s="34">
        <f>+A!M49-B!N49</f>
        <v>-23751.112000000001</v>
      </c>
      <c r="N49" s="33">
        <f>+A!N49-B!O49</f>
        <v>-17800.928000000007</v>
      </c>
      <c r="O49" s="34">
        <f>+A!O49-B!P49</f>
        <v>-22135.404999999999</v>
      </c>
      <c r="P49" s="33">
        <f>+A!P49-B!Q49</f>
        <v>-37311.875</v>
      </c>
      <c r="Q49" s="34">
        <f>+A!Q49-B!R49</f>
        <v>-46570.762000000017</v>
      </c>
      <c r="R49" s="33">
        <f>+A!R49-B!S49</f>
        <v>-21437.798999999999</v>
      </c>
      <c r="S49" s="34">
        <f>+A!S49-B!T49</f>
        <v>-46844.046000000002</v>
      </c>
      <c r="T49" s="33">
        <f>+A!T49-B!U49</f>
        <v>-47868.069000000003</v>
      </c>
      <c r="U49" s="34">
        <f>+A!U49-B!V49</f>
        <v>-10178.376000000018</v>
      </c>
      <c r="V49" s="33">
        <f>+A!V49-B!W49</f>
        <v>4319.7989999999991</v>
      </c>
      <c r="W49" s="34">
        <f>+A!W49-B!X49</f>
        <v>24131.010000000009</v>
      </c>
      <c r="X49" s="35">
        <f>+A!X49-B!Y49</f>
        <v>20759.999999999985</v>
      </c>
      <c r="Y49" s="35">
        <f>+A!Y49-B!Z49</f>
        <v>47703.04800000001</v>
      </c>
      <c r="Z49" s="35">
        <f>+A!Z49-B!AA49</f>
        <v>63185.87000000001</v>
      </c>
      <c r="AA49" s="35">
        <f>+A!AA49-B!AB49</f>
        <v>49298.255000000005</v>
      </c>
      <c r="AB49" s="35">
        <f>+A!AB49-B!AC49</f>
        <v>88396.775000000009</v>
      </c>
    </row>
    <row r="50" spans="2:28" x14ac:dyDescent="0.25">
      <c r="B50" s="202" t="s">
        <v>20</v>
      </c>
      <c r="C50" s="203"/>
      <c r="D50" s="36">
        <f>+A!D50-B!E50</f>
        <v>396254.29599999997</v>
      </c>
      <c r="E50" s="37">
        <f>+A!E50-B!F50</f>
        <v>399333.18</v>
      </c>
      <c r="F50" s="36">
        <f>+A!F50-B!G50</f>
        <v>301283.92599999998</v>
      </c>
      <c r="G50" s="37">
        <f>+A!G50-B!H50</f>
        <v>181637.43899999998</v>
      </c>
      <c r="H50" s="36">
        <f>+A!H50-B!I50</f>
        <v>239848.99299999999</v>
      </c>
      <c r="I50" s="37">
        <f>+A!I50-B!J50</f>
        <v>230949.34499999997</v>
      </c>
      <c r="J50" s="36">
        <f>+A!J50-B!K50</f>
        <v>111593.429</v>
      </c>
      <c r="K50" s="37">
        <f>+A!K50-B!L50</f>
        <v>157029.391</v>
      </c>
      <c r="L50" s="36">
        <f>+A!L50-B!M50</f>
        <v>194719.171</v>
      </c>
      <c r="M50" s="37">
        <f>+A!M50-B!N50</f>
        <v>331579.74600000004</v>
      </c>
      <c r="N50" s="36">
        <f>+A!N50-B!O50</f>
        <v>593752.62299999991</v>
      </c>
      <c r="O50" s="37">
        <f>+A!O50-B!P50</f>
        <v>259897.87400000001</v>
      </c>
      <c r="P50" s="36">
        <f>+A!P50-B!Q50</f>
        <v>367978.04800000001</v>
      </c>
      <c r="Q50" s="37">
        <f>+A!Q50-B!R50</f>
        <v>1283371.148</v>
      </c>
      <c r="R50" s="36">
        <f>+A!R50-B!S50</f>
        <v>666404.63300000003</v>
      </c>
      <c r="S50" s="37">
        <f>+A!S50-B!T50</f>
        <v>1497082.9010000001</v>
      </c>
      <c r="T50" s="36">
        <f>+A!T50-B!U50</f>
        <v>2188382.5669999998</v>
      </c>
      <c r="U50" s="37">
        <f>+A!U50-B!V50</f>
        <v>2053282.5790000004</v>
      </c>
      <c r="V50" s="36">
        <f>+A!V50-B!W50</f>
        <v>1041988.7010000001</v>
      </c>
      <c r="W50" s="37">
        <f>+A!W50-B!X50</f>
        <v>1009403.6960000001</v>
      </c>
      <c r="X50" s="38">
        <f>+A!X50-B!Y50</f>
        <v>886022.76799999992</v>
      </c>
      <c r="Y50" s="38">
        <f>+A!Y50-B!Z50</f>
        <v>516152.16399999999</v>
      </c>
      <c r="Z50" s="38">
        <f>+A!Z50-B!AA50</f>
        <v>2117983.0209999997</v>
      </c>
      <c r="AA50" s="38">
        <f>+A!AA50-B!AB50</f>
        <v>2401609.074</v>
      </c>
      <c r="AB50" s="38">
        <f>+A!AB50-B!AC50</f>
        <v>1538713.8689999999</v>
      </c>
    </row>
    <row r="51" spans="2:28" x14ac:dyDescent="0.25">
      <c r="B51" s="204" t="s">
        <v>21</v>
      </c>
      <c r="C51" s="205"/>
      <c r="D51" s="33">
        <f>+A!D51-B!E51</f>
        <v>1300.5180000000005</v>
      </c>
      <c r="E51" s="34">
        <f>+A!E51-B!F51</f>
        <v>-2804.1709999999998</v>
      </c>
      <c r="F51" s="33">
        <f>+A!F51-B!G51</f>
        <v>6101.5279999999993</v>
      </c>
      <c r="G51" s="34">
        <f>+A!G51-B!H51</f>
        <v>2190.5789999999997</v>
      </c>
      <c r="H51" s="33">
        <f>+A!H51-B!I51</f>
        <v>3986.7699999999995</v>
      </c>
      <c r="I51" s="34">
        <f>+A!I51-B!J51</f>
        <v>2367.6869999999999</v>
      </c>
      <c r="J51" s="33">
        <f>+A!J51-B!K51</f>
        <v>7367.1739999999991</v>
      </c>
      <c r="K51" s="34">
        <f>+A!K51-B!L51</f>
        <v>15938.187999999998</v>
      </c>
      <c r="L51" s="33">
        <f>+A!L51-B!M51</f>
        <v>16099.027</v>
      </c>
      <c r="M51" s="34">
        <f>+A!M51-B!N51</f>
        <v>26034.659999999996</v>
      </c>
      <c r="N51" s="33">
        <f>+A!N51-B!O51</f>
        <v>12223.962</v>
      </c>
      <c r="O51" s="34">
        <f>+A!O51-B!P51</f>
        <v>16312.205999999998</v>
      </c>
      <c r="P51" s="33">
        <f>+A!P51-B!Q51</f>
        <v>10655.793999999998</v>
      </c>
      <c r="Q51" s="34">
        <f>+A!Q51-B!R51</f>
        <v>14003.947</v>
      </c>
      <c r="R51" s="33">
        <f>+A!R51-B!S51</f>
        <v>35010.798999999999</v>
      </c>
      <c r="S51" s="34">
        <f>+A!S51-B!T51</f>
        <v>1085.5650000000023</v>
      </c>
      <c r="T51" s="33">
        <f>+A!T51-B!U51</f>
        <v>-44583.487000000001</v>
      </c>
      <c r="U51" s="34">
        <f>+A!U51-B!V51</f>
        <v>17734.697999999997</v>
      </c>
      <c r="V51" s="33">
        <f>+A!V51-B!W51</f>
        <v>1591.5750000000044</v>
      </c>
      <c r="W51" s="34">
        <f>+A!W51-B!X51</f>
        <v>14475.274000000005</v>
      </c>
      <c r="X51" s="35">
        <f>+A!X51-B!Y51</f>
        <v>35560.861000000004</v>
      </c>
      <c r="Y51" s="35">
        <f>+A!Y51-B!Z51</f>
        <v>15196.095000000001</v>
      </c>
      <c r="Z51" s="35">
        <f>+A!Z51-B!AA51</f>
        <v>57132.156000000003</v>
      </c>
      <c r="AA51" s="35">
        <f>+A!AA51-B!AB51</f>
        <v>21112.594000000005</v>
      </c>
      <c r="AB51" s="35">
        <f>+A!AB51-B!AC51</f>
        <v>7863.8059999999969</v>
      </c>
    </row>
    <row r="52" spans="2:28" x14ac:dyDescent="0.25">
      <c r="B52" s="202" t="s">
        <v>22</v>
      </c>
      <c r="C52" s="203"/>
      <c r="D52" s="36">
        <f>+A!D52-B!E52</f>
        <v>-45121.452000000019</v>
      </c>
      <c r="E52" s="37">
        <f>+A!E52-B!F52</f>
        <v>-10292.492000000027</v>
      </c>
      <c r="F52" s="36">
        <f>+A!F52-B!G52</f>
        <v>1339.5529999999562</v>
      </c>
      <c r="G52" s="37">
        <f>+A!G52-B!H52</f>
        <v>-58244.126000000018</v>
      </c>
      <c r="H52" s="36">
        <f>+A!H52-B!I52</f>
        <v>-57951.522999999986</v>
      </c>
      <c r="I52" s="37">
        <f>+A!I52-B!J52</f>
        <v>-78633.397000000026</v>
      </c>
      <c r="J52" s="36">
        <f>+A!J52-B!K52</f>
        <v>-114628.81399999998</v>
      </c>
      <c r="K52" s="37">
        <f>+A!K52-B!L52</f>
        <v>-78786.983000000007</v>
      </c>
      <c r="L52" s="36">
        <f>+A!L52-B!M52</f>
        <v>-49871.08600000001</v>
      </c>
      <c r="M52" s="37">
        <f>+A!M52-B!N52</f>
        <v>-44273.054999999993</v>
      </c>
      <c r="N52" s="36">
        <f>+A!N52-B!O52</f>
        <v>-133754.70699999999</v>
      </c>
      <c r="O52" s="37">
        <f>+A!O52-B!P52</f>
        <v>-232151.40899999999</v>
      </c>
      <c r="P52" s="36">
        <f>+A!P52-B!Q52</f>
        <v>-354432.50999999989</v>
      </c>
      <c r="Q52" s="37">
        <f>+A!Q52-B!R52</f>
        <v>-477809.03000000014</v>
      </c>
      <c r="R52" s="36">
        <f>+A!R52-B!S52</f>
        <v>-295725.57300000009</v>
      </c>
      <c r="S52" s="37">
        <f>+A!S52-B!T52</f>
        <v>-406206.18900000013</v>
      </c>
      <c r="T52" s="36">
        <f>+A!T52-B!U52</f>
        <v>-556150.84600000002</v>
      </c>
      <c r="U52" s="37">
        <f>+A!U52-B!V52</f>
        <v>-582497.63699999999</v>
      </c>
      <c r="V52" s="36">
        <f>+A!V52-B!W52</f>
        <v>-500405.99099999992</v>
      </c>
      <c r="W52" s="37">
        <f>+A!W52-B!X52</f>
        <v>-701592.54399999999</v>
      </c>
      <c r="X52" s="38">
        <f>+A!X52-B!Y52</f>
        <v>-528609.25699999987</v>
      </c>
      <c r="Y52" s="38">
        <f>+A!Y52-B!Z52</f>
        <v>-288445.22899999993</v>
      </c>
      <c r="Z52" s="38">
        <f>+A!Z52-B!AA52</f>
        <v>-184615.87199999997</v>
      </c>
      <c r="AA52" s="38">
        <f>+A!AA52-B!AB52</f>
        <v>-216244.98800000001</v>
      </c>
      <c r="AB52" s="38">
        <f>+A!AB52-B!AC52</f>
        <v>-235101.06600000011</v>
      </c>
    </row>
    <row r="53" spans="2:28" x14ac:dyDescent="0.25">
      <c r="B53" s="204" t="s">
        <v>23</v>
      </c>
      <c r="C53" s="205"/>
      <c r="D53" s="33">
        <f>+A!D53-B!E53</f>
        <v>-307752.25699999998</v>
      </c>
      <c r="E53" s="34">
        <f>+A!E53-B!F53</f>
        <v>-308595.74200000003</v>
      </c>
      <c r="F53" s="33">
        <f>+A!F53-B!G53</f>
        <v>-317001.24400000006</v>
      </c>
      <c r="G53" s="34">
        <f>+A!G53-B!H53</f>
        <v>-389795.12599999999</v>
      </c>
      <c r="H53" s="33">
        <f>+A!H53-B!I53</f>
        <v>-184514.321</v>
      </c>
      <c r="I53" s="34">
        <f>+A!I53-B!J53</f>
        <v>-245602.12199999997</v>
      </c>
      <c r="J53" s="33">
        <f>+A!J53-B!K53</f>
        <v>-244219.90000000002</v>
      </c>
      <c r="K53" s="34">
        <f>+A!K53-B!L53</f>
        <v>-189427.71</v>
      </c>
      <c r="L53" s="33">
        <f>+A!L53-B!M53</f>
        <v>-175201.22199999998</v>
      </c>
      <c r="M53" s="34">
        <f>+A!M53-B!N53</f>
        <v>-217972.83600000001</v>
      </c>
      <c r="N53" s="33">
        <f>+A!N53-B!O53</f>
        <v>-363093.80199999997</v>
      </c>
      <c r="O53" s="34">
        <f>+A!O53-B!P53</f>
        <v>-619112.25200000009</v>
      </c>
      <c r="P53" s="33">
        <f>+A!P53-B!Q53</f>
        <v>-897667.87800000003</v>
      </c>
      <c r="Q53" s="34">
        <f>+A!Q53-B!R53</f>
        <v>-1104295.1740000001</v>
      </c>
      <c r="R53" s="33">
        <f>+A!R53-B!S53</f>
        <v>-888259.53600000008</v>
      </c>
      <c r="S53" s="34">
        <f>+A!S53-B!T53</f>
        <v>-1470001.084</v>
      </c>
      <c r="T53" s="33">
        <f>+A!T53-B!U53</f>
        <v>-1781714.3220000002</v>
      </c>
      <c r="U53" s="34">
        <f>+A!U53-B!V53</f>
        <v>-1670364.3129999998</v>
      </c>
      <c r="V53" s="33">
        <f>+A!V53-B!W53</f>
        <v>-1868509.9909999999</v>
      </c>
      <c r="W53" s="34">
        <f>+A!W53-B!X53</f>
        <v>-1580391.1680000001</v>
      </c>
      <c r="X53" s="35">
        <f>+A!X53-B!Y53</f>
        <v>-1240125.9959999998</v>
      </c>
      <c r="Y53" s="35">
        <f>+A!Y53-B!Z53</f>
        <v>-966815.39999999991</v>
      </c>
      <c r="Z53" s="35">
        <f>+A!Z53-B!AA53</f>
        <v>-1094858.2449999999</v>
      </c>
      <c r="AA53" s="35">
        <f>+A!AA53-B!AB53</f>
        <v>-1224729.304</v>
      </c>
      <c r="AB53" s="35">
        <f>+A!AB53-B!AC53</f>
        <v>-1128251.9849999999</v>
      </c>
    </row>
    <row r="54" spans="2:28" x14ac:dyDescent="0.25">
      <c r="B54" s="202" t="s">
        <v>24</v>
      </c>
      <c r="C54" s="203"/>
      <c r="D54" s="36">
        <f>+A!D54-B!E54</f>
        <v>-868769.24199999997</v>
      </c>
      <c r="E54" s="37">
        <f>+A!E54-B!F54</f>
        <v>-824020.54600000009</v>
      </c>
      <c r="F54" s="36">
        <f>+A!F54-B!G54</f>
        <v>-931298.61199999996</v>
      </c>
      <c r="G54" s="37">
        <f>+A!G54-B!H54</f>
        <v>-951207.81</v>
      </c>
      <c r="H54" s="36">
        <f>+A!H54-B!I54</f>
        <v>-486497.45899999997</v>
      </c>
      <c r="I54" s="37">
        <f>+A!I54-B!J54</f>
        <v>-584070.75899999996</v>
      </c>
      <c r="J54" s="36">
        <f>+A!J54-B!K54</f>
        <v>-646447.83699999994</v>
      </c>
      <c r="K54" s="37">
        <f>+A!K54-B!L54</f>
        <v>-782346.35499999998</v>
      </c>
      <c r="L54" s="36">
        <f>+A!L54-B!M54</f>
        <v>-980958.13699999999</v>
      </c>
      <c r="M54" s="37">
        <f>+A!M54-B!N54</f>
        <v>-1120582.702</v>
      </c>
      <c r="N54" s="36">
        <f>+A!N54-B!O54</f>
        <v>-1746956.067</v>
      </c>
      <c r="O54" s="37">
        <f>+A!O54-B!P54</f>
        <v>-2428915.9099999997</v>
      </c>
      <c r="P54" s="36">
        <f>+A!P54-B!Q54</f>
        <v>-3152825.0689999997</v>
      </c>
      <c r="Q54" s="37">
        <f>+A!Q54-B!R54</f>
        <v>-2863211.2069999999</v>
      </c>
      <c r="R54" s="36">
        <f>+A!R54-B!S54</f>
        <v>-1862799.483</v>
      </c>
      <c r="S54" s="37">
        <f>+A!S54-B!T54</f>
        <v>-3014043.1940000001</v>
      </c>
      <c r="T54" s="36">
        <f>+A!T54-B!U54</f>
        <v>-4664050.3530000001</v>
      </c>
      <c r="U54" s="37">
        <f>+A!U54-B!V54</f>
        <v>-4634592.2059999993</v>
      </c>
      <c r="V54" s="36">
        <f>+A!V54-B!W54</f>
        <v>-3668752.2699999996</v>
      </c>
      <c r="W54" s="37">
        <f>+A!W54-B!X54</f>
        <v>-4353212.915</v>
      </c>
      <c r="X54" s="38">
        <f>+A!X54-B!Y54</f>
        <v>-2837813.1170000001</v>
      </c>
      <c r="Y54" s="38">
        <f>+A!Y54-B!Z54</f>
        <v>-2495716.4349999996</v>
      </c>
      <c r="Z54" s="38">
        <f>+A!Z54-B!AA54</f>
        <v>-2710279.236</v>
      </c>
      <c r="AA54" s="38">
        <f>+A!AA54-B!AB54</f>
        <v>-2961420.8870000001</v>
      </c>
      <c r="AB54" s="38">
        <f>+A!AB54-B!AC54</f>
        <v>-3166443.4570000004</v>
      </c>
    </row>
    <row r="55" spans="2:28" x14ac:dyDescent="0.25">
      <c r="B55" s="204" t="s">
        <v>25</v>
      </c>
      <c r="C55" s="205"/>
      <c r="D55" s="33">
        <f>+A!D55-B!E55</f>
        <v>-35287.449999999997</v>
      </c>
      <c r="E55" s="34">
        <f>+A!E55-B!F55</f>
        <v>-32987.769</v>
      </c>
      <c r="F55" s="33">
        <f>+A!F55-B!G55</f>
        <v>-52111.312000000005</v>
      </c>
      <c r="G55" s="34">
        <f>+A!G55-B!H55</f>
        <v>-45449.135000000009</v>
      </c>
      <c r="H55" s="33">
        <f>+A!H55-B!I55</f>
        <v>-21987.133000000002</v>
      </c>
      <c r="I55" s="34">
        <f>+A!I55-B!J55</f>
        <v>-10761.773000000001</v>
      </c>
      <c r="J55" s="33">
        <f>+A!J55-B!K55</f>
        <v>16135.861000000004</v>
      </c>
      <c r="K55" s="34">
        <f>+A!K55-B!L55</f>
        <v>28648.400999999983</v>
      </c>
      <c r="L55" s="33">
        <f>+A!L55-B!M55</f>
        <v>39874.040999999997</v>
      </c>
      <c r="M55" s="34">
        <f>+A!M55-B!N55</f>
        <v>92524.150999999998</v>
      </c>
      <c r="N55" s="33">
        <f>+A!N55-B!O55</f>
        <v>45100.051999999996</v>
      </c>
      <c r="O55" s="34">
        <f>+A!O55-B!P55</f>
        <v>30778.344000000012</v>
      </c>
      <c r="P55" s="33">
        <f>+A!P55-B!Q55</f>
        <v>-23586.248999999982</v>
      </c>
      <c r="Q55" s="34">
        <f>+A!Q55-B!R55</f>
        <v>-116345.20499999999</v>
      </c>
      <c r="R55" s="33">
        <f>+A!R55-B!S55</f>
        <v>-95126.57699999999</v>
      </c>
      <c r="S55" s="34">
        <f>+A!S55-B!T55</f>
        <v>-137298.74899999998</v>
      </c>
      <c r="T55" s="33">
        <f>+A!T55-B!U55</f>
        <v>-243468.984</v>
      </c>
      <c r="U55" s="34">
        <f>+A!U55-B!V55</f>
        <v>-334630.12400000007</v>
      </c>
      <c r="V55" s="33">
        <f>+A!V55-B!W55</f>
        <v>-356553.71600000007</v>
      </c>
      <c r="W55" s="34">
        <f>+A!W55-B!X55</f>
        <v>-461001.21499999997</v>
      </c>
      <c r="X55" s="35">
        <f>+A!X55-B!Y55</f>
        <v>-309597.77</v>
      </c>
      <c r="Y55" s="35">
        <f>+A!Y55-B!Z55</f>
        <v>-241421.32799999998</v>
      </c>
      <c r="Z55" s="35">
        <f>+A!Z55-B!AA55</f>
        <v>-248679.26300000001</v>
      </c>
      <c r="AA55" s="35">
        <f>+A!AA55-B!AB55</f>
        <v>-305328.71399999998</v>
      </c>
      <c r="AB55" s="35">
        <f>+A!AB55-B!AC55</f>
        <v>-303511.46300000005</v>
      </c>
    </row>
    <row r="56" spans="2:28" ht="15.75" thickBot="1" x14ac:dyDescent="0.3">
      <c r="B56" s="206" t="s">
        <v>26</v>
      </c>
      <c r="C56" s="207"/>
      <c r="D56" s="39">
        <f>+A!D56-B!E56</f>
        <v>-539281.50900000008</v>
      </c>
      <c r="E56" s="40">
        <f>+A!E56-B!F56</f>
        <v>-225689.913</v>
      </c>
      <c r="F56" s="39">
        <f>+A!F56-B!G56</f>
        <v>-196731.94699999999</v>
      </c>
      <c r="G56" s="40">
        <f>+A!G56-B!H56</f>
        <v>-199005.83800000002</v>
      </c>
      <c r="H56" s="39">
        <f>+A!H56-B!I56</f>
        <v>-84696.8</v>
      </c>
      <c r="I56" s="40">
        <f>+A!I56-B!J56</f>
        <v>-10259.474</v>
      </c>
      <c r="J56" s="39">
        <f>+A!J56-B!K56</f>
        <v>-18632.664000000001</v>
      </c>
      <c r="K56" s="40">
        <f>+A!K56-B!L56</f>
        <v>-2236.8380000000002</v>
      </c>
      <c r="L56" s="39">
        <f>+A!L56-B!M56</f>
        <v>-15590.433999999999</v>
      </c>
      <c r="M56" s="40">
        <f>+A!M56-B!N56</f>
        <v>-20845.447</v>
      </c>
      <c r="N56" s="39">
        <f>+A!N56-B!O56</f>
        <v>-17289.095999999998</v>
      </c>
      <c r="O56" s="40">
        <f>+A!O56-B!P56</f>
        <v>-23430.365000000002</v>
      </c>
      <c r="P56" s="39">
        <f>+A!P56-B!Q56</f>
        <v>-28356.598000000002</v>
      </c>
      <c r="Q56" s="40">
        <f>+A!Q56-B!R56</f>
        <v>-14998.857</v>
      </c>
      <c r="R56" s="39">
        <f>+A!R56-B!S56</f>
        <v>-19504.896000000001</v>
      </c>
      <c r="S56" s="40">
        <f>+A!S56-B!T56</f>
        <v>-11988.367</v>
      </c>
      <c r="T56" s="39">
        <f>+A!T56-B!U56</f>
        <v>-18037.227000000003</v>
      </c>
      <c r="U56" s="40">
        <f>+A!U56-B!V56</f>
        <v>-22704.122000000003</v>
      </c>
      <c r="V56" s="39">
        <f>+A!V56-B!W56</f>
        <v>-20719.027000000002</v>
      </c>
      <c r="W56" s="40">
        <f>+A!W56-B!X56</f>
        <v>-15679.105999999998</v>
      </c>
      <c r="X56" s="41">
        <f>+A!X56-B!Y56</f>
        <v>-11508.397999999999</v>
      </c>
      <c r="Y56" s="41">
        <f>+A!Y56-B!Z56</f>
        <v>-10036.856</v>
      </c>
      <c r="Z56" s="41">
        <f>+A!Z56-B!AA56</f>
        <v>14453.81</v>
      </c>
      <c r="AA56" s="41">
        <f>+A!AA56-B!AB56</f>
        <v>211056.68399999998</v>
      </c>
      <c r="AB56" s="41">
        <f>+A!AB56-B!AC56</f>
        <v>24371.85</v>
      </c>
    </row>
    <row r="57" spans="2:28" x14ac:dyDescent="0.25">
      <c r="B57" t="s">
        <v>53</v>
      </c>
    </row>
  </sheetData>
  <mergeCells count="15">
    <mergeCell ref="B47:C47"/>
    <mergeCell ref="B7:E16"/>
    <mergeCell ref="M7:P16"/>
    <mergeCell ref="C17:E17"/>
    <mergeCell ref="M17:O17"/>
    <mergeCell ref="B46:C46"/>
    <mergeCell ref="B54:C54"/>
    <mergeCell ref="B55:C55"/>
    <mergeCell ref="B56:C56"/>
    <mergeCell ref="B48:C48"/>
    <mergeCell ref="B49:C49"/>
    <mergeCell ref="B50:C50"/>
    <mergeCell ref="B51:C51"/>
    <mergeCell ref="B52:C52"/>
    <mergeCell ref="B53:C5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7:AF151"/>
  <sheetViews>
    <sheetView showGridLines="0" tabSelected="1" topLeftCell="A42" workbookViewId="0">
      <selection activeCell="G92" sqref="G92:AC92"/>
    </sheetView>
  </sheetViews>
  <sheetFormatPr baseColWidth="10" defaultRowHeight="15" x14ac:dyDescent="0.25"/>
  <cols>
    <col min="4" max="4" width="12.85546875" customWidth="1"/>
    <col min="6" max="6" width="13.140625" customWidth="1"/>
    <col min="7" max="7" width="26.5703125" customWidth="1"/>
    <col min="8" max="8" width="15.28515625" customWidth="1"/>
    <col min="9" max="9" width="15.140625" bestFit="1" customWidth="1"/>
    <col min="10" max="10" width="16.28515625" bestFit="1" customWidth="1"/>
    <col min="11" max="11" width="17.140625" customWidth="1"/>
    <col min="12" max="13" width="15.140625" bestFit="1" customWidth="1"/>
    <col min="14" max="14" width="16.140625" customWidth="1"/>
    <col min="15" max="16" width="15.140625" bestFit="1" customWidth="1"/>
    <col min="17" max="31" width="16.28515625" bestFit="1" customWidth="1"/>
    <col min="32" max="32" width="16.28515625" customWidth="1"/>
  </cols>
  <sheetData>
    <row r="7" spans="2:16" x14ac:dyDescent="0.25">
      <c r="L7" s="208" t="s">
        <v>9</v>
      </c>
      <c r="M7" s="224"/>
      <c r="N7" s="224"/>
      <c r="O7" s="224"/>
      <c r="P7" s="224"/>
    </row>
    <row r="8" spans="2:16" x14ac:dyDescent="0.25">
      <c r="B8" s="208" t="s">
        <v>8</v>
      </c>
      <c r="C8" s="224"/>
      <c r="D8" s="224"/>
      <c r="E8" s="224"/>
      <c r="L8" s="224"/>
      <c r="M8" s="224"/>
      <c r="N8" s="224"/>
      <c r="O8" s="224"/>
      <c r="P8" s="224"/>
    </row>
    <row r="9" spans="2:16" x14ac:dyDescent="0.25">
      <c r="B9" s="224"/>
      <c r="C9" s="224"/>
      <c r="D9" s="224"/>
      <c r="E9" s="224"/>
      <c r="L9" s="224"/>
      <c r="M9" s="224"/>
      <c r="N9" s="224"/>
      <c r="O9" s="224"/>
      <c r="P9" s="224"/>
    </row>
    <row r="10" spans="2:16" x14ac:dyDescent="0.25">
      <c r="B10" s="224"/>
      <c r="C10" s="224"/>
      <c r="D10" s="224"/>
      <c r="E10" s="224"/>
      <c r="L10" s="224"/>
      <c r="M10" s="224"/>
      <c r="N10" s="224"/>
      <c r="O10" s="224"/>
      <c r="P10" s="224"/>
    </row>
    <row r="11" spans="2:16" x14ac:dyDescent="0.25">
      <c r="B11" s="224"/>
      <c r="C11" s="224"/>
      <c r="D11" s="224"/>
      <c r="E11" s="224"/>
      <c r="L11" s="224"/>
      <c r="M11" s="224"/>
      <c r="N11" s="224"/>
      <c r="O11" s="224"/>
      <c r="P11" s="224"/>
    </row>
    <row r="12" spans="2:16" x14ac:dyDescent="0.25">
      <c r="B12" s="224"/>
      <c r="C12" s="224"/>
      <c r="D12" s="224"/>
      <c r="E12" s="224"/>
      <c r="L12" s="224"/>
      <c r="M12" s="224"/>
      <c r="N12" s="224"/>
      <c r="O12" s="224"/>
      <c r="P12" s="224"/>
    </row>
    <row r="13" spans="2:16" x14ac:dyDescent="0.25">
      <c r="B13" s="224"/>
      <c r="C13" s="224"/>
      <c r="D13" s="224"/>
      <c r="E13" s="224"/>
      <c r="L13" s="224"/>
      <c r="M13" s="224"/>
      <c r="N13" s="224"/>
      <c r="O13" s="224"/>
      <c r="P13" s="224"/>
    </row>
    <row r="14" spans="2:16" x14ac:dyDescent="0.25">
      <c r="B14" s="224"/>
      <c r="C14" s="224"/>
      <c r="D14" s="224"/>
      <c r="E14" s="224"/>
      <c r="L14" s="224"/>
      <c r="M14" s="224"/>
      <c r="N14" s="224"/>
      <c r="O14" s="224"/>
      <c r="P14" s="224"/>
    </row>
    <row r="15" spans="2:16" x14ac:dyDescent="0.25">
      <c r="B15" s="224"/>
      <c r="C15" s="224"/>
      <c r="D15" s="224"/>
      <c r="E15" s="224"/>
      <c r="G15" s="229" t="s">
        <v>40</v>
      </c>
      <c r="H15" s="229"/>
      <c r="I15" s="229"/>
      <c r="J15" s="229"/>
      <c r="K15" s="229"/>
      <c r="L15" s="224"/>
      <c r="M15" s="224"/>
      <c r="N15" s="224"/>
      <c r="O15" s="224"/>
      <c r="P15" s="224"/>
    </row>
    <row r="16" spans="2:16" ht="15" customHeight="1" x14ac:dyDescent="0.25">
      <c r="B16" s="224"/>
      <c r="C16" s="224"/>
      <c r="D16" s="224"/>
      <c r="E16" s="224"/>
      <c r="G16" s="229"/>
      <c r="H16" s="229"/>
      <c r="I16" s="229"/>
      <c r="J16" s="229"/>
      <c r="K16" s="229"/>
      <c r="L16" s="224"/>
      <c r="M16" s="224"/>
      <c r="N16" s="224"/>
      <c r="O16" s="224"/>
      <c r="P16" s="224"/>
    </row>
    <row r="17" spans="3:14" x14ac:dyDescent="0.25">
      <c r="C17" s="209" t="s">
        <v>3</v>
      </c>
      <c r="D17" s="209"/>
      <c r="E17" s="209"/>
      <c r="G17" s="229"/>
      <c r="H17" s="229"/>
      <c r="I17" s="229"/>
      <c r="J17" s="229"/>
      <c r="K17" s="229"/>
      <c r="N17" s="3" t="s">
        <v>3</v>
      </c>
    </row>
    <row r="43" spans="6:32" x14ac:dyDescent="0.25">
      <c r="F43" s="4" t="s">
        <v>62</v>
      </c>
    </row>
    <row r="44" spans="6:32" ht="15.75" thickBot="1" x14ac:dyDescent="0.3"/>
    <row r="45" spans="6:32" ht="15.75" thickBot="1" x14ac:dyDescent="0.3">
      <c r="F45" s="6" t="s">
        <v>15</v>
      </c>
      <c r="G45" s="7"/>
      <c r="H45" s="16">
        <v>1995</v>
      </c>
      <c r="I45" s="8">
        <v>1996</v>
      </c>
      <c r="J45" s="16">
        <v>1997</v>
      </c>
      <c r="K45" s="8">
        <v>1998</v>
      </c>
      <c r="L45" s="16">
        <v>1999</v>
      </c>
      <c r="M45" s="8">
        <v>2000</v>
      </c>
      <c r="N45" s="16">
        <v>2001</v>
      </c>
      <c r="O45" s="8">
        <v>2002</v>
      </c>
      <c r="P45" s="16">
        <v>2003</v>
      </c>
      <c r="Q45" s="8">
        <v>2004</v>
      </c>
      <c r="R45" s="16">
        <v>2005</v>
      </c>
      <c r="S45" s="8">
        <v>2006</v>
      </c>
      <c r="T45" s="16">
        <v>2007</v>
      </c>
      <c r="U45" s="8">
        <v>2008</v>
      </c>
      <c r="V45" s="16">
        <v>2009</v>
      </c>
      <c r="W45" s="8">
        <v>2010</v>
      </c>
      <c r="X45" s="16">
        <v>2011</v>
      </c>
      <c r="Y45" s="8">
        <v>2012</v>
      </c>
      <c r="Z45" s="16">
        <v>2013</v>
      </c>
      <c r="AA45" s="8">
        <v>2014</v>
      </c>
      <c r="AB45" s="16">
        <v>2015</v>
      </c>
      <c r="AC45" s="9">
        <v>2016</v>
      </c>
      <c r="AD45" s="9">
        <v>2017</v>
      </c>
      <c r="AE45" s="9">
        <v>2018</v>
      </c>
      <c r="AF45" s="9">
        <v>2019</v>
      </c>
    </row>
    <row r="46" spans="6:32" ht="15.75" thickBot="1" x14ac:dyDescent="0.3">
      <c r="F46" s="211" t="s">
        <v>27</v>
      </c>
      <c r="G46" s="220"/>
      <c r="H46" s="127">
        <f>(A!D46/D!H60)*1000</f>
        <v>35.847939797279274</v>
      </c>
      <c r="I46" s="138">
        <f>(A!E46/D!I60)*1000</f>
        <v>35.989121916010497</v>
      </c>
      <c r="J46" s="127">
        <f>(A!F46/D!J60)*1000</f>
        <v>35.790580259067362</v>
      </c>
      <c r="K46" s="138">
        <f>(A!G46/D!K60)*1000</f>
        <v>27.725947040816326</v>
      </c>
      <c r="L46" s="127">
        <f>(A!H46/D!L60)*1000</f>
        <v>27.675005793450879</v>
      </c>
      <c r="M46" s="138">
        <f>(A!I46/D!M60)*1000</f>
        <v>29.691512606710344</v>
      </c>
      <c r="N46" s="127">
        <f>(A!J46/D!N60)*1000</f>
        <v>25.476539202234527</v>
      </c>
      <c r="O46" s="138">
        <f>(A!K46/D!O60)*1000</f>
        <v>29.190865929492606</v>
      </c>
      <c r="P46" s="127">
        <f>(A!L46/D!P60)*1000</f>
        <v>32.20398272360152</v>
      </c>
      <c r="Q46" s="138">
        <f>(A!M46/D!Q60)*1000</f>
        <v>42.355388571563445</v>
      </c>
      <c r="R46" s="127">
        <f>(A!N46/D!R60)*1000</f>
        <v>53.439616102030818</v>
      </c>
      <c r="S46" s="138">
        <f>(A!O46/D!S60)*1000</f>
        <v>50.011286711514536</v>
      </c>
      <c r="T46" s="127">
        <f>(A!P46/D!T60)*1000</f>
        <v>55.442460058733808</v>
      </c>
      <c r="U46" s="138">
        <f>(A!Q46/D!U60)*1000</f>
        <v>78.629240939461425</v>
      </c>
      <c r="V46" s="127">
        <f>(A!R46/D!V60)*1000</f>
        <v>62.66918055092377</v>
      </c>
      <c r="W46" s="138">
        <f>(A!S46/D!W60)*1000</f>
        <v>93.230983190507587</v>
      </c>
      <c r="X46" s="127">
        <f>(A!T46/D!X60)*1000</f>
        <v>126.058520338799</v>
      </c>
      <c r="Y46" s="138">
        <f>(A!U46/D!Y60)*1000</f>
        <v>131.97716748958825</v>
      </c>
      <c r="Z46" s="127">
        <f>(A!V46/D!Z60)*1000</f>
        <v>100.46805528320708</v>
      </c>
      <c r="AA46" s="138">
        <f>(A!W46/D!AA60)*1000</f>
        <v>94.662835865049743</v>
      </c>
      <c r="AB46" s="127">
        <f>(A!X46/D!AB60)*1000</f>
        <v>88.639498848619368</v>
      </c>
      <c r="AC46" s="134">
        <f>(A!Y46/D!AC60)*1000</f>
        <v>76.024496225486175</v>
      </c>
      <c r="AD46" s="134">
        <f>(A!Z46/D!AD60)*1000</f>
        <v>112.37595226405907</v>
      </c>
      <c r="AE46" s="134">
        <f>(A!AA46/D!AE60)*1000</f>
        <v>120.8264721475298</v>
      </c>
      <c r="AF46" s="134">
        <f>(A!AB46/D!AF60)*1000</f>
        <v>96.363426834260878</v>
      </c>
    </row>
    <row r="47" spans="6:32" x14ac:dyDescent="0.25">
      <c r="F47" s="231" t="s">
        <v>17</v>
      </c>
      <c r="G47" s="232"/>
      <c r="H47" s="135">
        <f>(A!D47/D!H$60)*1000</f>
        <v>9.8044616431048279</v>
      </c>
      <c r="I47" s="128">
        <f>(A!E47/D!I$60)*1000</f>
        <v>9.7577744619422582</v>
      </c>
      <c r="J47" s="135">
        <f>(A!F47/D!J$60)*1000</f>
        <v>11.790282227979274</v>
      </c>
      <c r="K47" s="128">
        <f>(A!G47/D!K$60)*1000</f>
        <v>8.8850403826530613</v>
      </c>
      <c r="L47" s="135">
        <f>(A!H47/D!L$60)*1000</f>
        <v>8.0618372292191438</v>
      </c>
      <c r="M47" s="128">
        <f>(A!I47/D!M$60)*1000</f>
        <v>8.0578376017470728</v>
      </c>
      <c r="N47" s="135">
        <f>(A!J47/D!N$60)*1000</f>
        <v>6.32772793649238</v>
      </c>
      <c r="O47" s="128">
        <f>(A!K47/D!O$60)*1000</f>
        <v>6.5194216893706596</v>
      </c>
      <c r="P47" s="135">
        <f>(A!L47/D!P$60)*1000</f>
        <v>6.531210662142465</v>
      </c>
      <c r="Q47" s="128">
        <f>(A!M47/D!Q$60)*1000</f>
        <v>8.2671256372734145</v>
      </c>
      <c r="R47" s="135">
        <f>(A!N47/D!R$60)*1000</f>
        <v>11.576958404252839</v>
      </c>
      <c r="S47" s="128">
        <f>(A!O47/D!S$60)*1000</f>
        <v>12.578288854075474</v>
      </c>
      <c r="T47" s="135">
        <f>(A!P47/D!T$60)*1000</f>
        <v>12.172491178546226</v>
      </c>
      <c r="U47" s="128">
        <f>(A!Q47/D!U$60)*1000</f>
        <v>12.816507412656632</v>
      </c>
      <c r="V47" s="135">
        <f>(A!R47/D!V$60)*1000</f>
        <v>14.617804553235954</v>
      </c>
      <c r="W47" s="128">
        <f>(A!S47/D!W$60)*1000</f>
        <v>19.869988837618109</v>
      </c>
      <c r="X47" s="135">
        <f>(A!T47/D!X$60)*1000</f>
        <v>22.498060766641327</v>
      </c>
      <c r="Y47" s="128">
        <f>(A!U47/D!Y$60)*1000</f>
        <v>18.290131402687731</v>
      </c>
      <c r="Z47" s="135">
        <f>(A!V47/D!Z$60)*1000</f>
        <v>15.219278495787441</v>
      </c>
      <c r="AA47" s="128">
        <f>(A!W47/D!AA$60)*1000</f>
        <v>17.654643762326383</v>
      </c>
      <c r="AB47" s="135">
        <f>(A!X47/D!AB$60)*1000</f>
        <v>18.139276020164719</v>
      </c>
      <c r="AC47" s="129">
        <f>(A!Y47/D!AC$60)*1000</f>
        <v>15.718336218921804</v>
      </c>
      <c r="AD47" s="129">
        <f>(A!Z47/D!AD$60)*1000</f>
        <v>17.788298932889717</v>
      </c>
      <c r="AE47" s="129">
        <f>(A!AA47/D!AE$60)*1000</f>
        <v>16.382753923024442</v>
      </c>
      <c r="AF47" s="129">
        <f>(A!AB47/D!AF$60)*1000</f>
        <v>16.450886498069732</v>
      </c>
    </row>
    <row r="48" spans="6:32" x14ac:dyDescent="0.25">
      <c r="F48" s="233" t="s">
        <v>18</v>
      </c>
      <c r="G48" s="234"/>
      <c r="H48" s="136">
        <f>(A!D48/D!H$60)*1000</f>
        <v>1.5893171512403308E-2</v>
      </c>
      <c r="I48" s="130">
        <f>(A!E48/D!I$60)*1000</f>
        <v>2.7459632545931756E-2</v>
      </c>
      <c r="J48" s="136">
        <f>(A!F48/D!J$60)*1000</f>
        <v>1.433321243523316E-2</v>
      </c>
      <c r="K48" s="130">
        <f>(A!G48/D!K$60)*1000</f>
        <v>3.9440382653061233E-2</v>
      </c>
      <c r="L48" s="136">
        <f>(A!H48/D!L$60)*1000</f>
        <v>7.953559193954661E-2</v>
      </c>
      <c r="M48" s="130">
        <f>(A!I48/D!M$60)*1000</f>
        <v>5.7223396863212227E-2</v>
      </c>
      <c r="N48" s="136">
        <f>(A!J48/D!N$60)*1000</f>
        <v>6.2305556916744255E-2</v>
      </c>
      <c r="O48" s="130">
        <f>(A!K48/D!O$60)*1000</f>
        <v>0.11168351520723947</v>
      </c>
      <c r="P48" s="136">
        <f>(A!L48/D!P$60)*1000</f>
        <v>0.13855031183540825</v>
      </c>
      <c r="Q48" s="130">
        <f>(A!M48/D!Q$60)*1000</f>
        <v>0.1668439624244713</v>
      </c>
      <c r="R48" s="136">
        <f>(A!N48/D!R$60)*1000</f>
        <v>0.20242917764461751</v>
      </c>
      <c r="S48" s="130">
        <f>(A!O48/D!S$60)*1000</f>
        <v>0.3338032069299175</v>
      </c>
      <c r="T48" s="136">
        <f>(A!P48/D!T$60)*1000</f>
        <v>0.21751683474856007</v>
      </c>
      <c r="U48" s="130">
        <f>(A!Q48/D!U$60)*1000</f>
        <v>0.19632534701131582</v>
      </c>
      <c r="V48" s="136">
        <f>(A!R48/D!V$60)*1000</f>
        <v>0.22841385980124057</v>
      </c>
      <c r="W48" s="130">
        <f>(A!S48/D!W$60)*1000</f>
        <v>0.1352995825093386</v>
      </c>
      <c r="X48" s="136">
        <f>(A!T48/D!X$60)*1000</f>
        <v>0.14282595287219027</v>
      </c>
      <c r="Y48" s="130">
        <f>(A!U48/D!Y$60)*1000</f>
        <v>0.16422931604482419</v>
      </c>
      <c r="Z48" s="136">
        <f>(A!V48/D!Z$60)*1000</f>
        <v>0.24539088729016789</v>
      </c>
      <c r="AA48" s="130">
        <f>(A!W48/D!AA$60)*1000</f>
        <v>0.29109749905585164</v>
      </c>
      <c r="AB48" s="136">
        <f>(A!X48/D!AB$60)*1000</f>
        <v>0.41661913158932018</v>
      </c>
      <c r="AC48" s="131">
        <f>(A!Y48/D!AC$60)*1000</f>
        <v>0.3426553704767375</v>
      </c>
      <c r="AD48" s="131">
        <f>(A!Z48/D!AD$60)*1000</f>
        <v>0.30489040817982638</v>
      </c>
      <c r="AE48" s="131">
        <f>(A!AA48/D!AE$60)*1000</f>
        <v>0.34536914556327003</v>
      </c>
      <c r="AF48" s="131">
        <f>(A!AB48/D!AF$60)*1000</f>
        <v>0.48500527190430481</v>
      </c>
    </row>
    <row r="49" spans="6:32" x14ac:dyDescent="0.25">
      <c r="F49" s="231" t="s">
        <v>19</v>
      </c>
      <c r="G49" s="232"/>
      <c r="H49" s="136">
        <f>(A!D49/D!H$60)*1000</f>
        <v>1.0087554281141637</v>
      </c>
      <c r="I49" s="130">
        <f>(A!E49/D!I$60)*1000</f>
        <v>1.071987874015748</v>
      </c>
      <c r="J49" s="136">
        <f>(A!F49/D!J$60)*1000</f>
        <v>0.95881432642487041</v>
      </c>
      <c r="K49" s="130">
        <f>(A!G49/D!K$60)*1000</f>
        <v>0.92539122448979605</v>
      </c>
      <c r="L49" s="136">
        <f>(A!H49/D!L$60)*1000</f>
        <v>0.88682289672544079</v>
      </c>
      <c r="M49" s="130">
        <f>(A!I49/D!M$60)*1000</f>
        <v>0.91200158824697242</v>
      </c>
      <c r="N49" s="136">
        <f>(A!J49/D!N$60)*1000</f>
        <v>0.96998728377517518</v>
      </c>
      <c r="O49" s="130">
        <f>(A!K49/D!O$60)*1000</f>
        <v>1.1279412761015268</v>
      </c>
      <c r="P49" s="136">
        <f>(A!L49/D!P$60)*1000</f>
        <v>1.3812781906377691</v>
      </c>
      <c r="Q49" s="130">
        <f>(A!M49/D!Q$60)*1000</f>
        <v>1.3938788236404833</v>
      </c>
      <c r="R49" s="136">
        <f>(A!N49/D!R$60)*1000</f>
        <v>1.4963079810674065</v>
      </c>
      <c r="S49" s="130">
        <f>(A!O49/D!S$60)*1000</f>
        <v>1.7425578491452796</v>
      </c>
      <c r="T49" s="136">
        <f>(A!P49/D!T$60)*1000</f>
        <v>1.6328260295490247</v>
      </c>
      <c r="U49" s="130">
        <f>(A!Q49/D!U$60)*1000</f>
        <v>1.9318330521248115</v>
      </c>
      <c r="V49" s="136">
        <f>(A!R49/D!V$60)*1000</f>
        <v>1.5520432646346074</v>
      </c>
      <c r="W49" s="130">
        <f>(A!S49/D!W$60)*1000</f>
        <v>2.1790063502526915</v>
      </c>
      <c r="X49" s="136">
        <f>(A!T49/D!X$60)*1000</f>
        <v>2.5794219784992944</v>
      </c>
      <c r="Y49" s="130">
        <f>(A!U49/D!Y$60)*1000</f>
        <v>3.2232541110300117</v>
      </c>
      <c r="Z49" s="136">
        <f>(A!V49/D!Z$60)*1000</f>
        <v>3.0723741007194243</v>
      </c>
      <c r="AA49" s="130">
        <f>(A!W49/D!AA$60)*1000</f>
        <v>3.4986350761613023</v>
      </c>
      <c r="AB49" s="136">
        <f>(A!X49/D!AB$60)*1000</f>
        <v>3.0204828537642885</v>
      </c>
      <c r="AC49" s="131">
        <f>(A!Y49/D!AC$60)*1000</f>
        <v>3.0796157380815625</v>
      </c>
      <c r="AD49" s="131">
        <f>(A!Z49/D!AD$60)*1000</f>
        <v>3.4095465592793963</v>
      </c>
      <c r="AE49" s="131">
        <f>(A!AA49/D!AE$60)*1000</f>
        <v>3.3646788337279765</v>
      </c>
      <c r="AF49" s="131">
        <f>(A!AB49/D!AF$60)*1000</f>
        <v>3.9216095359442016</v>
      </c>
    </row>
    <row r="50" spans="6:32" x14ac:dyDescent="0.25">
      <c r="F50" s="233" t="s">
        <v>20</v>
      </c>
      <c r="G50" s="234"/>
      <c r="H50" s="136">
        <f>(A!D50/D!H$60)*1000</f>
        <v>10.75226385702854</v>
      </c>
      <c r="I50" s="130">
        <f>(A!E50/D!I$60)*1000</f>
        <v>10.571421758530184</v>
      </c>
      <c r="J50" s="136">
        <f>(A!F50/D!J$60)*1000</f>
        <v>8.2646040932642482</v>
      </c>
      <c r="K50" s="130">
        <f>(A!G50/D!K$60)*1000</f>
        <v>4.8136109693877547</v>
      </c>
      <c r="L50" s="136">
        <f>(A!H50/D!L$60)*1000</f>
        <v>6.1870338035264485</v>
      </c>
      <c r="M50" s="130">
        <f>(A!I50/D!M$60)*1000</f>
        <v>5.8311238336311293</v>
      </c>
      <c r="N50" s="136">
        <f>(A!J50/D!N$60)*1000</f>
        <v>2.9116806732983784</v>
      </c>
      <c r="O50" s="130">
        <f>(A!K50/D!O$60)*1000</f>
        <v>4.1889662706574073</v>
      </c>
      <c r="P50" s="136">
        <f>(A!L50/D!P$60)*1000</f>
        <v>5.3371697531601718</v>
      </c>
      <c r="Q50" s="130">
        <f>(A!M50/D!Q$60)*1000</f>
        <v>8.3653765813821757</v>
      </c>
      <c r="R50" s="136">
        <f>(A!N50/D!R$60)*1000</f>
        <v>14.288360395439389</v>
      </c>
      <c r="S50" s="130">
        <f>(A!O50/D!S$60)*1000</f>
        <v>6.6041492881168509</v>
      </c>
      <c r="T50" s="136">
        <f>(A!P50/D!T$60)*1000</f>
        <v>8.6857164386368293</v>
      </c>
      <c r="U50" s="130">
        <f>(A!Q50/D!U$60)*1000</f>
        <v>30.579026253627593</v>
      </c>
      <c r="V50" s="136">
        <f>(A!R50/D!V$60)*1000</f>
        <v>16.633006402988062</v>
      </c>
      <c r="W50" s="130">
        <f>(A!S50/D!W$60)*1000</f>
        <v>34.809471918259725</v>
      </c>
      <c r="X50" s="136">
        <f>(A!T50/D!X$60)*1000</f>
        <v>58.341465522858073</v>
      </c>
      <c r="Y50" s="130">
        <f>(A!U50/D!Y$60)*1000</f>
        <v>66.332112683010607</v>
      </c>
      <c r="Z50" s="136">
        <f>(A!V50/D!Z$60)*1000</f>
        <v>35.784692069353369</v>
      </c>
      <c r="AA50" s="130">
        <f>(A!W50/D!AA$60)*1000</f>
        <v>29.866009441483783</v>
      </c>
      <c r="AB50" s="136">
        <f>(A!X50/D!AB$60)*1000</f>
        <v>25.137321701968759</v>
      </c>
      <c r="AC50" s="131">
        <f>(A!Y50/D!AC$60)*1000</f>
        <v>15.332923360958398</v>
      </c>
      <c r="AD50" s="131">
        <f>(A!Z50/D!AD$60)*1000</f>
        <v>47.39424851902946</v>
      </c>
      <c r="AE50" s="131">
        <f>(A!AA50/D!AE$60)*1000</f>
        <v>52.997180378857813</v>
      </c>
      <c r="AF50" s="131">
        <f>(A!AB50/D!AF$60)*1000</f>
        <v>35.271967481990757</v>
      </c>
    </row>
    <row r="51" spans="6:32" x14ac:dyDescent="0.25">
      <c r="F51" s="231" t="s">
        <v>21</v>
      </c>
      <c r="G51" s="232"/>
      <c r="H51" s="136">
        <f>(A!D51/D!H$60)*1000</f>
        <v>0.11540594825286744</v>
      </c>
      <c r="I51" s="130">
        <f>(A!E51/D!I$60)*1000</f>
        <v>9.3030367454068244E-2</v>
      </c>
      <c r="J51" s="136">
        <f>(A!F51/D!J$60)*1000</f>
        <v>0.20486220207253883</v>
      </c>
      <c r="K51" s="130">
        <f>(A!G51/D!K$60)*1000</f>
        <v>0.10652617346938775</v>
      </c>
      <c r="L51" s="136">
        <f>(A!H51/D!L$60)*1000</f>
        <v>0.16067959697732995</v>
      </c>
      <c r="M51" s="130">
        <f>(A!I51/D!M$60)*1000</f>
        <v>0.12565604526503871</v>
      </c>
      <c r="N51" s="136">
        <f>(A!J51/D!N$60)*1000</f>
        <v>0.22628847944332825</v>
      </c>
      <c r="O51" s="130">
        <f>(A!K51/D!O$60)*1000</f>
        <v>0.4254828086815553</v>
      </c>
      <c r="P51" s="136">
        <f>(A!L51/D!P$60)*1000</f>
        <v>0.47119876221654039</v>
      </c>
      <c r="Q51" s="130">
        <f>(A!M51/D!Q$60)*1000</f>
        <v>0.87472533515861017</v>
      </c>
      <c r="R51" s="136">
        <f>(A!N51/D!R$60)*1000</f>
        <v>0.47545822938282545</v>
      </c>
      <c r="S51" s="130">
        <f>(A!O51/D!S$60)*1000</f>
        <v>0.6137485601068976</v>
      </c>
      <c r="T51" s="136">
        <f>(A!P51/D!T$60)*1000</f>
        <v>0.51049652833109471</v>
      </c>
      <c r="U51" s="130">
        <f>(A!Q51/D!U$60)*1000</f>
        <v>0.83681989156599401</v>
      </c>
      <c r="V51" s="136">
        <f>(A!R51/D!V$60)*1000</f>
        <v>1.2175419417950601</v>
      </c>
      <c r="W51" s="130">
        <f>(A!S51/D!W$60)*1000</f>
        <v>1.1813041089870358</v>
      </c>
      <c r="X51" s="136">
        <f>(A!T51/D!X$60)*1000</f>
        <v>0.80525114561841671</v>
      </c>
      <c r="Y51" s="130">
        <f>(A!U51/D!Y$60)*1000</f>
        <v>1.4547281567987633</v>
      </c>
      <c r="Z51" s="136">
        <f>(A!V51/D!Z$60)*1000</f>
        <v>1.0388964156108742</v>
      </c>
      <c r="AA51" s="130">
        <f>(A!W51/D!AA$60)*1000</f>
        <v>1.8062882589903906</v>
      </c>
      <c r="AB51" s="136">
        <f>(A!X51/D!AB$60)*1000</f>
        <v>1.2668171068190777</v>
      </c>
      <c r="AC51" s="131">
        <f>(A!Y51/D!AC$60)*1000</f>
        <v>1.244916263231312</v>
      </c>
      <c r="AD51" s="131">
        <f>(A!Z51/D!AD$60)*1000</f>
        <v>1.6060792826422137</v>
      </c>
      <c r="AE51" s="131">
        <f>(A!AA51/D!AE$60)*1000</f>
        <v>1.3695413573062567</v>
      </c>
      <c r="AF51" s="131">
        <f>(A!AB51/D!AF$60)*1000</f>
        <v>1.1826135172332974</v>
      </c>
    </row>
    <row r="52" spans="6:32" x14ac:dyDescent="0.25">
      <c r="F52" s="233" t="s">
        <v>22</v>
      </c>
      <c r="G52" s="234"/>
      <c r="H52" s="136">
        <f>(A!D52/D!H$60)*1000</f>
        <v>5.9334181381701789</v>
      </c>
      <c r="I52" s="130">
        <f>(A!E52/D!I$60)*1000</f>
        <v>6.617670603674541</v>
      </c>
      <c r="J52" s="136">
        <f>(A!F52/D!J$60)*1000</f>
        <v>6.9647760362694298</v>
      </c>
      <c r="K52" s="130">
        <f>(A!G52/D!K$60)*1000</f>
        <v>6.1509809948979584</v>
      </c>
      <c r="L52" s="136">
        <f>(A!H52/D!L$60)*1000</f>
        <v>5.7246014609571789</v>
      </c>
      <c r="M52" s="130">
        <f>(A!I52/D!M$60)*1000</f>
        <v>6.0894743647012115</v>
      </c>
      <c r="N52" s="136">
        <f>(A!J52/D!N$60)*1000</f>
        <v>6.0555977115695594</v>
      </c>
      <c r="O52" s="130">
        <f>(A!K52/D!O$60)*1000</f>
        <v>6.7630267850661774</v>
      </c>
      <c r="P52" s="136">
        <f>(A!L52/D!P$60)*1000</f>
        <v>7.3985577672106864</v>
      </c>
      <c r="Q52" s="130">
        <f>(A!M52/D!Q$60)*1000</f>
        <v>8.998028724509064</v>
      </c>
      <c r="R52" s="136">
        <f>(A!N52/D!R$60)*1000</f>
        <v>9.9770725827135163</v>
      </c>
      <c r="S52" s="130">
        <f>(A!O52/D!S$60)*1000</f>
        <v>10.650965166106069</v>
      </c>
      <c r="T52" s="136">
        <f>(A!P52/D!T$60)*1000</f>
        <v>12.042953809729781</v>
      </c>
      <c r="U52" s="130">
        <f>(A!Q52/D!U$60)*1000</f>
        <v>13.392791433263593</v>
      </c>
      <c r="V52" s="136">
        <f>(A!R52/D!V$60)*1000</f>
        <v>11.772470597389892</v>
      </c>
      <c r="W52" s="130">
        <f>(A!S52/D!W$60)*1000</f>
        <v>14.58455987695012</v>
      </c>
      <c r="X52" s="136">
        <f>(A!T52/D!X$60)*1000</f>
        <v>16.906962362905855</v>
      </c>
      <c r="Y52" s="130">
        <f>(A!U52/D!Y$60)*1000</f>
        <v>17.253359838564251</v>
      </c>
      <c r="Z52" s="136">
        <f>(A!V52/D!Z$60)*1000</f>
        <v>18.0994299144755</v>
      </c>
      <c r="AA52" s="130">
        <f>(A!W52/D!AA$60)*1000</f>
        <v>16.233143069950906</v>
      </c>
      <c r="AB52" s="136">
        <f>(A!X52/D!AB$60)*1000</f>
        <v>16.583247121548453</v>
      </c>
      <c r="AC52" s="131">
        <f>(A!Y52/D!AC$60)*1000</f>
        <v>16.549381902847294</v>
      </c>
      <c r="AD52" s="131">
        <f>(A!Z52/D!AD$60)*1000</f>
        <v>16.822365069382453</v>
      </c>
      <c r="AE52" s="131">
        <f>(A!AA52/D!AE$60)*1000</f>
        <v>17.983654613316208</v>
      </c>
      <c r="AF52" s="131">
        <f>(A!AB52/D!AF$60)*1000</f>
        <v>17.057066017040075</v>
      </c>
    </row>
    <row r="53" spans="6:32" x14ac:dyDescent="0.25">
      <c r="F53" s="231" t="s">
        <v>23</v>
      </c>
      <c r="G53" s="232"/>
      <c r="H53" s="136">
        <f>(A!D53/D!H$60)*1000</f>
        <v>5.2801135236062953</v>
      </c>
      <c r="I53" s="130">
        <f>(A!E53/D!I$60)*1000</f>
        <v>5.0448844881889761</v>
      </c>
      <c r="J53" s="136">
        <f>(A!F53/D!J$60)*1000</f>
        <v>4.1611335233160611</v>
      </c>
      <c r="K53" s="130">
        <f>(A!G53/D!K$60)*1000</f>
        <v>3.3136724489795921</v>
      </c>
      <c r="L53" s="136">
        <f>(A!H53/D!L$60)*1000</f>
        <v>3.5090420151133497</v>
      </c>
      <c r="M53" s="130">
        <f>(A!I53/D!M$60)*1000</f>
        <v>4.6527698779035136</v>
      </c>
      <c r="N53" s="136">
        <f>(A!J53/D!N$60)*1000</f>
        <v>4.5783790611064834</v>
      </c>
      <c r="O53" s="130">
        <f>(A!K53/D!O$60)*1000</f>
        <v>5.2852387911635894</v>
      </c>
      <c r="P53" s="136">
        <f>(A!L53/D!P$60)*1000</f>
        <v>6.1552059547420486</v>
      </c>
      <c r="Q53" s="130">
        <f>(A!M53/D!Q$60)*1000</f>
        <v>7.76044309384441</v>
      </c>
      <c r="R53" s="136">
        <f>(A!N53/D!R$60)*1000</f>
        <v>8.561599640933574</v>
      </c>
      <c r="S53" s="130">
        <f>(A!O53/D!S$60)*1000</f>
        <v>9.8478005575266092</v>
      </c>
      <c r="T53" s="136">
        <f>(A!P53/D!T$60)*1000</f>
        <v>11.437134131627472</v>
      </c>
      <c r="U53" s="130">
        <f>(A!Q53/D!U$60)*1000</f>
        <v>9.7098366290972074</v>
      </c>
      <c r="V53" s="136">
        <f>(A!R53/D!V$60)*1000</f>
        <v>7.8202462927143781</v>
      </c>
      <c r="W53" s="130">
        <f>(A!S53/D!W$60)*1000</f>
        <v>10.657557745550429</v>
      </c>
      <c r="X53" s="136">
        <f>(A!T53/D!X$60)*1000</f>
        <v>11.458619958736017</v>
      </c>
      <c r="Y53" s="130">
        <f>(A!U53/D!Y$60)*1000</f>
        <v>9.8158728049461157</v>
      </c>
      <c r="Z53" s="136">
        <f>(A!V53/D!Z$60)*1000</f>
        <v>8.9922480847180672</v>
      </c>
      <c r="AA53" s="130">
        <f>(A!W53/D!AA$60)*1000</f>
        <v>9.8618966682052775</v>
      </c>
      <c r="AB53" s="136">
        <f>(A!X53/D!AB$60)*1000</f>
        <v>8.4124232724104306</v>
      </c>
      <c r="AC53" s="131">
        <f>(A!Y53/D!AC$60)*1000</f>
        <v>8.0474696602937552</v>
      </c>
      <c r="AD53" s="131">
        <f>(A!Z53/D!AD$60)*1000</f>
        <v>8.492853667938002</v>
      </c>
      <c r="AE53" s="131">
        <f>(A!AA53/D!AE$60)*1000</f>
        <v>9.8807075289962683</v>
      </c>
      <c r="AF53" s="131">
        <f>(A!AB53/D!AF$60)*1000</f>
        <v>7.7417596549128662</v>
      </c>
    </row>
    <row r="54" spans="6:32" x14ac:dyDescent="0.25">
      <c r="F54" s="233" t="s">
        <v>24</v>
      </c>
      <c r="G54" s="234"/>
      <c r="H54" s="136">
        <f>(A!D54/D!H$60)*1000</f>
        <v>0.87124371832488656</v>
      </c>
      <c r="I54" s="130">
        <f>(A!E54/D!I$60)*1000</f>
        <v>0.69727527559055114</v>
      </c>
      <c r="J54" s="136">
        <f>(A!F54/D!J$60)*1000</f>
        <v>1.0769736010362694</v>
      </c>
      <c r="K54" s="130">
        <f>(A!G54/D!K$60)*1000</f>
        <v>1.2243278316326531</v>
      </c>
      <c r="L54" s="136">
        <f>(A!H54/D!L$60)*1000</f>
        <v>0.87830561712846345</v>
      </c>
      <c r="M54" s="130">
        <f>(A!I54/D!M$60)*1000</f>
        <v>1.0945082638475283</v>
      </c>
      <c r="N54" s="136">
        <f>(A!J54/D!N$60)*1000</f>
        <v>1.1595643896702112</v>
      </c>
      <c r="O54" s="130">
        <f>(A!K54/D!O$60)*1000</f>
        <v>1.4048532991361997</v>
      </c>
      <c r="P54" s="136">
        <f>(A!L54/D!P$60)*1000</f>
        <v>1.2277670434180028</v>
      </c>
      <c r="Q54" s="130">
        <f>(A!M54/D!Q$60)*1000</f>
        <v>1.9945810517371603</v>
      </c>
      <c r="R54" s="136">
        <f>(A!N54/D!R$60)*1000</f>
        <v>1.8193511856186901</v>
      </c>
      <c r="S54" s="130">
        <f>(A!O54/D!S$60)*1000</f>
        <v>1.9122092107081969</v>
      </c>
      <c r="T54" s="136">
        <f>(A!P54/D!T$60)*1000</f>
        <v>2.9041601065403966</v>
      </c>
      <c r="U54" s="130">
        <f>(A!Q54/D!U$60)*1000</f>
        <v>3.2990467481046544</v>
      </c>
      <c r="V54" s="136">
        <f>(A!R54/D!V$60)*1000</f>
        <v>3.7138822339313902</v>
      </c>
      <c r="W54" s="130">
        <f>(A!S54/D!W$60)*1000</f>
        <v>4.0311228521204132</v>
      </c>
      <c r="X54" s="136">
        <f>(A!T54/D!X$60)*1000</f>
        <v>6.625052166358997</v>
      </c>
      <c r="Y54" s="130">
        <f>(A!U54/D!Y$60)*1000</f>
        <v>8.5815530891760758</v>
      </c>
      <c r="Z54" s="136">
        <f>(A!V54/D!Z$60)*1000</f>
        <v>11.235395577343434</v>
      </c>
      <c r="AA54" s="130">
        <f>(A!W54/D!AA$60)*1000</f>
        <v>9.1637392471990271</v>
      </c>
      <c r="AB54" s="136">
        <f>(A!X54/D!AB$60)*1000</f>
        <v>9.8798617305976801</v>
      </c>
      <c r="AC54" s="131">
        <f>(A!Y54/D!AC$60)*1000</f>
        <v>10.469180171494214</v>
      </c>
      <c r="AD54" s="131">
        <f>(A!Z54/D!AD$60)*1000</f>
        <v>11.030825002028726</v>
      </c>
      <c r="AE54" s="131">
        <f>(A!AA54/D!AE$60)*1000</f>
        <v>8.9107129469839865</v>
      </c>
      <c r="AF54" s="131">
        <f>(A!AB54/D!AF$60)*1000</f>
        <v>8.3920138499779711</v>
      </c>
    </row>
    <row r="55" spans="6:32" x14ac:dyDescent="0.25">
      <c r="F55" s="231" t="s">
        <v>25</v>
      </c>
      <c r="G55" s="232"/>
      <c r="H55" s="136">
        <f>(A!D55/D!H$60)*1000</f>
        <v>2.0663839423846357</v>
      </c>
      <c r="I55" s="130">
        <f>(A!E55/D!I$60)*1000</f>
        <v>2.1076162992125984</v>
      </c>
      <c r="J55" s="136">
        <f>(A!F55/D!J$60)*1000</f>
        <v>2.3548008549222796</v>
      </c>
      <c r="K55" s="130">
        <f>(A!G55/D!K$60)*1000</f>
        <v>2.2669563265306123</v>
      </c>
      <c r="L55" s="136">
        <f>(A!H55/D!L$60)*1000</f>
        <v>2.1871474307304788</v>
      </c>
      <c r="M55" s="130">
        <f>(A!I55/D!M$60)*1000</f>
        <v>2.8708600605519159</v>
      </c>
      <c r="N55" s="136">
        <f>(A!J55/D!N$60)*1000</f>
        <v>3.185008109962268</v>
      </c>
      <c r="O55" s="130">
        <f>(A!K55/D!O$60)*1000</f>
        <v>3.3642016017808314</v>
      </c>
      <c r="P55" s="136">
        <f>(A!L55/D!P$60)*1000</f>
        <v>3.5617242466964565</v>
      </c>
      <c r="Q55" s="130">
        <f>(A!M55/D!Q$60)*1000</f>
        <v>4.5280086621978848</v>
      </c>
      <c r="R55" s="136">
        <f>(A!N55/D!R$60)*1000</f>
        <v>5.0255977523374291</v>
      </c>
      <c r="S55" s="130">
        <f>(A!O55/D!S$60)*1000</f>
        <v>5.712161913099572</v>
      </c>
      <c r="T55" s="136">
        <f>(A!P55/D!T$60)*1000</f>
        <v>5.8155605436292035</v>
      </c>
      <c r="U55" s="130">
        <f>(A!Q55/D!U$60)*1000</f>
        <v>5.8421581066792641</v>
      </c>
      <c r="V55" s="136">
        <f>(A!R55/D!V$60)*1000</f>
        <v>5.0818012183463397</v>
      </c>
      <c r="W55" s="130">
        <f>(A!S55/D!W$60)*1000</f>
        <v>5.7432542957591739</v>
      </c>
      <c r="X55" s="136">
        <f>(A!T55/D!X$60)*1000</f>
        <v>6.6420509067216855</v>
      </c>
      <c r="Y55" s="130">
        <f>(A!U55/D!Y$60)*1000</f>
        <v>6.8144446996693997</v>
      </c>
      <c r="Z55" s="136">
        <f>(A!V55/D!Z$60)*1000</f>
        <v>6.7399022092060852</v>
      </c>
      <c r="AA55" s="130">
        <f>(A!W55/D!AA$60)*1000</f>
        <v>6.2473754563383821</v>
      </c>
      <c r="AB55" s="136">
        <f>(A!X55/D!AB$60)*1000</f>
        <v>5.7366387776694401</v>
      </c>
      <c r="AC55" s="131">
        <f>(A!Y55/D!AC$60)*1000</f>
        <v>5.1819389923689174</v>
      </c>
      <c r="AD55" s="131">
        <f>(A!Z55/D!AD$60)*1000</f>
        <v>5.0627609348372955</v>
      </c>
      <c r="AE55" s="131">
        <f>(A!AA55/D!AE$60)*1000</f>
        <v>5.0933831921980977</v>
      </c>
      <c r="AF55" s="131">
        <f>(A!AB55/D!AF$60)*1000</f>
        <v>5.1850981261745472</v>
      </c>
    </row>
    <row r="56" spans="6:32" ht="15.75" thickBot="1" x14ac:dyDescent="0.3">
      <c r="F56" s="235" t="s">
        <v>26</v>
      </c>
      <c r="G56" s="236"/>
      <c r="H56" s="137">
        <f>(A!D56/D!H$60)*1000</f>
        <v>4.2678047479327821E-7</v>
      </c>
      <c r="I56" s="132">
        <f>(A!E56/D!I$60)*1000</f>
        <v>1.1548556430446192E-6</v>
      </c>
      <c r="J56" s="137">
        <f>(A!F56/D!J$60)*1000</f>
        <v>1.8134715025906736E-7</v>
      </c>
      <c r="K56" s="132">
        <f>(A!G56/D!K$60)*1000</f>
        <v>3.0612244897959183E-7</v>
      </c>
      <c r="L56" s="137">
        <f>(A!H56/D!L$60)*1000</f>
        <v>1.5113350125944585E-7</v>
      </c>
      <c r="M56" s="132">
        <f>(A!I56/D!M$60)*1000</f>
        <v>5.7573952749652568E-5</v>
      </c>
      <c r="N56" s="137">
        <f>(A!J56/D!N$60)*1000</f>
        <v>0</v>
      </c>
      <c r="O56" s="132">
        <f>(A!K56/D!O$60)*1000</f>
        <v>4.9892327421423208E-5</v>
      </c>
      <c r="P56" s="137">
        <f>(A!L56/D!P$60)*1000</f>
        <v>1.3200315419723292E-3</v>
      </c>
      <c r="Q56" s="132">
        <f>(A!M56/D!Q$60)*1000</f>
        <v>6.3766993957703934E-3</v>
      </c>
      <c r="R56" s="137">
        <f>(A!N56/D!R$60)*1000</f>
        <v>1.6480752640537201E-2</v>
      </c>
      <c r="S56" s="132">
        <f>(A!O56/D!S$60)*1000</f>
        <v>1.5602105699672858E-2</v>
      </c>
      <c r="T56" s="137">
        <f>(A!P56/D!T$60)*1000</f>
        <v>2.3604457395223898E-2</v>
      </c>
      <c r="U56" s="132">
        <f>(A!Q56/D!U$60)*1000</f>
        <v>2.489606533036377E-2</v>
      </c>
      <c r="V56" s="137">
        <f>(A!R56/D!V$60)*1000</f>
        <v>3.1970186086840525E-2</v>
      </c>
      <c r="W56" s="132">
        <f>(A!S56/D!W$60)*1000</f>
        <v>3.9417622500549331E-2</v>
      </c>
      <c r="X56" s="137">
        <f>(A!T56/D!X$60)*1000</f>
        <v>5.8809577587143017E-2</v>
      </c>
      <c r="Y56" s="132">
        <f>(A!U56/D!Y$60)*1000</f>
        <v>4.7481387660469707E-2</v>
      </c>
      <c r="Z56" s="137">
        <f>(A!V56/D!Z$60)*1000</f>
        <v>4.044752870270156E-2</v>
      </c>
      <c r="AA56" s="132">
        <f>(A!W56/D!AA$60)*1000</f>
        <v>4.0007385338424739E-2</v>
      </c>
      <c r="AB56" s="137">
        <f>(A!X56/D!AB$60)*1000</f>
        <v>4.6811132087214484E-2</v>
      </c>
      <c r="AC56" s="133">
        <f>(A!Y56/D!AC$60)*1000</f>
        <v>5.8078546812176911E-2</v>
      </c>
      <c r="AD56" s="133">
        <f>(A!Z56/D!AD$60)*1000</f>
        <v>0.46408388785198412</v>
      </c>
      <c r="AE56" s="133">
        <f>(A!AA56/D!AE$60)*1000</f>
        <v>4.4984902275554841</v>
      </c>
      <c r="AF56" s="133">
        <f>(A!AB56/D!AF$60)*1000</f>
        <v>0.67540688101311386</v>
      </c>
    </row>
    <row r="57" spans="6:32" x14ac:dyDescent="0.25">
      <c r="F57" s="1" t="s">
        <v>53</v>
      </c>
    </row>
    <row r="58" spans="6:32" s="1" customFormat="1" ht="19.5" thickBot="1" x14ac:dyDescent="0.3">
      <c r="G58" s="230" t="s">
        <v>61</v>
      </c>
      <c r="H58" s="230"/>
      <c r="I58" s="230"/>
      <c r="J58" s="230"/>
      <c r="K58" s="230"/>
      <c r="L58" s="230"/>
      <c r="M58" s="230"/>
      <c r="N58" s="230"/>
      <c r="O58" s="230"/>
      <c r="P58" s="230"/>
      <c r="Q58" s="230"/>
      <c r="R58" s="230"/>
      <c r="S58" s="230"/>
      <c r="T58" s="230"/>
      <c r="U58" s="230"/>
      <c r="V58" s="230"/>
      <c r="W58" s="230"/>
      <c r="X58" s="230"/>
      <c r="Y58" s="230"/>
      <c r="Z58" s="230"/>
      <c r="AA58" s="230"/>
      <c r="AB58" s="230"/>
      <c r="AC58" s="230"/>
    </row>
    <row r="59" spans="6:32" ht="15.75" thickBot="1" x14ac:dyDescent="0.3">
      <c r="G59" s="56" t="s">
        <v>39</v>
      </c>
      <c r="H59" s="57">
        <v>1995</v>
      </c>
      <c r="I59" s="161">
        <v>1996</v>
      </c>
      <c r="J59" s="57">
        <v>1997</v>
      </c>
      <c r="K59" s="161">
        <v>1998</v>
      </c>
      <c r="L59" s="57">
        <v>1999</v>
      </c>
      <c r="M59" s="161">
        <v>2000</v>
      </c>
      <c r="N59" s="57">
        <v>2001</v>
      </c>
      <c r="O59" s="161">
        <v>2002</v>
      </c>
      <c r="P59" s="57">
        <v>2003</v>
      </c>
      <c r="Q59" s="161">
        <v>2004</v>
      </c>
      <c r="R59" s="57">
        <v>2005</v>
      </c>
      <c r="S59" s="161">
        <v>2006</v>
      </c>
      <c r="T59" s="57">
        <v>2007</v>
      </c>
      <c r="U59" s="161">
        <v>2008</v>
      </c>
      <c r="V59" s="57">
        <v>2009</v>
      </c>
      <c r="W59" s="161">
        <v>2010</v>
      </c>
      <c r="X59" s="57">
        <v>2011</v>
      </c>
      <c r="Y59" s="161">
        <v>2012</v>
      </c>
      <c r="Z59" s="57">
        <v>2013</v>
      </c>
      <c r="AA59" s="161">
        <v>2014</v>
      </c>
      <c r="AB59" s="57">
        <v>2015</v>
      </c>
      <c r="AC59" s="162">
        <v>2016</v>
      </c>
      <c r="AD59" s="162">
        <v>2017</v>
      </c>
      <c r="AE59" s="178">
        <v>2018</v>
      </c>
      <c r="AF59" s="188">
        <v>2019</v>
      </c>
    </row>
    <row r="60" spans="6:32" x14ac:dyDescent="0.25">
      <c r="G60" s="23" t="s">
        <v>38</v>
      </c>
      <c r="H60" s="47">
        <v>37490000</v>
      </c>
      <c r="I60" s="43">
        <v>38100000</v>
      </c>
      <c r="J60" s="47">
        <v>38600000</v>
      </c>
      <c r="K60" s="43">
        <v>39200000</v>
      </c>
      <c r="L60" s="47">
        <v>39700000</v>
      </c>
      <c r="M60" s="43">
        <v>40296000</v>
      </c>
      <c r="N60" s="47">
        <v>40814000</v>
      </c>
      <c r="O60" s="43">
        <v>41329000</v>
      </c>
      <c r="P60" s="47">
        <v>41849000</v>
      </c>
      <c r="Q60" s="43">
        <v>42368000</v>
      </c>
      <c r="R60" s="47">
        <v>42889000</v>
      </c>
      <c r="S60" s="43">
        <v>43406000</v>
      </c>
      <c r="T60" s="47">
        <v>43927000</v>
      </c>
      <c r="U60" s="43">
        <v>44451000</v>
      </c>
      <c r="V60" s="47">
        <v>44979000</v>
      </c>
      <c r="W60" s="43">
        <v>45510000</v>
      </c>
      <c r="X60" s="47">
        <v>46045000</v>
      </c>
      <c r="Y60" s="43">
        <v>46582000</v>
      </c>
      <c r="Z60" s="47">
        <v>47121000</v>
      </c>
      <c r="AA60" s="43">
        <v>47662000</v>
      </c>
      <c r="AB60" s="47">
        <v>48203000</v>
      </c>
      <c r="AC60" s="44">
        <v>48748000</v>
      </c>
      <c r="AD60" s="44">
        <v>49292000</v>
      </c>
      <c r="AE60" s="44">
        <v>49834000</v>
      </c>
      <c r="AF60" s="44">
        <f>+AE60+(AE60*(1.1%))</f>
        <v>50382174</v>
      </c>
    </row>
    <row r="61" spans="6:32" ht="15.75" thickBot="1" x14ac:dyDescent="0.3">
      <c r="G61" s="55" t="s">
        <v>59</v>
      </c>
      <c r="H61" s="48">
        <v>405813300</v>
      </c>
      <c r="I61" s="45">
        <v>410529132</v>
      </c>
      <c r="J61" s="48">
        <v>415121794</v>
      </c>
      <c r="K61" s="45">
        <v>419677269</v>
      </c>
      <c r="L61" s="48">
        <v>423963546</v>
      </c>
      <c r="M61" s="45">
        <v>428197588</v>
      </c>
      <c r="N61" s="48">
        <v>432693533</v>
      </c>
      <c r="O61" s="45">
        <v>437127379</v>
      </c>
      <c r="P61" s="48">
        <v>441490457</v>
      </c>
      <c r="Q61" s="45">
        <v>445693073</v>
      </c>
      <c r="R61" s="48">
        <v>449067540</v>
      </c>
      <c r="S61" s="45">
        <v>452929443</v>
      </c>
      <c r="T61" s="48">
        <v>456932901</v>
      </c>
      <c r="U61" s="45">
        <v>461384034</v>
      </c>
      <c r="V61" s="48">
        <v>465671013</v>
      </c>
      <c r="W61" s="45">
        <v>469865933</v>
      </c>
      <c r="X61" s="48">
        <v>474263694</v>
      </c>
      <c r="Y61" s="45">
        <v>478233875</v>
      </c>
      <c r="Z61" s="48">
        <v>482399144</v>
      </c>
      <c r="AA61" s="45">
        <v>486337175</v>
      </c>
      <c r="AB61" s="48">
        <v>490262643</v>
      </c>
      <c r="AC61" s="46">
        <v>494426625</v>
      </c>
      <c r="AD61" s="46">
        <v>499278660</v>
      </c>
      <c r="AE61" s="46">
        <v>503257839</v>
      </c>
      <c r="AF61" s="46">
        <f>+AE61+(AE61*(1.1%))</f>
        <v>508793675.22899997</v>
      </c>
    </row>
    <row r="62" spans="6:32" x14ac:dyDescent="0.25">
      <c r="G62" s="1" t="s">
        <v>60</v>
      </c>
      <c r="K62" s="1" t="s">
        <v>54</v>
      </c>
      <c r="W62" s="2"/>
      <c r="X62" s="239"/>
      <c r="Y62" s="239"/>
      <c r="Z62" s="2"/>
      <c r="AA62" s="64"/>
    </row>
    <row r="63" spans="6:32" s="1" customFormat="1" x14ac:dyDescent="0.25">
      <c r="W63" s="123"/>
      <c r="X63" s="139"/>
      <c r="Y63" s="139"/>
      <c r="Z63" s="123"/>
      <c r="AA63" s="64"/>
    </row>
    <row r="64" spans="6:32" ht="15.75" thickBot="1" x14ac:dyDescent="0.3"/>
    <row r="65" spans="6:32" ht="15.75" thickBot="1" x14ac:dyDescent="0.3">
      <c r="F65" s="6" t="s">
        <v>15</v>
      </c>
      <c r="G65" s="7"/>
      <c r="H65" s="16">
        <v>1995</v>
      </c>
      <c r="I65" s="8">
        <v>1996</v>
      </c>
      <c r="J65" s="16">
        <v>1997</v>
      </c>
      <c r="K65" s="8">
        <v>1998</v>
      </c>
      <c r="L65" s="16">
        <v>1999</v>
      </c>
      <c r="M65" s="8">
        <v>2000</v>
      </c>
      <c r="N65" s="16">
        <v>2001</v>
      </c>
      <c r="O65" s="8">
        <v>2002</v>
      </c>
      <c r="P65" s="16">
        <v>2003</v>
      </c>
      <c r="Q65" s="8">
        <v>2004</v>
      </c>
      <c r="R65" s="16">
        <v>2005</v>
      </c>
      <c r="S65" s="8">
        <v>2006</v>
      </c>
      <c r="T65" s="16">
        <v>2007</v>
      </c>
      <c r="U65" s="8">
        <v>2008</v>
      </c>
      <c r="V65" s="16">
        <v>2009</v>
      </c>
      <c r="W65" s="8">
        <v>2010</v>
      </c>
      <c r="X65" s="16">
        <v>2011</v>
      </c>
      <c r="Y65" s="8">
        <v>2012</v>
      </c>
      <c r="Z65" s="16">
        <v>2013</v>
      </c>
      <c r="AA65" s="8">
        <v>2014</v>
      </c>
      <c r="AB65" s="16">
        <v>2015</v>
      </c>
      <c r="AC65" s="9">
        <v>2016</v>
      </c>
      <c r="AD65" s="9">
        <v>2017</v>
      </c>
      <c r="AE65" s="9">
        <v>2018</v>
      </c>
      <c r="AF65" s="9">
        <v>2019</v>
      </c>
    </row>
    <row r="66" spans="6:32" ht="15.75" thickBot="1" x14ac:dyDescent="0.3">
      <c r="F66" s="211" t="s">
        <v>27</v>
      </c>
      <c r="G66" s="220"/>
      <c r="H66" s="142">
        <f>+(B!E46/D!H$60)*1000</f>
        <v>71.667035262736732</v>
      </c>
      <c r="I66" s="143">
        <f>+(B!F46/D!I$60)*1000</f>
        <v>62.888440393700783</v>
      </c>
      <c r="J66" s="142">
        <f>+(B!G46/D!J$60)*1000</f>
        <v>66.357257150259073</v>
      </c>
      <c r="K66" s="143">
        <f>+(B!H46/D!K$60)*1000</f>
        <v>66.184424056122452</v>
      </c>
      <c r="L66" s="142">
        <f>+(B!I46/D!L$60)*1000</f>
        <v>41.948558110831236</v>
      </c>
      <c r="M66" s="143">
        <f>+(B!J46/D!M$60)*1000</f>
        <v>46.806344699225733</v>
      </c>
      <c r="N66" s="142">
        <f>+(B!K46/D!N$60)*1000</f>
        <v>49.671127456265005</v>
      </c>
      <c r="O66" s="143">
        <f>+(B!L46/D!O$60)*1000</f>
        <v>51.152972924580801</v>
      </c>
      <c r="P66" s="142">
        <f>+(B!M46/D!P$60)*1000</f>
        <v>56.048959449449207</v>
      </c>
      <c r="Q66" s="143">
        <f>+(B!N46/D!Q$60)*1000</f>
        <v>65.632885503209963</v>
      </c>
      <c r="R66" s="142">
        <f>+(B!O46/D!R$60)*1000</f>
        <v>87.293280584765327</v>
      </c>
      <c r="S66" s="143">
        <f>+(B!P46/D!S$60)*1000</f>
        <v>115.70854944016955</v>
      </c>
      <c r="T66" s="142">
        <f>+(B!Q46/D!T$60)*1000</f>
        <v>148.24645090718693</v>
      </c>
      <c r="U66" s="143">
        <f>+(B!R46/D!U$60)*1000</f>
        <v>154.70278958853567</v>
      </c>
      <c r="V66" s="142">
        <f>+(B!S46/D!V$60)*1000</f>
        <v>117.74638155583717</v>
      </c>
      <c r="W66" s="143">
        <f>+(B!T46/D!W$60)*1000</f>
        <v>169.67790312019341</v>
      </c>
      <c r="X66" s="142">
        <f>+(B!U46/D!X$60)*1000</f>
        <v>237.5998281898143</v>
      </c>
      <c r="Y66" s="143">
        <f>+(B!V46/D!Y$60)*1000</f>
        <v>249.83477321712249</v>
      </c>
      <c r="Z66" s="142">
        <f>+(B!W46/D!Z$60)*1000</f>
        <v>221.82171414019228</v>
      </c>
      <c r="AA66" s="143">
        <f>+(B!X46/D!AA$60)*1000</f>
        <v>230.01263012462758</v>
      </c>
      <c r="AB66" s="142">
        <f>+(B!Y46/D!AB$60)*1000</f>
        <v>176.04319131589321</v>
      </c>
      <c r="AC66" s="144">
        <f>+(B!Z46/D!AC$60)*1000</f>
        <v>153.29461922540412</v>
      </c>
      <c r="AD66" s="144">
        <f>+(B!AA46/D!AD$60)*1000</f>
        <v>156.52086797046175</v>
      </c>
      <c r="AE66" s="144">
        <f>+(B!AB46/D!AE$60)*1000</f>
        <v>169.25349540474375</v>
      </c>
      <c r="AF66" s="144">
        <f>+(B!AC46/D!AF$60)*1000</f>
        <v>168.20172366916916</v>
      </c>
    </row>
    <row r="67" spans="6:32" x14ac:dyDescent="0.25">
      <c r="F67" s="231" t="s">
        <v>17</v>
      </c>
      <c r="G67" s="232"/>
      <c r="H67" s="145">
        <f>+(B!E47/D!H$60)*1000</f>
        <v>6.8183806348359557</v>
      </c>
      <c r="I67" s="146">
        <f>+(B!F47/D!I$60)*1000</f>
        <v>9.1131185039370077</v>
      </c>
      <c r="J67" s="145">
        <f>+(B!G47/D!J$60)*1000</f>
        <v>10.078225621761659</v>
      </c>
      <c r="K67" s="146">
        <f>+(B!H47/D!K$60)*1000</f>
        <v>9.1087269387755114</v>
      </c>
      <c r="L67" s="145">
        <f>+(B!I47/D!L$60)*1000</f>
        <v>6.3529437531486144</v>
      </c>
      <c r="M67" s="146">
        <f>+(B!J47/D!M$60)*1000</f>
        <v>6.286330429819337</v>
      </c>
      <c r="N67" s="145">
        <f>+(B!K47/D!N$60)*1000</f>
        <v>7.6496473759004262</v>
      </c>
      <c r="O67" s="146">
        <f>+(B!L47/D!O$60)*1000</f>
        <v>7.2773637639429944</v>
      </c>
      <c r="P67" s="145">
        <f>+(B!M47/D!P$60)*1000</f>
        <v>6.6743926258691966</v>
      </c>
      <c r="Q67" s="146">
        <f>+(B!N47/D!Q$60)*1000</f>
        <v>8.1194508827416918</v>
      </c>
      <c r="R67" s="145">
        <f>+(B!O47/D!R$60)*1000</f>
        <v>7.1219133344214134</v>
      </c>
      <c r="S67" s="146">
        <f>+(B!P47/D!S$60)*1000</f>
        <v>8.4236842141639414</v>
      </c>
      <c r="T67" s="145">
        <f>+(B!Q47/D!T$60)*1000</f>
        <v>10.64668504564391</v>
      </c>
      <c r="U67" s="146">
        <f>+(B!R47/D!U$60)*1000</f>
        <v>13.21123848732312</v>
      </c>
      <c r="V67" s="145">
        <f>+(B!S47/D!V$60)*1000</f>
        <v>13.989553058093776</v>
      </c>
      <c r="W67" s="146">
        <f>+(B!T47/D!W$60)*1000</f>
        <v>16.553518699186991</v>
      </c>
      <c r="X67" s="145">
        <f>+(B!U47/D!X$60)*1000</f>
        <v>20.884794483657288</v>
      </c>
      <c r="Y67" s="146">
        <f>+(B!V47/D!Y$60)*1000</f>
        <v>23.704932506118244</v>
      </c>
      <c r="Z67" s="145">
        <f>+(B!W47/D!Z$60)*1000</f>
        <v>21.59436204664587</v>
      </c>
      <c r="AA67" s="146">
        <f>+(B!X47/D!AA$60)*1000</f>
        <v>24.440262494230204</v>
      </c>
      <c r="AB67" s="145">
        <f>+(B!Y47/D!AB$60)*1000</f>
        <v>20.937428915212745</v>
      </c>
      <c r="AC67" s="147">
        <f>+(B!Z47/D!AC$60)*1000</f>
        <v>20.386973250184621</v>
      </c>
      <c r="AD67" s="147">
        <f>+(B!AA47/D!AD$60)*1000</f>
        <v>19.326771463929237</v>
      </c>
      <c r="AE67" s="147">
        <f>+(B!AB47/D!AE$60)*1000</f>
        <v>21.385965786410885</v>
      </c>
      <c r="AF67" s="147">
        <f>+(B!AC47/D!AF$60)*1000</f>
        <v>22.341194447067728</v>
      </c>
    </row>
    <row r="68" spans="6:32" x14ac:dyDescent="0.25">
      <c r="F68" s="233" t="s">
        <v>18</v>
      </c>
      <c r="G68" s="234"/>
      <c r="H68" s="17">
        <f>+(B!E48/D!H$60)*1000</f>
        <v>0.17999511869831955</v>
      </c>
      <c r="I68" s="10">
        <f>+(B!F48/D!I$60)*1000</f>
        <v>0.35261002624671917</v>
      </c>
      <c r="J68" s="17">
        <f>+(B!G48/D!J$60)*1000</f>
        <v>0.43234639896373056</v>
      </c>
      <c r="K68" s="10">
        <f>+(B!H48/D!K$60)*1000</f>
        <v>0.23347181122448979</v>
      </c>
      <c r="L68" s="17">
        <f>+(B!I48/D!L$60)*1000</f>
        <v>0.33273005037783371</v>
      </c>
      <c r="M68" s="10">
        <f>+(B!J48/D!M$60)*1000</f>
        <v>0.30854722553107006</v>
      </c>
      <c r="N68" s="17">
        <f>+(B!K48/D!N$60)*1000</f>
        <v>0.40583963835938647</v>
      </c>
      <c r="O68" s="10">
        <f>+(B!L48/D!O$60)*1000</f>
        <v>0.37805874809455831</v>
      </c>
      <c r="P68" s="17">
        <f>+(B!M48/D!P$60)*1000</f>
        <v>0.42340072642118098</v>
      </c>
      <c r="Q68" s="10">
        <f>+(B!N48/D!Q$60)*1000</f>
        <v>0.52539473187311181</v>
      </c>
      <c r="R68" s="17">
        <f>+(B!O48/D!R$60)*1000</f>
        <v>0.55693222038284873</v>
      </c>
      <c r="S68" s="10">
        <f>+(B!P48/D!S$60)*1000</f>
        <v>0.63867437681426531</v>
      </c>
      <c r="T68" s="17">
        <f>+(B!Q48/D!T$60)*1000</f>
        <v>0.85672859516925814</v>
      </c>
      <c r="U68" s="10">
        <f>+(B!R48/D!U$60)*1000</f>
        <v>1.0544383253470115</v>
      </c>
      <c r="V68" s="17">
        <f>+(B!S48/D!V$60)*1000</f>
        <v>0.76504464305564823</v>
      </c>
      <c r="W68" s="10">
        <f>+(B!T48/D!W$60)*1000</f>
        <v>1.0541903537684025</v>
      </c>
      <c r="X68" s="17">
        <f>+(B!U48/D!X$60)*1000</f>
        <v>1.0704325333912477</v>
      </c>
      <c r="Y68" s="10">
        <f>+(B!V48/D!Y$60)*1000</f>
        <v>1.3204962002490233</v>
      </c>
      <c r="Z68" s="17">
        <f>+(B!W48/D!Z$60)*1000</f>
        <v>1.3248358693576112</v>
      </c>
      <c r="AA68" s="10">
        <f>+(B!X48/D!AA$60)*1000</f>
        <v>1.6288249548906886</v>
      </c>
      <c r="AB68" s="17">
        <f>+(B!Y48/D!AB$60)*1000</f>
        <v>2.3445056739207102</v>
      </c>
      <c r="AC68" s="11">
        <f>+(B!Z48/D!AC$60)*1000</f>
        <v>2.7179999384590134</v>
      </c>
      <c r="AD68" s="11">
        <f>+(B!AA48/D!AD$60)*1000</f>
        <v>2.627357299358922</v>
      </c>
      <c r="AE68" s="11">
        <f>+(B!AB48/D!AE$60)*1000</f>
        <v>3.141350423405707</v>
      </c>
      <c r="AF68" s="11">
        <f>+(B!AC48/D!AF$60)*1000</f>
        <v>3.435282487016142</v>
      </c>
    </row>
    <row r="69" spans="6:32" x14ac:dyDescent="0.25">
      <c r="F69" s="231" t="s">
        <v>19</v>
      </c>
      <c r="G69" s="232"/>
      <c r="H69" s="17">
        <f>+(B!E49/D!H$60)*1000</f>
        <v>2.3423587356628435</v>
      </c>
      <c r="I69" s="10">
        <f>+(B!F49/D!I$60)*1000</f>
        <v>1.9113512073490815</v>
      </c>
      <c r="J69" s="17">
        <f>+(B!G49/D!J$60)*1000</f>
        <v>2.0315007512953369</v>
      </c>
      <c r="K69" s="10">
        <f>+(B!H49/D!K$60)*1000</f>
        <v>1.7244661479591838</v>
      </c>
      <c r="L69" s="17">
        <f>+(B!I49/D!L$60)*1000</f>
        <v>1.7089842317380353</v>
      </c>
      <c r="M69" s="10">
        <f>+(B!J49/D!M$60)*1000</f>
        <v>2.2745708010720667</v>
      </c>
      <c r="N69" s="17">
        <f>+(B!K49/D!N$60)*1000</f>
        <v>1.7214782917626303</v>
      </c>
      <c r="O69" s="10">
        <f>+(B!L49/D!O$60)*1000</f>
        <v>1.4704611531854146</v>
      </c>
      <c r="P69" s="17">
        <f>+(B!M49/D!P$60)*1000</f>
        <v>1.5974617075676838</v>
      </c>
      <c r="Q69" s="10">
        <f>+(B!N49/D!Q$60)*1000</f>
        <v>1.9544696469033234</v>
      </c>
      <c r="R69" s="17">
        <f>+(B!O49/D!R$60)*1000</f>
        <v>1.9113544498589383</v>
      </c>
      <c r="S69" s="10">
        <f>+(B!P49/D!S$60)*1000</f>
        <v>2.2525197207759295</v>
      </c>
      <c r="T69" s="17">
        <f>+(B!Q49/D!T$60)*1000</f>
        <v>2.4822324310788355</v>
      </c>
      <c r="U69" s="10">
        <f>+(B!R49/D!U$60)*1000</f>
        <v>2.979520663202178</v>
      </c>
      <c r="V69" s="17">
        <f>+(B!S49/D!V$60)*1000</f>
        <v>2.0286612196802953</v>
      </c>
      <c r="W69" s="10">
        <f>+(B!T49/D!W$60)*1000</f>
        <v>3.2083196000878926</v>
      </c>
      <c r="X69" s="17">
        <f>+(B!U49/D!X$60)*1000</f>
        <v>3.61901518080139</v>
      </c>
      <c r="Y69" s="10">
        <f>+(B!V49/D!Y$60)*1000</f>
        <v>3.4417585977416172</v>
      </c>
      <c r="Z69" s="17">
        <f>+(B!W49/D!Z$60)*1000</f>
        <v>2.9806994970395366</v>
      </c>
      <c r="AA69" s="10">
        <f>+(B!X49/D!AA$60)*1000</f>
        <v>2.9923405438294659</v>
      </c>
      <c r="AB69" s="17">
        <f>+(B!Y49/D!AB$60)*1000</f>
        <v>2.5898042652946915</v>
      </c>
      <c r="AC69" s="11">
        <f>+(B!Z49/D!AC$60)*1000</f>
        <v>2.1010515303191926</v>
      </c>
      <c r="AD69" s="11">
        <f>+(B!AA49/D!AD$60)*1000</f>
        <v>2.127677899050556</v>
      </c>
      <c r="AE69" s="11">
        <f>+(B!AB49/D!AE$60)*1000</f>
        <v>2.3754294256933015</v>
      </c>
      <c r="AF69" s="11">
        <f>+(B!AC49/D!AF$60)*1000</f>
        <v>2.167084711350487</v>
      </c>
    </row>
    <row r="70" spans="6:32" x14ac:dyDescent="0.25">
      <c r="F70" s="233" t="s">
        <v>20</v>
      </c>
      <c r="G70" s="234"/>
      <c r="H70" s="17">
        <f>+(B!E50/D!H$60)*1000</f>
        <v>0.18266407041877833</v>
      </c>
      <c r="I70" s="10">
        <f>+(B!F50/D!I$60)*1000</f>
        <v>9.0235931758530188E-2</v>
      </c>
      <c r="J70" s="17">
        <f>+(B!G50/D!J$60)*1000</f>
        <v>0.45932103626943005</v>
      </c>
      <c r="K70" s="10">
        <f>+(B!H50/D!K$60)*1000</f>
        <v>0.18000283163265307</v>
      </c>
      <c r="L70" s="17">
        <f>+(B!I50/D!L$60)*1000</f>
        <v>0.14549745591939547</v>
      </c>
      <c r="M70" s="10">
        <f>+(B!J50/D!M$60)*1000</f>
        <v>9.9801990271987301E-2</v>
      </c>
      <c r="N70" s="17">
        <f>+(B!K50/D!N$60)*1000</f>
        <v>0.17748581369138039</v>
      </c>
      <c r="O70" s="10">
        <f>+(B!L50/D!O$60)*1000</f>
        <v>0.38946976699170077</v>
      </c>
      <c r="P70" s="17">
        <f>+(B!M50/D!P$60)*1000</f>
        <v>0.68427073526249127</v>
      </c>
      <c r="Q70" s="10">
        <f>+(B!N50/D!Q$60)*1000</f>
        <v>0.53919299943353471</v>
      </c>
      <c r="R70" s="17">
        <f>+(B!O50/D!R$60)*1000</f>
        <v>0.44442318543216214</v>
      </c>
      <c r="S70" s="10">
        <f>+(B!P50/D!S$60)*1000</f>
        <v>0.61654679076625352</v>
      </c>
      <c r="T70" s="17">
        <f>+(B!Q50/D!T$60)*1000</f>
        <v>0.30868072028592891</v>
      </c>
      <c r="U70" s="10">
        <f>+(B!R50/D!U$60)*1000</f>
        <v>1.7074339834874355</v>
      </c>
      <c r="V70" s="17">
        <f>+(B!S50/D!V$60)*1000</f>
        <v>1.8171004691078056</v>
      </c>
      <c r="W70" s="10">
        <f>+(B!T50/D!W$60)*1000</f>
        <v>1.9137808393759612</v>
      </c>
      <c r="X70" s="17">
        <f>+(B!U50/D!X$60)*1000</f>
        <v>10.81442530133565</v>
      </c>
      <c r="Y70" s="10">
        <f>+(B!V50/D!Y$60)*1000</f>
        <v>22.253228586149156</v>
      </c>
      <c r="Z70" s="17">
        <f>+(B!W50/D!Z$60)*1000</f>
        <v>13.671649031217504</v>
      </c>
      <c r="AA70" s="10">
        <f>+(B!X50/D!AA$60)*1000</f>
        <v>8.687634719483027</v>
      </c>
      <c r="AB70" s="17">
        <f>+(B!Y50/D!AB$60)*1000</f>
        <v>6.7562506482998979</v>
      </c>
      <c r="AC70" s="11">
        <f>+(B!Z50/D!AC$60)*1000</f>
        <v>4.7447522770164925</v>
      </c>
      <c r="AD70" s="11">
        <f>+(B!AA50/D!AD$60)*1000</f>
        <v>4.4261599651058994</v>
      </c>
      <c r="AE70" s="11">
        <f>+(B!AB50/D!AE$60)*1000</f>
        <v>4.8050008628647101</v>
      </c>
      <c r="AF70" s="11">
        <f>+(B!AC50/D!AF$60)*1000</f>
        <v>4.731128394737393</v>
      </c>
    </row>
    <row r="71" spans="6:32" x14ac:dyDescent="0.25">
      <c r="F71" s="231" t="s">
        <v>21</v>
      </c>
      <c r="G71" s="232"/>
      <c r="H71" s="17">
        <f>+(B!E51/D!H$60)*1000</f>
        <v>8.0716217658042141E-2</v>
      </c>
      <c r="I71" s="10">
        <f>+(B!F51/D!I$60)*1000</f>
        <v>0.16663065616797901</v>
      </c>
      <c r="J71" s="17">
        <f>+(B!G51/D!J$60)*1000</f>
        <v>4.6791528497409328E-2</v>
      </c>
      <c r="K71" s="10">
        <f>+(B!H51/D!K$60)*1000</f>
        <v>5.0644056122448981E-2</v>
      </c>
      <c r="L71" s="17">
        <f>+(B!I51/D!L$60)*1000</f>
        <v>6.0257178841309829E-2</v>
      </c>
      <c r="M71" s="10">
        <f>+(B!J51/D!M$60)*1000</f>
        <v>6.6898674806432398E-2</v>
      </c>
      <c r="N71" s="17">
        <f>+(B!K51/D!N$60)*1000</f>
        <v>4.5782427598373109E-2</v>
      </c>
      <c r="O71" s="10">
        <f>+(B!L51/D!O$60)*1000</f>
        <v>3.9841055917152604E-2</v>
      </c>
      <c r="P71" s="17">
        <f>+(B!M51/D!P$60)*1000</f>
        <v>8.6505531792874388E-2</v>
      </c>
      <c r="Q71" s="10">
        <f>+(B!N51/D!Q$60)*1000</f>
        <v>0.2602365700528701</v>
      </c>
      <c r="R71" s="17">
        <f>+(B!O51/D!R$60)*1000</f>
        <v>0.19044430972976756</v>
      </c>
      <c r="S71" s="10">
        <f>+(B!P51/D!S$60)*1000</f>
        <v>0.23794323365433351</v>
      </c>
      <c r="T71" s="17">
        <f>+(B!Q51/D!T$60)*1000</f>
        <v>0.26791693036173653</v>
      </c>
      <c r="U71" s="10">
        <f>+(B!R51/D!U$60)*1000</f>
        <v>0.52177755281096039</v>
      </c>
      <c r="V71" s="17">
        <f>+(B!S51/D!V$60)*1000</f>
        <v>0.43916094177282733</v>
      </c>
      <c r="W71" s="10">
        <f>+(B!T51/D!W$60)*1000</f>
        <v>1.1574507800483409</v>
      </c>
      <c r="X71" s="17">
        <f>+(B!U51/D!X$60)*1000</f>
        <v>1.7735101748289717</v>
      </c>
      <c r="Y71" s="10">
        <f>+(B!V51/D!Y$60)*1000</f>
        <v>1.074008179124984</v>
      </c>
      <c r="Z71" s="17">
        <f>+(B!W51/D!Z$60)*1000</f>
        <v>1.0051200738524224</v>
      </c>
      <c r="AA71" s="10">
        <f>+(B!X51/D!AA$60)*1000</f>
        <v>1.5025814485334228</v>
      </c>
      <c r="AB71" s="17">
        <f>+(B!Y51/D!AB$60)*1000</f>
        <v>0.52908582453374275</v>
      </c>
      <c r="AC71" s="11">
        <f>+(B!Z51/D!AC$60)*1000</f>
        <v>0.93318870517764829</v>
      </c>
      <c r="AD71" s="11">
        <f>+(B!AA51/D!AD$60)*1000</f>
        <v>0.44702393897589876</v>
      </c>
      <c r="AE71" s="11">
        <f>+(B!AB51/D!AE$60)*1000</f>
        <v>0.94588293133202228</v>
      </c>
      <c r="AF71" s="11">
        <f>+(B!AC51/D!AF$60)*1000</f>
        <v>1.0265304153012531</v>
      </c>
    </row>
    <row r="72" spans="6:32" x14ac:dyDescent="0.25">
      <c r="F72" s="233" t="s">
        <v>22</v>
      </c>
      <c r="G72" s="234"/>
      <c r="H72" s="17">
        <f>+(B!E52/D!H$60)*1000</f>
        <v>7.1369778074153105</v>
      </c>
      <c r="I72" s="10">
        <f>+(B!F52/D!I$60)*1000</f>
        <v>6.8878147506561689</v>
      </c>
      <c r="J72" s="17">
        <f>+(B!G52/D!J$60)*1000</f>
        <v>6.9300725906735758</v>
      </c>
      <c r="K72" s="10">
        <f>+(B!H52/D!K$60)*1000</f>
        <v>7.6368005357142854</v>
      </c>
      <c r="L72" s="17">
        <f>+(B!I52/D!L$60)*1000</f>
        <v>7.1843375566750627</v>
      </c>
      <c r="M72" s="10">
        <f>+(B!J52/D!M$60)*1000</f>
        <v>8.0408689696247784</v>
      </c>
      <c r="N72" s="17">
        <f>+(B!K52/D!N$60)*1000</f>
        <v>8.8641637428333411</v>
      </c>
      <c r="O72" s="10">
        <f>+(B!L52/D!O$60)*1000</f>
        <v>8.6693633284134641</v>
      </c>
      <c r="P72" s="17">
        <f>+(B!M52/D!P$60)*1000</f>
        <v>8.5902489904179316</v>
      </c>
      <c r="Q72" s="10">
        <f>+(B!N52/D!Q$60)*1000</f>
        <v>10.042993202416918</v>
      </c>
      <c r="R72" s="17">
        <f>+(B!O52/D!R$60)*1000</f>
        <v>13.095697568141015</v>
      </c>
      <c r="S72" s="10">
        <f>+(B!P52/D!S$60)*1000</f>
        <v>15.999336566373312</v>
      </c>
      <c r="T72" s="17">
        <f>+(B!Q52/D!T$60)*1000</f>
        <v>20.111624786577732</v>
      </c>
      <c r="U72" s="10">
        <f>+(B!R52/D!U$60)*1000</f>
        <v>24.141909113405774</v>
      </c>
      <c r="V72" s="17">
        <f>+(B!S52/D!V$60)*1000</f>
        <v>18.347218212943822</v>
      </c>
      <c r="W72" s="10">
        <f>+(B!T52/D!W$60)*1000</f>
        <v>23.510206745770162</v>
      </c>
      <c r="X72" s="17">
        <f>+(B!U52/D!X$60)*1000</f>
        <v>28.985382299923987</v>
      </c>
      <c r="Y72" s="10">
        <f>+(B!V52/D!Y$60)*1000</f>
        <v>29.758139302734961</v>
      </c>
      <c r="Z72" s="17">
        <f>+(B!W52/D!Z$60)*1000</f>
        <v>28.719026081789433</v>
      </c>
      <c r="AA72" s="10">
        <f>+(B!X52/D!AA$60)*1000</f>
        <v>30.95330890436826</v>
      </c>
      <c r="AB72" s="17">
        <f>+(B!Y52/D!AB$60)*1000</f>
        <v>27.54956160404954</v>
      </c>
      <c r="AC72" s="11">
        <f>+(B!Z52/D!AC$60)*1000</f>
        <v>22.466449864609828</v>
      </c>
      <c r="AD72" s="11">
        <f>+(B!AA52/D!AD$60)*1000</f>
        <v>20.567716688306419</v>
      </c>
      <c r="AE72" s="11">
        <f>+(B!AB52/D!AE$60)*1000</f>
        <v>22.322960870088696</v>
      </c>
      <c r="AF72" s="11">
        <f>+(B!AC52/D!AF$60)*1000</f>
        <v>21.723420152532523</v>
      </c>
    </row>
    <row r="73" spans="6:32" x14ac:dyDescent="0.25">
      <c r="F73" s="231" t="s">
        <v>23</v>
      </c>
      <c r="G73" s="232"/>
      <c r="H73" s="17">
        <f>+(B!E53/D!H$60)*1000</f>
        <v>13.48902942117898</v>
      </c>
      <c r="I73" s="10">
        <f>+(B!F53/D!I$60)*1000</f>
        <v>13.144510262467191</v>
      </c>
      <c r="J73" s="17">
        <f>+(B!G53/D!J$60)*1000</f>
        <v>12.37360098445596</v>
      </c>
      <c r="K73" s="10">
        <f>+(B!H53/D!K$60)*1000</f>
        <v>13.257425663265307</v>
      </c>
      <c r="L73" s="17">
        <f>+(B!I53/D!L$60)*1000</f>
        <v>8.1567579093199001</v>
      </c>
      <c r="M73" s="10">
        <f>+(B!J53/D!M$60)*1000</f>
        <v>10.747720294818343</v>
      </c>
      <c r="N73" s="17">
        <f>+(B!K53/D!N$60)*1000</f>
        <v>10.562107683637967</v>
      </c>
      <c r="O73" s="10">
        <f>+(B!L53/D!O$60)*1000</f>
        <v>9.8686477775895867</v>
      </c>
      <c r="P73" s="17">
        <f>+(B!M53/D!P$60)*1000</f>
        <v>10.341715118640828</v>
      </c>
      <c r="Q73" s="10">
        <f>+(B!N53/D!Q$60)*1000</f>
        <v>12.905194698829305</v>
      </c>
      <c r="R73" s="17">
        <f>+(B!O53/D!R$60)*1000</f>
        <v>17.027495371773647</v>
      </c>
      <c r="S73" s="10">
        <f>+(B!P53/D!S$60)*1000</f>
        <v>24.111087937151549</v>
      </c>
      <c r="T73" s="17">
        <f>+(B!Q53/D!T$60)*1000</f>
        <v>31.872581077697088</v>
      </c>
      <c r="U73" s="10">
        <f>+(B!R53/D!U$60)*1000</f>
        <v>34.552813704978512</v>
      </c>
      <c r="V73" s="17">
        <f>+(B!S53/D!V$60)*1000</f>
        <v>27.568562973832236</v>
      </c>
      <c r="W73" s="10">
        <f>+(B!T53/D!W$60)*1000</f>
        <v>42.958174840694355</v>
      </c>
      <c r="X73" s="17">
        <f>+(B!U53/D!X$60)*1000</f>
        <v>50.153686133130634</v>
      </c>
      <c r="Y73" s="10">
        <f>+(B!V53/D!Y$60)*1000</f>
        <v>45.674451504873119</v>
      </c>
      <c r="Z73" s="17">
        <f>+(B!W53/D!Z$60)*1000</f>
        <v>48.645693279005116</v>
      </c>
      <c r="AA73" s="10">
        <f>+(B!X53/D!AA$60)*1000</f>
        <v>43.020202404431203</v>
      </c>
      <c r="AB73" s="17">
        <f>+(B!Y53/D!AB$60)*1000</f>
        <v>34.13957710101031</v>
      </c>
      <c r="AC73" s="11">
        <f>+(B!Z53/D!AC$60)*1000</f>
        <v>27.880394087962582</v>
      </c>
      <c r="AD73" s="11">
        <f>+(B!AA53/D!AD$60)*1000</f>
        <v>30.704535989612918</v>
      </c>
      <c r="AE73" s="11">
        <f>+(B!AB53/D!AE$60)*1000</f>
        <v>34.456886523257218</v>
      </c>
      <c r="AF73" s="11">
        <f>+(B!AC53/D!AF$60)*1000</f>
        <v>30.135632237703756</v>
      </c>
    </row>
    <row r="74" spans="6:32" x14ac:dyDescent="0.25">
      <c r="F74" s="233" t="s">
        <v>24</v>
      </c>
      <c r="G74" s="234"/>
      <c r="H74" s="17">
        <f>+(B!E54/D!H$60)*1000</f>
        <v>24.044603067484662</v>
      </c>
      <c r="I74" s="10">
        <f>+(B!F54/D!I$60)*1000</f>
        <v>22.325111128608924</v>
      </c>
      <c r="J74" s="17">
        <f>+(B!G54/D!J$60)*1000</f>
        <v>25.203880647668392</v>
      </c>
      <c r="K74" s="10">
        <f>+(B!H54/D!K$60)*1000</f>
        <v>25.48983318877551</v>
      </c>
      <c r="L74" s="17">
        <f>+(B!I54/D!L$60)*1000</f>
        <v>13.132649672544082</v>
      </c>
      <c r="M74" s="10">
        <f>+(B!J54/D!M$60)*1000</f>
        <v>15.589017867778439</v>
      </c>
      <c r="N74" s="17">
        <f>+(B!K54/D!N$60)*1000</f>
        <v>16.998439212035084</v>
      </c>
      <c r="O74" s="10">
        <f>+(B!L54/D!O$60)*1000</f>
        <v>20.33457226160807</v>
      </c>
      <c r="P74" s="17">
        <f>+(B!M54/D!P$60)*1000</f>
        <v>24.668187053454083</v>
      </c>
      <c r="Q74" s="10">
        <f>+(B!N54/D!Q$60)*1000</f>
        <v>28.443379720543806</v>
      </c>
      <c r="R74" s="17">
        <f>+(B!O54/D!R$60)*1000</f>
        <v>42.551381939425028</v>
      </c>
      <c r="S74" s="10">
        <f>+(B!P54/D!S$60)*1000</f>
        <v>57.870277450122096</v>
      </c>
      <c r="T74" s="17">
        <f>+(B!Q54/D!T$60)*1000</f>
        <v>74.678355225715393</v>
      </c>
      <c r="U74" s="10">
        <f>+(B!R54/D!U$60)*1000</f>
        <v>67.711798024791335</v>
      </c>
      <c r="V74" s="17">
        <f>+(B!S54/D!V$60)*1000</f>
        <v>45.128753240401075</v>
      </c>
      <c r="W74" s="10">
        <f>+(B!T54/D!W$60)*1000</f>
        <v>70.259274774774781</v>
      </c>
      <c r="X74" s="17">
        <f>+(B!U54/D!X$60)*1000</f>
        <v>107.91835986534912</v>
      </c>
      <c r="Y74" s="10">
        <f>+(B!V54/D!Y$60)*1000</f>
        <v>108.07475230775836</v>
      </c>
      <c r="Z74" s="17">
        <f>+(B!W54/D!Z$60)*1000</f>
        <v>89.093511279471983</v>
      </c>
      <c r="AA74" s="10">
        <f>+(B!X54/D!AA$60)*1000</f>
        <v>100.49882621375518</v>
      </c>
      <c r="AB74" s="17">
        <f>+(B!Y54/D!AB$60)*1000</f>
        <v>68.751988299483443</v>
      </c>
      <c r="AC74" s="11">
        <f>+(B!Z54/D!AC$60)*1000</f>
        <v>61.665463813900054</v>
      </c>
      <c r="AD74" s="11">
        <f>+(B!AA54/D!AD$60)*1000</f>
        <v>66.014985433741785</v>
      </c>
      <c r="AE74" s="11">
        <f>+(B!AB54/D!AE$60)*1000</f>
        <v>68.336424047838818</v>
      </c>
      <c r="AF74" s="11">
        <f>+(B!AC54/D!AF$60)*1000</f>
        <v>71.240501829079463</v>
      </c>
    </row>
    <row r="75" spans="6:32" x14ac:dyDescent="0.25">
      <c r="F75" s="231" t="s">
        <v>25</v>
      </c>
      <c r="G75" s="232"/>
      <c r="H75" s="17">
        <f>+(B!E55/D!H$60)*1000</f>
        <v>3.0076336089623896</v>
      </c>
      <c r="I75" s="10">
        <f>+(B!F55/D!I$60)*1000</f>
        <v>2.9734370078740153</v>
      </c>
      <c r="J75" s="17">
        <f>+(B!G55/D!J$60)*1000</f>
        <v>3.7048348445595858</v>
      </c>
      <c r="K75" s="10">
        <f>+(B!H55/D!K$60)*1000</f>
        <v>3.4263730357142856</v>
      </c>
      <c r="L75" s="17">
        <f>+(B!I55/D!L$60)*1000</f>
        <v>2.7409794962216623</v>
      </c>
      <c r="M75" s="10">
        <f>+(B!J55/D!M$60)*1000</f>
        <v>3.1379280821917805</v>
      </c>
      <c r="N75" s="17">
        <f>+(B!K55/D!N$60)*1000</f>
        <v>2.7896569804478855</v>
      </c>
      <c r="O75" s="10">
        <f>+(B!L55/D!O$60)*1000</f>
        <v>2.6710224539669483</v>
      </c>
      <c r="P75" s="17">
        <f>+(B!M55/D!P$60)*1000</f>
        <v>2.6089167483093982</v>
      </c>
      <c r="Q75" s="10">
        <f>+(B!N55/D!Q$60)*1000</f>
        <v>2.3441871223564958</v>
      </c>
      <c r="R75" s="17">
        <f>+(B!O55/D!R$60)*1000</f>
        <v>3.974044859987409</v>
      </c>
      <c r="S75" s="10">
        <f>+(B!P55/D!S$60)*1000</f>
        <v>5.0030815094687364</v>
      </c>
      <c r="T75" s="17">
        <f>+(B!Q55/D!T$60)*1000</f>
        <v>6.352502492772099</v>
      </c>
      <c r="U75" s="10">
        <f>+(B!R55/D!U$60)*1000</f>
        <v>8.4595391554745678</v>
      </c>
      <c r="V75" s="17">
        <f>+(B!S55/D!V$60)*1000</f>
        <v>7.196712110095822</v>
      </c>
      <c r="W75" s="10">
        <f>+(B!T55/D!W$60)*1000</f>
        <v>8.7601461656778721</v>
      </c>
      <c r="X75" s="17">
        <f>+(B!U55/D!X$60)*1000</f>
        <v>11.929682223911392</v>
      </c>
      <c r="Y75" s="10">
        <f>+(B!V55/D!Y$60)*1000</f>
        <v>13.998123459705468</v>
      </c>
      <c r="Z75" s="17">
        <f>+(B!W55/D!Z$60)*1000</f>
        <v>14.306671080834448</v>
      </c>
      <c r="AA75" s="10">
        <f>+(B!X55/D!AA$60)*1000</f>
        <v>15.919676555746717</v>
      </c>
      <c r="AB75" s="17">
        <f>+(B!Y55/D!AB$60)*1000</f>
        <v>12.159429267887893</v>
      </c>
      <c r="AC75" s="11">
        <f>+(B!Z55/D!AC$60)*1000</f>
        <v>10.134374538442604</v>
      </c>
      <c r="AD75" s="11">
        <f>+(B!AA55/D!AD$60)*1000</f>
        <v>10.107783717438934</v>
      </c>
      <c r="AE75" s="11">
        <f>+(B!AB55/D!AE$60)*1000</f>
        <v>11.220298832122648</v>
      </c>
      <c r="AF75" s="11">
        <f>+(B!AC55/D!AF$60)*1000</f>
        <v>11.209281659818808</v>
      </c>
    </row>
    <row r="76" spans="6:32" ht="15.75" thickBot="1" x14ac:dyDescent="0.3">
      <c r="F76" s="235" t="s">
        <v>26</v>
      </c>
      <c r="G76" s="236"/>
      <c r="H76" s="148">
        <f>+(B!E56/D!H$60)*1000</f>
        <v>14.384676580421447</v>
      </c>
      <c r="I76" s="149">
        <f>+(B!F56/D!I$60)*1000</f>
        <v>5.9236209186351703</v>
      </c>
      <c r="J76" s="148">
        <f>+(B!G56/D!J$60)*1000</f>
        <v>5.0966827461139896</v>
      </c>
      <c r="K76" s="149">
        <f>+(B!H56/D!K$60)*1000</f>
        <v>5.0766798469387755</v>
      </c>
      <c r="L76" s="148">
        <f>+(B!I56/D!L$60)*1000</f>
        <v>2.1334208060453399</v>
      </c>
      <c r="M76" s="149">
        <f>+(B!J56/D!M$60)*1000</f>
        <v>0.25466036331149494</v>
      </c>
      <c r="N76" s="148">
        <f>+(B!K56/D!N$60)*1000</f>
        <v>0.4565262899985299</v>
      </c>
      <c r="O76" s="149">
        <f>+(B!L56/D!O$60)*1000</f>
        <v>5.417261487091389E-2</v>
      </c>
      <c r="P76" s="148">
        <f>+(B!M56/D!P$60)*1000</f>
        <v>0.37386021171354156</v>
      </c>
      <c r="Q76" s="149">
        <f>+(B!N56/D!Q$60)*1000</f>
        <v>0.49838592805891246</v>
      </c>
      <c r="R76" s="148">
        <f>+(B!O56/D!R$60)*1000</f>
        <v>0.41959334561309425</v>
      </c>
      <c r="S76" s="149">
        <f>+(B!P56/D!S$60)*1000</f>
        <v>0.55539764087914112</v>
      </c>
      <c r="T76" s="148">
        <f>+(B!Q56/D!T$60)*1000</f>
        <v>0.66914360188494548</v>
      </c>
      <c r="U76" s="149">
        <f>+(B!R56/D!U$60)*1000</f>
        <v>0.3623205777147871</v>
      </c>
      <c r="V76" s="148">
        <f>+(B!S56/D!V$60)*1000</f>
        <v>0.46561468685386515</v>
      </c>
      <c r="W76" s="149">
        <f>+(B!T56/D!W$60)*1000</f>
        <v>0.30284032080861351</v>
      </c>
      <c r="X76" s="148">
        <f>+(B!U56/D!X$60)*1000</f>
        <v>0.45053999348463464</v>
      </c>
      <c r="Y76" s="149">
        <f>+(B!V56/D!Y$60)*1000</f>
        <v>0.53488257266755401</v>
      </c>
      <c r="Z76" s="148">
        <f>+(B!W56/D!Z$60)*1000</f>
        <v>0.48014590097833243</v>
      </c>
      <c r="AA76" s="149">
        <f>+(B!X56/D!AA$60)*1000</f>
        <v>0.36897188535940578</v>
      </c>
      <c r="AB76" s="148">
        <f>+(B!Y56/D!AB$60)*1000</f>
        <v>0.28555971620023651</v>
      </c>
      <c r="AC76" s="150">
        <f>+(B!Z56/D!AC$60)*1000</f>
        <v>0.26397121933207518</v>
      </c>
      <c r="AD76" s="150">
        <f>+(B!AA56/D!AD$60)*1000</f>
        <v>0.1708555749411669</v>
      </c>
      <c r="AE76" s="150">
        <f>+(B!AB56/D!AE$60)*1000</f>
        <v>0.26329570172974276</v>
      </c>
      <c r="AF76" s="150">
        <f>+(B!AC56/D!AF$60)*1000</f>
        <v>0.19166733456162494</v>
      </c>
    </row>
    <row r="77" spans="6:32" x14ac:dyDescent="0.25">
      <c r="F77" s="1" t="s">
        <v>53</v>
      </c>
      <c r="AD77" s="1"/>
    </row>
    <row r="78" spans="6:32" ht="15.75" thickBot="1" x14ac:dyDescent="0.3"/>
    <row r="79" spans="6:32" ht="15.75" thickBot="1" x14ac:dyDescent="0.3">
      <c r="F79" s="6" t="s">
        <v>15</v>
      </c>
      <c r="G79" s="7"/>
      <c r="H79" s="16">
        <v>1995</v>
      </c>
      <c r="I79" s="8">
        <v>1996</v>
      </c>
      <c r="J79" s="16">
        <v>1997</v>
      </c>
      <c r="K79" s="8">
        <v>1998</v>
      </c>
      <c r="L79" s="16">
        <v>1999</v>
      </c>
      <c r="M79" s="8">
        <v>2000</v>
      </c>
      <c r="N79" s="16">
        <v>2001</v>
      </c>
      <c r="O79" s="8">
        <v>2002</v>
      </c>
      <c r="P79" s="16">
        <v>2003</v>
      </c>
      <c r="Q79" s="8">
        <v>2004</v>
      </c>
      <c r="R79" s="16">
        <v>2005</v>
      </c>
      <c r="S79" s="8">
        <v>2006</v>
      </c>
      <c r="T79" s="16">
        <v>2007</v>
      </c>
      <c r="U79" s="8">
        <v>2008</v>
      </c>
      <c r="V79" s="16">
        <v>2009</v>
      </c>
      <c r="W79" s="8">
        <v>2010</v>
      </c>
      <c r="X79" s="16">
        <v>2011</v>
      </c>
      <c r="Y79" s="8">
        <v>2012</v>
      </c>
      <c r="Z79" s="16">
        <v>2013</v>
      </c>
      <c r="AA79" s="8">
        <v>2014</v>
      </c>
      <c r="AB79" s="16">
        <v>2015</v>
      </c>
      <c r="AC79" s="9">
        <v>2016</v>
      </c>
      <c r="AD79" s="9">
        <v>2017</v>
      </c>
      <c r="AE79" s="9">
        <v>2018</v>
      </c>
      <c r="AF79" s="9">
        <v>2019</v>
      </c>
    </row>
    <row r="80" spans="6:32" ht="15.75" thickBot="1" x14ac:dyDescent="0.3">
      <c r="F80" s="237" t="s">
        <v>27</v>
      </c>
      <c r="G80" s="238"/>
      <c r="H80" s="163">
        <f>+('C'!D46/D!H$60)*1000</f>
        <v>-35.819095465457444</v>
      </c>
      <c r="I80" s="163">
        <f>+('C'!E46/D!I$60)*1000</f>
        <v>-26.89931847769029</v>
      </c>
      <c r="J80" s="163">
        <f>+('C'!F46/D!J$60)*1000</f>
        <v>-30.566676891191712</v>
      </c>
      <c r="K80" s="163">
        <f>+('C'!G46/D!K$60)*1000</f>
        <v>-38.458477015306123</v>
      </c>
      <c r="L80" s="163">
        <f>+('C'!H46/D!L$60)*1000</f>
        <v>-14.273552317380354</v>
      </c>
      <c r="M80" s="163">
        <f>+('C'!I46/D!M$60)*1000</f>
        <v>-17.114832092515385</v>
      </c>
      <c r="N80" s="163">
        <f>+('C'!J46/D!N$60)*1000</f>
        <v>-24.194588254030478</v>
      </c>
      <c r="O80" s="163">
        <f>+('C'!K46/D!O$60)*1000</f>
        <v>-21.962106995088195</v>
      </c>
      <c r="P80" s="163">
        <f>+('C'!L46/D!P$60)*1000</f>
        <v>-23.84497672584769</v>
      </c>
      <c r="Q80" s="163">
        <f>+('C'!M46/D!Q$60)*1000</f>
        <v>-23.277496931646525</v>
      </c>
      <c r="R80" s="163">
        <f>+('C'!N46/D!R$60)*1000</f>
        <v>-33.853664482734501</v>
      </c>
      <c r="S80" s="163">
        <f>+('C'!O46/D!S$60)*1000</f>
        <v>-65.697262728655019</v>
      </c>
      <c r="T80" s="163">
        <f>+('C'!P46/D!T$60)*1000</f>
        <v>-92.803990848453125</v>
      </c>
      <c r="U80" s="163">
        <f>+('C'!Q46/D!U$60)*1000</f>
        <v>-76.07354864907424</v>
      </c>
      <c r="V80" s="163">
        <f>+('C'!R46/D!V$60)*1000</f>
        <v>-55.077201004913412</v>
      </c>
      <c r="W80" s="163">
        <f>+('C'!S46/D!W$60)*1000</f>
        <v>-76.446919929685819</v>
      </c>
      <c r="X80" s="163">
        <f>+('C'!T46/D!X$60)*1000</f>
        <v>-111.5413078510153</v>
      </c>
      <c r="Y80" s="163">
        <f>+('C'!U46/D!Y$60)*1000</f>
        <v>-117.85760572753424</v>
      </c>
      <c r="Z80" s="163">
        <f>+('C'!V46/D!Z$60)*1000</f>
        <v>-121.35365885698519</v>
      </c>
      <c r="AA80" s="163">
        <f>+('C'!W46/D!AA$60)*1000</f>
        <v>-135.34979425957786</v>
      </c>
      <c r="AB80" s="163">
        <f>+('C'!X46/D!AB$60)*1000</f>
        <v>-87.403692467273856</v>
      </c>
      <c r="AC80" s="163">
        <f>+('C'!Y46/D!AC$60)*1000</f>
        <v>-77.270122999917945</v>
      </c>
      <c r="AD80" s="163">
        <f>+('C'!Z46/D!AD$60)*1000</f>
        <v>-44.144915706402671</v>
      </c>
      <c r="AE80" s="163">
        <f>+('C'!AA46/D!AE$60)*1000</f>
        <v>-48.427023257213946</v>
      </c>
      <c r="AF80" s="163">
        <f>+('C'!AB46/D!AF$60)*1000</f>
        <v>-71.838296834908306</v>
      </c>
    </row>
    <row r="81" spans="6:32" x14ac:dyDescent="0.25">
      <c r="F81" s="231" t="s">
        <v>17</v>
      </c>
      <c r="G81" s="232"/>
      <c r="H81" s="140">
        <f>+('C'!D47/D!H$60)*1000</f>
        <v>2.9860810082688714</v>
      </c>
      <c r="I81" s="140">
        <f>+('C'!E47/D!I$60)*1000</f>
        <v>0.64465595800524922</v>
      </c>
      <c r="J81" s="140">
        <f>+('C'!F47/D!J$60)*1000</f>
        <v>1.7120566062176155</v>
      </c>
      <c r="K81" s="140">
        <f>+('C'!G47/D!K$60)*1000</f>
        <v>-0.22368655612244989</v>
      </c>
      <c r="L81" s="140">
        <f>+('C'!H47/D!L$60)*1000</f>
        <v>1.7088934760705294</v>
      </c>
      <c r="M81" s="140">
        <f>+('C'!I47/D!M$60)*1000</f>
        <v>1.7715071719277353</v>
      </c>
      <c r="N81" s="140">
        <f>+('C'!J47/D!N$60)*1000</f>
        <v>-1.3219194394080458</v>
      </c>
      <c r="O81" s="140">
        <f>+('C'!K47/D!O$60)*1000</f>
        <v>-0.75794207457233442</v>
      </c>
      <c r="P81" s="140">
        <f>+('C'!L47/D!P$60)*1000</f>
        <v>-0.14318196372673175</v>
      </c>
      <c r="Q81" s="140">
        <f>+('C'!M47/D!Q$60)*1000</f>
        <v>0.14767475453172224</v>
      </c>
      <c r="R81" s="140">
        <f>+('C'!N47/D!R$60)*1000</f>
        <v>4.4550450698314261</v>
      </c>
      <c r="S81" s="140">
        <f>+('C'!O47/D!S$60)*1000</f>
        <v>4.1546046399115335</v>
      </c>
      <c r="T81" s="140">
        <f>+('C'!P47/D!T$60)*1000</f>
        <v>1.5258061329023154</v>
      </c>
      <c r="U81" s="140">
        <f>+('C'!Q47/D!U$60)*1000</f>
        <v>-0.39473107466648649</v>
      </c>
      <c r="V81" s="140">
        <f>+('C'!R47/D!V$60)*1000</f>
        <v>0.62825149514217904</v>
      </c>
      <c r="W81" s="140">
        <f>+('C'!S47/D!W$60)*1000</f>
        <v>3.3164701384311135</v>
      </c>
      <c r="X81" s="140">
        <f>+('C'!T47/D!X$60)*1000</f>
        <v>1.6132662829840378</v>
      </c>
      <c r="Y81" s="140">
        <f>+('C'!U47/D!Y$60)*1000</f>
        <v>-5.4148011034305101</v>
      </c>
      <c r="Z81" s="140">
        <f>+('C'!V47/D!Z$60)*1000</f>
        <v>-6.3750835508584291</v>
      </c>
      <c r="AA81" s="140">
        <f>+('C'!W47/D!AA$60)*1000</f>
        <v>-6.7856187319038206</v>
      </c>
      <c r="AB81" s="140">
        <f>+('C'!X47/D!AB$60)*1000</f>
        <v>-2.7981528950480272</v>
      </c>
      <c r="AC81" s="140">
        <f>+('C'!Y47/D!AC$60)*1000</f>
        <v>-4.6686370312628211</v>
      </c>
      <c r="AD81" s="140">
        <f>+('C'!Z47/D!AD$60)*1000</f>
        <v>-1.5384725310395202</v>
      </c>
      <c r="AE81" s="140">
        <f>+('C'!AA47/D!AE$60)*1000</f>
        <v>-5.0032118633864444</v>
      </c>
      <c r="AF81" s="140">
        <f>+('C'!AB47/D!AF$60)*1000</f>
        <v>-5.890307948997993</v>
      </c>
    </row>
    <row r="82" spans="6:32" x14ac:dyDescent="0.25">
      <c r="F82" s="233" t="s">
        <v>18</v>
      </c>
      <c r="G82" s="234"/>
      <c r="H82" s="34">
        <f>+('C'!D48/D!H$60)*1000</f>
        <v>-0.16410194718591622</v>
      </c>
      <c r="I82" s="34">
        <f>+('C'!E48/D!I$60)*1000</f>
        <v>-0.32515039370078735</v>
      </c>
      <c r="J82" s="34">
        <f>+('C'!F48/D!J$60)*1000</f>
        <v>-0.41801318652849739</v>
      </c>
      <c r="K82" s="34">
        <f>+('C'!G48/D!K$60)*1000</f>
        <v>-0.19403142857142855</v>
      </c>
      <c r="L82" s="34">
        <f>+('C'!H48/D!L$60)*1000</f>
        <v>-0.25319445843828714</v>
      </c>
      <c r="M82" s="34">
        <f>+('C'!I48/D!M$60)*1000</f>
        <v>-0.2513238286678578</v>
      </c>
      <c r="N82" s="34">
        <f>+('C'!J48/D!N$60)*1000</f>
        <v>-0.34353408144264219</v>
      </c>
      <c r="O82" s="34">
        <f>+('C'!K48/D!O$60)*1000</f>
        <v>-0.26637523288731885</v>
      </c>
      <c r="P82" s="34">
        <f>+('C'!L48/D!P$60)*1000</f>
        <v>-0.2848504145857727</v>
      </c>
      <c r="Q82" s="34">
        <f>+('C'!M48/D!Q$60)*1000</f>
        <v>-0.35855076944864045</v>
      </c>
      <c r="R82" s="34">
        <f>+('C'!N48/D!R$60)*1000</f>
        <v>-0.35450304273823124</v>
      </c>
      <c r="S82" s="34">
        <f>+('C'!O48/D!S$60)*1000</f>
        <v>-0.30487116988434776</v>
      </c>
      <c r="T82" s="34">
        <f>+('C'!P48/D!T$60)*1000</f>
        <v>-0.63921176042069794</v>
      </c>
      <c r="U82" s="34">
        <f>+('C'!Q48/D!U$60)*1000</f>
        <v>-0.85811297833569555</v>
      </c>
      <c r="V82" s="34">
        <f>+('C'!R48/D!V$60)*1000</f>
        <v>-0.53663078325440772</v>
      </c>
      <c r="W82" s="34">
        <f>+('C'!S48/D!W$60)*1000</f>
        <v>-0.91889077125906393</v>
      </c>
      <c r="X82" s="34">
        <f>+('C'!T48/D!X$60)*1000</f>
        <v>-0.92760658051905742</v>
      </c>
      <c r="Y82" s="34">
        <f>+('C'!U48/D!Y$60)*1000</f>
        <v>-1.156266884204199</v>
      </c>
      <c r="Z82" s="34">
        <f>+('C'!V48/D!Z$60)*1000</f>
        <v>-1.0794449820674434</v>
      </c>
      <c r="AA82" s="34">
        <f>+('C'!W48/D!AA$60)*1000</f>
        <v>-1.3377274558348369</v>
      </c>
      <c r="AB82" s="34">
        <f>+('C'!X48/D!AB$60)*1000</f>
        <v>-1.92788654233139</v>
      </c>
      <c r="AC82" s="34">
        <f>+('C'!Y48/D!AC$60)*1000</f>
        <v>-2.375344567982276</v>
      </c>
      <c r="AD82" s="34">
        <f>+('C'!Z48/D!AD$60)*1000</f>
        <v>-2.3224668911790958</v>
      </c>
      <c r="AE82" s="34">
        <f>+('C'!AA48/D!AE$60)*1000</f>
        <v>-2.7959812778424373</v>
      </c>
      <c r="AF82" s="34">
        <f>+('C'!AB48/D!AF$60)*1000</f>
        <v>-2.950277215111837</v>
      </c>
    </row>
    <row r="83" spans="6:32" x14ac:dyDescent="0.25">
      <c r="F83" s="231" t="s">
        <v>19</v>
      </c>
      <c r="G83" s="232"/>
      <c r="H83" s="34">
        <f>+('C'!D49/D!H$60)*1000</f>
        <v>-1.3336033075486795</v>
      </c>
      <c r="I83" s="34">
        <f>+('C'!E49/D!I$60)*1000</f>
        <v>-0.83936333333333335</v>
      </c>
      <c r="J83" s="34">
        <f>+('C'!F49/D!J$60)*1000</f>
        <v>-1.0726864248704664</v>
      </c>
      <c r="K83" s="34">
        <f>+('C'!G49/D!K$60)*1000</f>
        <v>-0.7990749234693878</v>
      </c>
      <c r="L83" s="34">
        <f>+('C'!H49/D!L$60)*1000</f>
        <v>-0.82216133501259447</v>
      </c>
      <c r="M83" s="34">
        <f>+('C'!I49/D!M$60)*1000</f>
        <v>-1.3625692128250941</v>
      </c>
      <c r="N83" s="34">
        <f>+('C'!J49/D!N$60)*1000</f>
        <v>-0.75149100798745505</v>
      </c>
      <c r="O83" s="34">
        <f>+('C'!K49/D!O$60)*1000</f>
        <v>-0.34251987708388781</v>
      </c>
      <c r="P83" s="34">
        <f>+('C'!L49/D!P$60)*1000</f>
        <v>-0.21618351692991483</v>
      </c>
      <c r="Q83" s="34">
        <f>+('C'!M49/D!Q$60)*1000</f>
        <v>-0.56059082326283982</v>
      </c>
      <c r="R83" s="34">
        <f>+('C'!N49/D!R$60)*1000</f>
        <v>-0.41504646879153184</v>
      </c>
      <c r="S83" s="34">
        <f>+('C'!O49/D!S$60)*1000</f>
        <v>-0.5099618716306501</v>
      </c>
      <c r="T83" s="34">
        <f>+('C'!P49/D!T$60)*1000</f>
        <v>-0.84940640152981084</v>
      </c>
      <c r="U83" s="34">
        <f>+('C'!Q49/D!U$60)*1000</f>
        <v>-1.0476876110773665</v>
      </c>
      <c r="V83" s="34">
        <f>+('C'!R49/D!V$60)*1000</f>
        <v>-0.47661795504568799</v>
      </c>
      <c r="W83" s="34">
        <f>+('C'!S49/D!W$60)*1000</f>
        <v>-1.0293132498352011</v>
      </c>
      <c r="X83" s="34">
        <f>+('C'!T49/D!X$60)*1000</f>
        <v>-1.0395932023020957</v>
      </c>
      <c r="Y83" s="34">
        <f>+('C'!U49/D!Y$60)*1000</f>
        <v>-0.21850448671160574</v>
      </c>
      <c r="Z83" s="34">
        <f>+('C'!V49/D!Z$60)*1000</f>
        <v>9.1674603679887931E-2</v>
      </c>
      <c r="AA83" s="34">
        <f>+('C'!W49/D!AA$60)*1000</f>
        <v>0.50629453233183686</v>
      </c>
      <c r="AB83" s="34">
        <f>+('C'!X49/D!AB$60)*1000</f>
        <v>0.43067858846959706</v>
      </c>
      <c r="AC83" s="34">
        <f>+('C'!Y49/D!AC$60)*1000</f>
        <v>0.97856420776236996</v>
      </c>
      <c r="AD83" s="34">
        <f>+('C'!Z49/D!AD$60)*1000</f>
        <v>1.2818686602288405</v>
      </c>
      <c r="AE83" s="34">
        <f>+('C'!AA49/D!AE$60)*1000</f>
        <v>0.98924940803467531</v>
      </c>
      <c r="AF83" s="34">
        <f>+('C'!AB49/D!AF$60)*1000</f>
        <v>1.7545248245937146</v>
      </c>
    </row>
    <row r="84" spans="6:32" x14ac:dyDescent="0.25">
      <c r="F84" s="233" t="s">
        <v>20</v>
      </c>
      <c r="G84" s="234"/>
      <c r="H84" s="34">
        <f>+('C'!D50/D!H$60)*1000</f>
        <v>10.569599786609762</v>
      </c>
      <c r="I84" s="34">
        <f>+('C'!E50/D!I$60)*1000</f>
        <v>10.481185826771654</v>
      </c>
      <c r="J84" s="34">
        <f>+('C'!F50/D!J$60)*1000</f>
        <v>7.8052830569948179</v>
      </c>
      <c r="K84" s="34">
        <f>+('C'!G50/D!K$60)*1000</f>
        <v>4.6336081377551013</v>
      </c>
      <c r="L84" s="34">
        <f>+('C'!H50/D!L$60)*1000</f>
        <v>6.0415363476070523</v>
      </c>
      <c r="M84" s="34">
        <f>+('C'!I50/D!M$60)*1000</f>
        <v>5.7313218433591411</v>
      </c>
      <c r="N84" s="34">
        <f>+('C'!J50/D!N$60)*1000</f>
        <v>2.7341948596069976</v>
      </c>
      <c r="O84" s="34">
        <f>+('C'!K50/D!O$60)*1000</f>
        <v>3.7994965036657069</v>
      </c>
      <c r="P84" s="34">
        <f>+('C'!L50/D!P$60)*1000</f>
        <v>4.6528990178976803</v>
      </c>
      <c r="Q84" s="34">
        <f>+('C'!M50/D!Q$60)*1000</f>
        <v>7.8261835819486407</v>
      </c>
      <c r="R84" s="34">
        <f>+('C'!N50/D!R$60)*1000</f>
        <v>13.843937210007226</v>
      </c>
      <c r="S84" s="34">
        <f>+('C'!O50/D!S$60)*1000</f>
        <v>5.987602497350597</v>
      </c>
      <c r="T84" s="34">
        <f>+('C'!P50/D!T$60)*1000</f>
        <v>8.3770357183509017</v>
      </c>
      <c r="U84" s="34">
        <f>+('C'!Q50/D!U$60)*1000</f>
        <v>28.871592270140155</v>
      </c>
      <c r="V84" s="34">
        <f>+('C'!R50/D!V$60)*1000</f>
        <v>14.815905933880256</v>
      </c>
      <c r="W84" s="34">
        <f>+('C'!S50/D!W$60)*1000</f>
        <v>32.895691078883765</v>
      </c>
      <c r="X84" s="34">
        <f>+('C'!T50/D!X$60)*1000</f>
        <v>47.527040221522419</v>
      </c>
      <c r="Y84" s="34">
        <f>+('C'!U50/D!Y$60)*1000</f>
        <v>44.078884096861458</v>
      </c>
      <c r="Z84" s="34">
        <f>+('C'!V50/D!Z$60)*1000</f>
        <v>22.113043038135864</v>
      </c>
      <c r="AA84" s="34">
        <f>+('C'!W50/D!AA$60)*1000</f>
        <v>21.178374722000758</v>
      </c>
      <c r="AB84" s="34">
        <f>+('C'!X50/D!AB$60)*1000</f>
        <v>18.381071053668855</v>
      </c>
      <c r="AC84" s="34">
        <f>+('C'!Y50/D!AC$60)*1000</f>
        <v>10.588171083941907</v>
      </c>
      <c r="AD84" s="34">
        <f>+('C'!Z50/D!AD$60)*1000</f>
        <v>42.968088553923558</v>
      </c>
      <c r="AE84" s="34">
        <f>+('C'!AA50/D!AE$60)*1000</f>
        <v>48.192179515993097</v>
      </c>
      <c r="AF84" s="34">
        <f>+('C'!AB50/D!AF$60)*1000</f>
        <v>30.54083908725336</v>
      </c>
    </row>
    <row r="85" spans="6:32" x14ac:dyDescent="0.25">
      <c r="F85" s="231" t="s">
        <v>21</v>
      </c>
      <c r="G85" s="232"/>
      <c r="H85" s="34">
        <f>+('C'!D51/D!H$60)*1000</f>
        <v>3.4689730594825302E-2</v>
      </c>
      <c r="I85" s="34">
        <f>+('C'!E51/D!I$60)*1000</f>
        <v>-7.3600288713910764E-2</v>
      </c>
      <c r="J85" s="34">
        <f>+('C'!F51/D!J$60)*1000</f>
        <v>0.15807067357512952</v>
      </c>
      <c r="K85" s="34">
        <f>+('C'!G51/D!K$60)*1000</f>
        <v>5.5882117346938771E-2</v>
      </c>
      <c r="L85" s="34">
        <f>+('C'!H51/D!L$60)*1000</f>
        <v>0.10042241813602014</v>
      </c>
      <c r="M85" s="34">
        <f>+('C'!I51/D!M$60)*1000</f>
        <v>5.8757370458606309E-2</v>
      </c>
      <c r="N85" s="34">
        <f>+('C'!J51/D!N$60)*1000</f>
        <v>0.18050605184495516</v>
      </c>
      <c r="O85" s="34">
        <f>+('C'!K51/D!O$60)*1000</f>
        <v>0.38564175276440266</v>
      </c>
      <c r="P85" s="34">
        <f>+('C'!L51/D!P$60)*1000</f>
        <v>0.38469323042366599</v>
      </c>
      <c r="Q85" s="34">
        <f>+('C'!M51/D!Q$60)*1000</f>
        <v>0.61448876510574013</v>
      </c>
      <c r="R85" s="34">
        <f>+('C'!N51/D!R$60)*1000</f>
        <v>0.28501391965305789</v>
      </c>
      <c r="S85" s="34">
        <f>+('C'!O51/D!S$60)*1000</f>
        <v>0.37580532645256415</v>
      </c>
      <c r="T85" s="34">
        <f>+('C'!P51/D!T$60)*1000</f>
        <v>0.24257959796935821</v>
      </c>
      <c r="U85" s="34">
        <f>+('C'!Q51/D!U$60)*1000</f>
        <v>0.31504233875503362</v>
      </c>
      <c r="V85" s="34">
        <f>+('C'!R51/D!V$60)*1000</f>
        <v>0.77838100002223265</v>
      </c>
      <c r="W85" s="34">
        <f>+('C'!S51/D!W$60)*1000</f>
        <v>2.3853328938694841E-2</v>
      </c>
      <c r="X85" s="34">
        <f>+('C'!T51/D!X$60)*1000</f>
        <v>-0.96825902921055496</v>
      </c>
      <c r="Y85" s="34">
        <f>+('C'!U51/D!Y$60)*1000</f>
        <v>0.38071997767377952</v>
      </c>
      <c r="Z85" s="34">
        <f>+('C'!V51/D!Z$60)*1000</f>
        <v>3.3776341758451733E-2</v>
      </c>
      <c r="AA85" s="34">
        <f>+('C'!W51/D!AA$60)*1000</f>
        <v>0.3037068104569679</v>
      </c>
      <c r="AB85" s="34">
        <f>+('C'!X51/D!AB$60)*1000</f>
        <v>0.73773128228533502</v>
      </c>
      <c r="AC85" s="34">
        <f>+('C'!Y51/D!AC$60)*1000</f>
        <v>0.31172755805366376</v>
      </c>
      <c r="AD85" s="34">
        <f>+('C'!Z51/D!AD$60)*1000</f>
        <v>1.1590553436663149</v>
      </c>
      <c r="AE85" s="34">
        <f>+('C'!AA51/D!AE$60)*1000</f>
        <v>0.42365842597423453</v>
      </c>
      <c r="AF85" s="34">
        <f>+('C'!AB51/D!AF$60)*1000</f>
        <v>0.15608310193204442</v>
      </c>
    </row>
    <row r="86" spans="6:32" x14ac:dyDescent="0.25">
      <c r="F86" s="233" t="s">
        <v>22</v>
      </c>
      <c r="G86" s="234"/>
      <c r="H86" s="34">
        <f>+('C'!D52/D!H$60)*1000</f>
        <v>-1.2035596692451325</v>
      </c>
      <c r="I86" s="34">
        <f>+('C'!E52/D!I$60)*1000</f>
        <v>-0.27014414698162803</v>
      </c>
      <c r="J86" s="34">
        <f>+('C'!F52/D!J$60)*1000</f>
        <v>3.4703445595853789E-2</v>
      </c>
      <c r="K86" s="34">
        <f>+('C'!G52/D!K$60)*1000</f>
        <v>-1.4858195408163271</v>
      </c>
      <c r="L86" s="34">
        <f>+('C'!H52/D!L$60)*1000</f>
        <v>-1.4597360957178838</v>
      </c>
      <c r="M86" s="34">
        <f>+('C'!I52/D!M$60)*1000</f>
        <v>-1.9513946049235662</v>
      </c>
      <c r="N86" s="34">
        <f>+('C'!J52/D!N$60)*1000</f>
        <v>-2.8085660312637817</v>
      </c>
      <c r="O86" s="34">
        <f>+('C'!K52/D!O$60)*1000</f>
        <v>-1.9063365433472867</v>
      </c>
      <c r="P86" s="34">
        <f>+('C'!L52/D!P$60)*1000</f>
        <v>-1.1916912232072454</v>
      </c>
      <c r="Q86" s="34">
        <f>+('C'!M52/D!Q$60)*1000</f>
        <v>-1.0449644779078548</v>
      </c>
      <c r="R86" s="34">
        <f>+('C'!N52/D!R$60)*1000</f>
        <v>-3.1186249854274988</v>
      </c>
      <c r="S86" s="34">
        <f>+('C'!O52/D!S$60)*1000</f>
        <v>-5.3483714002672444</v>
      </c>
      <c r="T86" s="34">
        <f>+('C'!P52/D!T$60)*1000</f>
        <v>-8.0686709768479492</v>
      </c>
      <c r="U86" s="34">
        <f>+('C'!Q52/D!U$60)*1000</f>
        <v>-10.749117680142183</v>
      </c>
      <c r="V86" s="34">
        <f>+('C'!R52/D!V$60)*1000</f>
        <v>-6.5747476155539273</v>
      </c>
      <c r="W86" s="34">
        <f>+('C'!S52/D!W$60)*1000</f>
        <v>-8.9256468688200421</v>
      </c>
      <c r="X86" s="34">
        <f>+('C'!T52/D!X$60)*1000</f>
        <v>-12.078419937018134</v>
      </c>
      <c r="Y86" s="34">
        <f>+('C'!U52/D!Y$60)*1000</f>
        <v>-12.50477946417071</v>
      </c>
      <c r="Z86" s="34">
        <f>+('C'!V52/D!Z$60)*1000</f>
        <v>-10.619596167313935</v>
      </c>
      <c r="AA86" s="34">
        <f>+('C'!W52/D!AA$60)*1000</f>
        <v>-14.720165834417354</v>
      </c>
      <c r="AB86" s="34">
        <f>+('C'!X52/D!AB$60)*1000</f>
        <v>-10.966314482501085</v>
      </c>
      <c r="AC86" s="34">
        <f>+('C'!Y52/D!AC$60)*1000</f>
        <v>-5.9170679617625321</v>
      </c>
      <c r="AD86" s="34">
        <f>+('C'!Z52/D!AD$60)*1000</f>
        <v>-3.7453516189239631</v>
      </c>
      <c r="AE86" s="34">
        <f>+('C'!AA52/D!AE$60)*1000</f>
        <v>-4.3393062567724847</v>
      </c>
      <c r="AF86" s="34">
        <f>+('C'!AB52/D!AF$60)*1000</f>
        <v>-4.6663541354924485</v>
      </c>
    </row>
    <row r="87" spans="6:32" x14ac:dyDescent="0.25">
      <c r="F87" s="231" t="s">
        <v>23</v>
      </c>
      <c r="G87" s="232"/>
      <c r="H87" s="34">
        <f>+('C'!D53/D!H$60)*1000</f>
        <v>-8.2089158975726857</v>
      </c>
      <c r="I87" s="34">
        <f>+('C'!E53/D!I$60)*1000</f>
        <v>-8.0996257742782145</v>
      </c>
      <c r="J87" s="34">
        <f>+('C'!F53/D!J$60)*1000</f>
        <v>-8.212467461139898</v>
      </c>
      <c r="K87" s="34">
        <f>+('C'!G53/D!K$60)*1000</f>
        <v>-9.9437532142857137</v>
      </c>
      <c r="L87" s="34">
        <f>+('C'!H53/D!L$60)*1000</f>
        <v>-4.6477158942065495</v>
      </c>
      <c r="M87" s="34">
        <f>+('C'!I53/D!M$60)*1000</f>
        <v>-6.0949504169148296</v>
      </c>
      <c r="N87" s="34">
        <f>+('C'!J53/D!N$60)*1000</f>
        <v>-5.9837286225314843</v>
      </c>
      <c r="O87" s="34">
        <f>+('C'!K53/D!O$60)*1000</f>
        <v>-4.5834089864259964</v>
      </c>
      <c r="P87" s="34">
        <f>+('C'!L53/D!P$60)*1000</f>
        <v>-4.186509163898779</v>
      </c>
      <c r="Q87" s="34">
        <f>+('C'!M53/D!Q$60)*1000</f>
        <v>-5.1447516049848945</v>
      </c>
      <c r="R87" s="34">
        <f>+('C'!N53/D!R$60)*1000</f>
        <v>-8.4658957308400744</v>
      </c>
      <c r="S87" s="34">
        <f>+('C'!O53/D!S$60)*1000</f>
        <v>-14.263287379624938</v>
      </c>
      <c r="T87" s="34">
        <f>+('C'!P53/D!T$60)*1000</f>
        <v>-20.435446946069614</v>
      </c>
      <c r="U87" s="34">
        <f>+('C'!Q53/D!U$60)*1000</f>
        <v>-24.842977075881311</v>
      </c>
      <c r="V87" s="34">
        <f>+('C'!R53/D!V$60)*1000</f>
        <v>-19.74831668111786</v>
      </c>
      <c r="W87" s="34">
        <f>+('C'!S53/D!W$60)*1000</f>
        <v>-32.300617095143927</v>
      </c>
      <c r="X87" s="34">
        <f>+('C'!T53/D!X$60)*1000</f>
        <v>-38.695066174394618</v>
      </c>
      <c r="Y87" s="34">
        <f>+('C'!U53/D!Y$60)*1000</f>
        <v>-35.858578699927008</v>
      </c>
      <c r="Z87" s="34">
        <f>+('C'!V53/D!Z$60)*1000</f>
        <v>-39.653445194287045</v>
      </c>
      <c r="AA87" s="34">
        <f>+('C'!W53/D!AA$60)*1000</f>
        <v>-33.158305736225927</v>
      </c>
      <c r="AB87" s="34">
        <f>+('C'!X53/D!AB$60)*1000</f>
        <v>-25.727153828599874</v>
      </c>
      <c r="AC87" s="34">
        <f>+('C'!Y53/D!AC$60)*1000</f>
        <v>-19.832924427668825</v>
      </c>
      <c r="AD87" s="34">
        <f>+('C'!Z53/D!AD$60)*1000</f>
        <v>-22.211682321674918</v>
      </c>
      <c r="AE87" s="34">
        <f>+('C'!AA53/D!AE$60)*1000</f>
        <v>-24.576178994260946</v>
      </c>
      <c r="AF87" s="34">
        <f>+('C'!AB53/D!AF$60)*1000</f>
        <v>-22.393872582790888</v>
      </c>
    </row>
    <row r="88" spans="6:32" x14ac:dyDescent="0.25">
      <c r="F88" s="233" t="s">
        <v>24</v>
      </c>
      <c r="G88" s="234"/>
      <c r="H88" s="34">
        <f>+('C'!D54/D!H$60)*1000</f>
        <v>-23.173359349159774</v>
      </c>
      <c r="I88" s="34">
        <f>+('C'!E54/D!I$60)*1000</f>
        <v>-21.627835853018375</v>
      </c>
      <c r="J88" s="34">
        <f>+('C'!F54/D!J$60)*1000</f>
        <v>-24.126907046632123</v>
      </c>
      <c r="K88" s="34">
        <f>+('C'!G54/D!K$60)*1000</f>
        <v>-24.26550535714286</v>
      </c>
      <c r="L88" s="34">
        <f>+('C'!H54/D!L$60)*1000</f>
        <v>-12.254344055415617</v>
      </c>
      <c r="M88" s="34">
        <f>+('C'!I54/D!M$60)*1000</f>
        <v>-14.49450960393091</v>
      </c>
      <c r="N88" s="34">
        <f>+('C'!J54/D!N$60)*1000</f>
        <v>-15.838874822364874</v>
      </c>
      <c r="O88" s="34">
        <f>+('C'!K54/D!O$60)*1000</f>
        <v>-18.92971896247187</v>
      </c>
      <c r="P88" s="34">
        <f>+('C'!L54/D!P$60)*1000</f>
        <v>-23.440420010036082</v>
      </c>
      <c r="Q88" s="34">
        <f>+('C'!M54/D!Q$60)*1000</f>
        <v>-26.448798668806649</v>
      </c>
      <c r="R88" s="34">
        <f>+('C'!N54/D!R$60)*1000</f>
        <v>-40.732030753806342</v>
      </c>
      <c r="S88" s="34">
        <f>+('C'!O54/D!S$60)*1000</f>
        <v>-55.958068239413898</v>
      </c>
      <c r="T88" s="34">
        <f>+('C'!P54/D!T$60)*1000</f>
        <v>-71.774195119174991</v>
      </c>
      <c r="U88" s="34">
        <f>+('C'!Q54/D!U$60)*1000</f>
        <v>-64.412751276686691</v>
      </c>
      <c r="V88" s="34">
        <f>+('C'!R54/D!V$60)*1000</f>
        <v>-41.414871006469681</v>
      </c>
      <c r="W88" s="34">
        <f>+('C'!S54/D!W$60)*1000</f>
        <v>-66.228151922654362</v>
      </c>
      <c r="X88" s="34">
        <f>+('C'!T54/D!X$60)*1000</f>
        <v>-101.29330769899012</v>
      </c>
      <c r="Y88" s="34">
        <f>+('C'!U54/D!Y$60)*1000</f>
        <v>-99.493199218582262</v>
      </c>
      <c r="Z88" s="34">
        <f>+('C'!V54/D!Z$60)*1000</f>
        <v>-77.858115702128558</v>
      </c>
      <c r="AA88" s="34">
        <f>+('C'!W54/D!AA$60)*1000</f>
        <v>-91.335086966556162</v>
      </c>
      <c r="AB88" s="34">
        <f>+('C'!X54/D!AB$60)*1000</f>
        <v>-58.872126568885754</v>
      </c>
      <c r="AC88" s="34">
        <f>+('C'!Y54/D!AC$60)*1000</f>
        <v>-51.196283642405831</v>
      </c>
      <c r="AD88" s="34">
        <f>+('C'!Z54/D!AD$60)*1000</f>
        <v>-54.984160431713057</v>
      </c>
      <c r="AE88" s="34">
        <f>+('C'!AA54/D!AE$60)*1000</f>
        <v>-59.425711100854841</v>
      </c>
      <c r="AF88" s="34">
        <f>+('C'!AB54/D!AF$60)*1000</f>
        <v>-62.848487979101506</v>
      </c>
    </row>
    <row r="89" spans="6:32" x14ac:dyDescent="0.25">
      <c r="F89" s="231" t="s">
        <v>25</v>
      </c>
      <c r="G89" s="232"/>
      <c r="H89" s="34">
        <f>+('C'!D55/D!H$60)*1000</f>
        <v>-0.941249666577754</v>
      </c>
      <c r="I89" s="34">
        <f>+('C'!E55/D!I$60)*1000</f>
        <v>-0.86582070866141736</v>
      </c>
      <c r="J89" s="34">
        <f>+('C'!F55/D!J$60)*1000</f>
        <v>-1.3500339896373057</v>
      </c>
      <c r="K89" s="34">
        <f>+('C'!G55/D!K$60)*1000</f>
        <v>-1.1594167091836738</v>
      </c>
      <c r="L89" s="34">
        <f>+('C'!H55/D!L$60)*1000</f>
        <v>-0.55383206549118391</v>
      </c>
      <c r="M89" s="34">
        <f>+('C'!I55/D!M$60)*1000</f>
        <v>-0.26706802163986498</v>
      </c>
      <c r="N89" s="34">
        <f>+('C'!J55/D!N$60)*1000</f>
        <v>0.39535112951438239</v>
      </c>
      <c r="O89" s="34">
        <f>+('C'!K55/D!O$60)*1000</f>
        <v>0.69317914781388335</v>
      </c>
      <c r="P89" s="34">
        <f>+('C'!L55/D!P$60)*1000</f>
        <v>0.95280749838705814</v>
      </c>
      <c r="Q89" s="34">
        <f>+('C'!M55/D!Q$60)*1000</f>
        <v>2.1838215398413898</v>
      </c>
      <c r="R89" s="34">
        <f>+('C'!N55/D!R$60)*1000</f>
        <v>1.0515528923500197</v>
      </c>
      <c r="S89" s="34">
        <f>+('C'!O55/D!S$60)*1000</f>
        <v>0.7090804036308348</v>
      </c>
      <c r="T89" s="34">
        <f>+('C'!P55/D!T$60)*1000</f>
        <v>-0.53694194914289572</v>
      </c>
      <c r="U89" s="34">
        <f>+('C'!Q55/D!U$60)*1000</f>
        <v>-2.6173810487953024</v>
      </c>
      <c r="V89" s="34">
        <f>+('C'!R55/D!V$60)*1000</f>
        <v>-2.1149108917494832</v>
      </c>
      <c r="W89" s="34">
        <f>+('C'!S55/D!W$60)*1000</f>
        <v>-3.0168918699186991</v>
      </c>
      <c r="X89" s="34">
        <f>+('C'!T55/D!X$60)*1000</f>
        <v>-5.2876313171897058</v>
      </c>
      <c r="Y89" s="34">
        <f>+('C'!U55/D!Y$60)*1000</f>
        <v>-7.1836787600360665</v>
      </c>
      <c r="Z89" s="34">
        <f>+('C'!V55/D!Z$60)*1000</f>
        <v>-7.566768871628363</v>
      </c>
      <c r="AA89" s="34">
        <f>+('C'!W55/D!AA$60)*1000</f>
        <v>-9.6723010994083332</v>
      </c>
      <c r="AB89" s="34">
        <f>+('C'!X55/D!AB$60)*1000</f>
        <v>-6.4227904902184516</v>
      </c>
      <c r="AC89" s="34">
        <f>+('C'!Y55/D!AC$60)*1000</f>
        <v>-4.9524355460736844</v>
      </c>
      <c r="AD89" s="34">
        <f>+('C'!Z55/D!AD$60)*1000</f>
        <v>-5.0450227826016398</v>
      </c>
      <c r="AE89" s="34">
        <f>+('C'!AA55/D!AE$60)*1000</f>
        <v>-6.1269156399245492</v>
      </c>
      <c r="AF89" s="34">
        <f>+('C'!AB55/D!AF$60)*1000</f>
        <v>-6.0241835336442611</v>
      </c>
    </row>
    <row r="90" spans="6:32" ht="15.75" thickBot="1" x14ac:dyDescent="0.3">
      <c r="F90" s="235" t="s">
        <v>26</v>
      </c>
      <c r="G90" s="236"/>
      <c r="H90" s="141">
        <f>+('C'!D56/D!H$60)*1000</f>
        <v>-14.384676153640973</v>
      </c>
      <c r="I90" s="141">
        <f>+('C'!E56/D!I$60)*1000</f>
        <v>-5.9236197637795271</v>
      </c>
      <c r="J90" s="141">
        <f>+('C'!F56/D!J$60)*1000</f>
        <v>-5.096682564766839</v>
      </c>
      <c r="K90" s="141">
        <f>+('C'!G56/D!K$60)*1000</f>
        <v>-5.0766795408163272</v>
      </c>
      <c r="L90" s="141">
        <f>+('C'!H56/D!L$60)*1000</f>
        <v>-2.1334206549118386</v>
      </c>
      <c r="M90" s="141">
        <f>+('C'!I56/D!M$60)*1000</f>
        <v>-0.25460278935874531</v>
      </c>
      <c r="N90" s="141">
        <f>+('C'!J56/D!N$60)*1000</f>
        <v>-0.4565262899985299</v>
      </c>
      <c r="O90" s="141">
        <f>+('C'!K56/D!O$60)*1000</f>
        <v>-5.4122722543492464E-2</v>
      </c>
      <c r="P90" s="141">
        <f>+('C'!L56/D!P$60)*1000</f>
        <v>-0.3725401801715692</v>
      </c>
      <c r="Q90" s="141">
        <f>+('C'!M56/D!Q$60)*1000</f>
        <v>-0.49200922866314201</v>
      </c>
      <c r="R90" s="141">
        <f>+('C'!N56/D!R$60)*1000</f>
        <v>-0.40311259297255703</v>
      </c>
      <c r="S90" s="141">
        <f>+('C'!O56/D!S$60)*1000</f>
        <v>-0.53979553517946821</v>
      </c>
      <c r="T90" s="141">
        <f>+('C'!P56/D!T$60)*1000</f>
        <v>-0.64553914448972161</v>
      </c>
      <c r="U90" s="141">
        <f>+('C'!Q56/D!U$60)*1000</f>
        <v>-0.33742451238442334</v>
      </c>
      <c r="V90" s="141">
        <f>+('C'!R56/D!V$60)*1000</f>
        <v>-0.43364450076702465</v>
      </c>
      <c r="W90" s="141">
        <f>+('C'!S56/D!W$60)*1000</f>
        <v>-0.2634226983080642</v>
      </c>
      <c r="X90" s="141">
        <f>+('C'!T56/D!X$60)*1000</f>
        <v>-0.39173041589749164</v>
      </c>
      <c r="Y90" s="141">
        <f>+('C'!U56/D!Y$60)*1000</f>
        <v>-0.48740118500708435</v>
      </c>
      <c r="Z90" s="141">
        <f>+('C'!V56/D!Z$60)*1000</f>
        <v>-0.43969837227563086</v>
      </c>
      <c r="AA90" s="141">
        <f>+('C'!W56/D!AA$60)*1000</f>
        <v>-0.32896450002098104</v>
      </c>
      <c r="AB90" s="141">
        <f>+('C'!X56/D!AB$60)*1000</f>
        <v>-0.23874858411302199</v>
      </c>
      <c r="AC90" s="141">
        <f>+('C'!Y56/D!AC$60)*1000</f>
        <v>-0.20589267251989826</v>
      </c>
      <c r="AD90" s="141">
        <f>+('C'!Z56/D!AD$60)*1000</f>
        <v>0.29322831291081713</v>
      </c>
      <c r="AE90" s="141">
        <f>+('C'!AA56/D!AE$60)*1000</f>
        <v>4.2351945258257411</v>
      </c>
      <c r="AF90" s="141">
        <f>+('C'!AB56/D!AF$60)*1000</f>
        <v>0.48373954645148892</v>
      </c>
    </row>
    <row r="91" spans="6:32" x14ac:dyDescent="0.25">
      <c r="F91" s="1" t="s">
        <v>53</v>
      </c>
    </row>
    <row r="92" spans="6:32" ht="19.5" thickBot="1" x14ac:dyDescent="0.3">
      <c r="G92" s="240" t="s">
        <v>63</v>
      </c>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6:32" x14ac:dyDescent="0.25">
      <c r="G93" s="174" t="s">
        <v>39</v>
      </c>
      <c r="H93" s="175">
        <v>1995</v>
      </c>
      <c r="I93" s="175">
        <v>1996</v>
      </c>
      <c r="J93" s="175">
        <v>1997</v>
      </c>
      <c r="K93" s="175">
        <v>1998</v>
      </c>
      <c r="L93" s="175">
        <v>1999</v>
      </c>
      <c r="M93" s="175">
        <v>2000</v>
      </c>
      <c r="N93" s="175">
        <v>2001</v>
      </c>
      <c r="O93" s="175">
        <v>2002</v>
      </c>
      <c r="P93" s="175">
        <v>2003</v>
      </c>
      <c r="Q93" s="175">
        <v>2004</v>
      </c>
      <c r="R93" s="175">
        <v>2005</v>
      </c>
      <c r="S93" s="175">
        <v>2006</v>
      </c>
      <c r="T93" s="175">
        <v>2007</v>
      </c>
      <c r="U93" s="175">
        <v>2008</v>
      </c>
      <c r="V93" s="175">
        <v>2009</v>
      </c>
      <c r="W93" s="175">
        <v>2010</v>
      </c>
      <c r="X93" s="175">
        <v>2011</v>
      </c>
      <c r="Y93" s="175">
        <v>2012</v>
      </c>
      <c r="Z93" s="175">
        <v>2013</v>
      </c>
      <c r="AA93" s="175">
        <v>2014</v>
      </c>
      <c r="AB93" s="175">
        <v>2015</v>
      </c>
      <c r="AC93" s="175">
        <v>2016</v>
      </c>
      <c r="AD93" s="175">
        <v>2017</v>
      </c>
      <c r="AE93" s="175">
        <v>2018</v>
      </c>
      <c r="AF93" s="175">
        <v>2019</v>
      </c>
    </row>
    <row r="94" spans="6:32" ht="15.75" thickBot="1" x14ac:dyDescent="0.3">
      <c r="G94" s="176" t="s">
        <v>38</v>
      </c>
      <c r="H94" s="177">
        <v>92507279383.038727</v>
      </c>
      <c r="I94" s="177">
        <v>97160109277.80867</v>
      </c>
      <c r="J94" s="177">
        <v>106659508271.25496</v>
      </c>
      <c r="K94" s="177">
        <v>98443739941.166397</v>
      </c>
      <c r="L94" s="177">
        <v>86186158684.768494</v>
      </c>
      <c r="M94" s="177">
        <v>99886577330.727112</v>
      </c>
      <c r="N94" s="177">
        <v>98211751481.796738</v>
      </c>
      <c r="O94" s="177">
        <v>97963002598.62233</v>
      </c>
      <c r="P94" s="177">
        <v>94641380063.574036</v>
      </c>
      <c r="Q94" s="177">
        <v>117081522238.32433</v>
      </c>
      <c r="R94" s="177">
        <v>145619193046.09366</v>
      </c>
      <c r="S94" s="177">
        <v>161618580752.94522</v>
      </c>
      <c r="T94" s="177">
        <v>206181823187.6741</v>
      </c>
      <c r="U94" s="177">
        <v>242186949772.53262</v>
      </c>
      <c r="V94" s="177">
        <v>232397835356.34525</v>
      </c>
      <c r="W94" s="177">
        <v>286563099757.48126</v>
      </c>
      <c r="X94" s="177">
        <v>334943877377.47107</v>
      </c>
      <c r="Y94" s="177">
        <v>370921317942.56293</v>
      </c>
      <c r="Z94" s="177">
        <v>382116120909.21759</v>
      </c>
      <c r="AA94" s="177">
        <v>381112110485.38422</v>
      </c>
      <c r="AB94" s="177">
        <v>293481753078.86761</v>
      </c>
      <c r="AC94" s="177">
        <v>282825012368.255</v>
      </c>
      <c r="AD94" s="177">
        <v>311883730442.04504</v>
      </c>
      <c r="AE94" s="177">
        <v>333568926392.5863</v>
      </c>
      <c r="AF94" s="177">
        <v>323802808108.24597</v>
      </c>
    </row>
    <row r="95" spans="6:32" x14ac:dyDescent="0.25">
      <c r="G95" s="2" t="s">
        <v>42</v>
      </c>
      <c r="H95" s="173" t="s">
        <v>41</v>
      </c>
      <c r="Y95" s="64"/>
      <c r="Z95" s="64"/>
      <c r="AA95" s="64"/>
      <c r="AB95" s="64"/>
    </row>
    <row r="96" spans="6:32" ht="15.75" thickBot="1" x14ac:dyDescent="0.3"/>
    <row r="97" spans="6:32" ht="15.75" thickBot="1" x14ac:dyDescent="0.3">
      <c r="F97" s="6" t="s">
        <v>15</v>
      </c>
      <c r="G97" s="7"/>
      <c r="H97" s="16">
        <v>1995</v>
      </c>
      <c r="I97" s="8">
        <v>1996</v>
      </c>
      <c r="J97" s="16">
        <v>1997</v>
      </c>
      <c r="K97" s="8">
        <v>1998</v>
      </c>
      <c r="L97" s="16">
        <v>1999</v>
      </c>
      <c r="M97" s="8">
        <v>2000</v>
      </c>
      <c r="N97" s="16">
        <v>2001</v>
      </c>
      <c r="O97" s="8">
        <v>2002</v>
      </c>
      <c r="P97" s="16">
        <v>2003</v>
      </c>
      <c r="Q97" s="8">
        <v>2004</v>
      </c>
      <c r="R97" s="16">
        <v>2005</v>
      </c>
      <c r="S97" s="8">
        <v>2006</v>
      </c>
      <c r="T97" s="16">
        <v>2007</v>
      </c>
      <c r="U97" s="8">
        <v>2008</v>
      </c>
      <c r="V97" s="16">
        <v>2009</v>
      </c>
      <c r="W97" s="8">
        <v>2010</v>
      </c>
      <c r="X97" s="16">
        <v>2011</v>
      </c>
      <c r="Y97" s="8">
        <v>2012</v>
      </c>
      <c r="Z97" s="16">
        <v>2013</v>
      </c>
      <c r="AA97" s="8">
        <v>2014</v>
      </c>
      <c r="AB97" s="16">
        <v>2015</v>
      </c>
      <c r="AC97" s="9">
        <v>2016</v>
      </c>
      <c r="AD97" s="9">
        <v>2017</v>
      </c>
      <c r="AE97" s="9">
        <v>2018</v>
      </c>
      <c r="AF97" s="9">
        <v>2019</v>
      </c>
    </row>
    <row r="98" spans="6:32" ht="15.75" thickBot="1" x14ac:dyDescent="0.3">
      <c r="F98" s="211" t="s">
        <v>27</v>
      </c>
      <c r="G98" s="220"/>
      <c r="H98" s="182">
        <f>+A!D46/(D!H$94)</f>
        <v>1.45279298230709E-5</v>
      </c>
      <c r="I98" s="182">
        <f>+A!E46/(D!I$94)</f>
        <v>1.4112638974904675E-5</v>
      </c>
      <c r="J98" s="182">
        <f>+A!F46/(D!J$94)</f>
        <v>1.2952585478704318E-5</v>
      </c>
      <c r="K98" s="182">
        <f>+A!G46/(D!K$94)</f>
        <v>1.1040388394930403E-5</v>
      </c>
      <c r="L98" s="182">
        <f>+A!H46/(D!L$94)</f>
        <v>1.2747960307855913E-5</v>
      </c>
      <c r="M98" s="182">
        <f>+A!I46/(D!M$94)</f>
        <v>1.1978077775540602E-5</v>
      </c>
      <c r="N98" s="182">
        <f>+A!J46/(D!N$94)</f>
        <v>1.0587322344950989E-5</v>
      </c>
      <c r="O98" s="182">
        <f>+A!K46/(D!O$94)</f>
        <v>1.2315152312583017E-5</v>
      </c>
      <c r="P98" s="182">
        <f>+A!L46/(D!P$94)</f>
        <v>1.4240118562247277E-5</v>
      </c>
      <c r="Q98" s="182">
        <f>+A!M46/(D!Q$94)</f>
        <v>1.532703938839464E-5</v>
      </c>
      <c r="R98" s="182">
        <f>+A!N46/(D!R$94)</f>
        <v>1.5739489053991043E-5</v>
      </c>
      <c r="S98" s="182">
        <f>+A!O46/(D!S$94)</f>
        <v>1.3431561525208116E-5</v>
      </c>
      <c r="T98" s="182">
        <f>+A!P46/(D!T$94)</f>
        <v>1.1812006050519752E-5</v>
      </c>
      <c r="U98" s="182">
        <f>+A!Q46/(D!U$94)</f>
        <v>1.4431613232185802E-5</v>
      </c>
      <c r="V98" s="182">
        <f>+A!R46/(D!V$94)</f>
        <v>1.2129188155637601E-5</v>
      </c>
      <c r="W98" s="182">
        <f>+A!S46/(D!W$94)</f>
        <v>1.4806309844466394E-5</v>
      </c>
      <c r="X98" s="182">
        <f>+A!T46/(D!X$94)</f>
        <v>1.7329364592202013E-5</v>
      </c>
      <c r="Y98" s="182">
        <f>+A!U46/(D!Y$94)</f>
        <v>1.6574297886410452E-5</v>
      </c>
      <c r="Z98" s="182">
        <f>+A!V46/(D!Z$94)</f>
        <v>1.2389310405788224E-5</v>
      </c>
      <c r="AA98" s="182">
        <f>+A!W46/(D!AA$94)</f>
        <v>1.1838563926120711E-5</v>
      </c>
      <c r="AB98" s="182">
        <f>+A!X46/(D!AB$94)</f>
        <v>1.4558621509432634E-5</v>
      </c>
      <c r="AC98" s="182">
        <f>+A!Y46/(D!AC$94)</f>
        <v>1.3103657667924053E-5</v>
      </c>
      <c r="AD98" s="182">
        <f>+A!Z46/(D!AD$94)</f>
        <v>1.7760578376913165E-5</v>
      </c>
      <c r="AE98" s="182">
        <f>+A!AA46/(D!AE$94)</f>
        <v>1.8051041138986095E-5</v>
      </c>
      <c r="AF98" s="182">
        <f>+A!AB46/(D!AF$94)</f>
        <v>1.4993690037354444E-5</v>
      </c>
    </row>
    <row r="99" spans="6:32" x14ac:dyDescent="0.25">
      <c r="F99" s="231" t="s">
        <v>17</v>
      </c>
      <c r="G99" s="232"/>
      <c r="H99" s="179">
        <f>+A!D47/(D!H$94)</f>
        <v>3.9734091138712491E-6</v>
      </c>
      <c r="I99" s="179">
        <f>+A!E47/(D!I$94)</f>
        <v>3.8263769952851672E-6</v>
      </c>
      <c r="J99" s="179">
        <f>+A!F47/(D!J$94)</f>
        <v>4.266894732371948E-6</v>
      </c>
      <c r="K99" s="179">
        <f>+A!G47/(D!K$94)</f>
        <v>3.5379962525616466E-6</v>
      </c>
      <c r="L99" s="179">
        <f>+A!H47/(D!L$94)</f>
        <v>3.7135306049620085E-6</v>
      </c>
      <c r="M99" s="179">
        <f>+A!I47/(D!M$94)</f>
        <v>3.2506732403585541E-6</v>
      </c>
      <c r="N99" s="179">
        <f>+A!J47/(D!N$94)</f>
        <v>2.6296230756852731E-6</v>
      </c>
      <c r="O99" s="179">
        <f>+A!K47/(D!O$94)</f>
        <v>2.7504381435097948E-6</v>
      </c>
      <c r="P99" s="179">
        <f>+A!L47/(D!P$94)</f>
        <v>2.8880034802577687E-6</v>
      </c>
      <c r="Q99" s="179">
        <f>+A!M47/(D!Q$94)</f>
        <v>2.9916042455190151E-6</v>
      </c>
      <c r="R99" s="179">
        <f>+A!N47/(D!R$94)</f>
        <v>3.4097439946864176E-6</v>
      </c>
      <c r="S99" s="179">
        <f>+A!O47/(D!S$94)</f>
        <v>3.3781586464652246E-6</v>
      </c>
      <c r="T99" s="179">
        <f>+A!P47/(D!T$94)</f>
        <v>2.5933470358019677E-6</v>
      </c>
      <c r="U99" s="179">
        <f>+A!Q47/(D!U$94)</f>
        <v>2.3523421535928386E-6</v>
      </c>
      <c r="V99" s="179">
        <f>+A!R47/(D!V$94)</f>
        <v>2.8291753664221394E-6</v>
      </c>
      <c r="W99" s="179">
        <f>+A!S47/(D!W$94)</f>
        <v>3.1556163119581555E-6</v>
      </c>
      <c r="X99" s="179">
        <f>+A!T47/(D!X$94)</f>
        <v>3.0928262254292458E-6</v>
      </c>
      <c r="Y99" s="179">
        <f>+A!U47/(D!Y$94)</f>
        <v>2.2969585725777305E-6</v>
      </c>
      <c r="Z99" s="179">
        <f>+A!V47/(D!Z$94)</f>
        <v>1.8767792897446965E-6</v>
      </c>
      <c r="AA99" s="179">
        <f>+A!W47/(D!AA$94)</f>
        <v>2.207895282908545E-6</v>
      </c>
      <c r="AB99" s="179">
        <f>+A!X47/(D!AB$94)</f>
        <v>2.979290919544938E-6</v>
      </c>
      <c r="AC99" s="179">
        <f>+A!Y47/(D!AC$94)</f>
        <v>2.7092280402778284E-6</v>
      </c>
      <c r="AD99" s="179">
        <f>+A!Z47/(D!AD$94)</f>
        <v>2.8113708584838568E-6</v>
      </c>
      <c r="AE99" s="179">
        <f>+A!AA47/(D!AE$94)</f>
        <v>2.4475246175632537E-6</v>
      </c>
      <c r="AF99" s="179">
        <f>+A!AB47/(D!AF$94)</f>
        <v>2.5596795495452436E-6</v>
      </c>
    </row>
    <row r="100" spans="6:32" x14ac:dyDescent="0.25">
      <c r="F100" s="233" t="s">
        <v>18</v>
      </c>
      <c r="G100" s="234"/>
      <c r="H100" s="180">
        <f>+A!D48/(D!H$94)</f>
        <v>6.4409525820434708E-9</v>
      </c>
      <c r="I100" s="180">
        <f>+A!E48/(D!I$94)</f>
        <v>1.0767917078073465E-8</v>
      </c>
      <c r="J100" s="180">
        <f>+A!F48/(D!J$94)</f>
        <v>5.1871793613838139E-9</v>
      </c>
      <c r="K100" s="180">
        <f>+A!G48/(D!K$94)</f>
        <v>1.5705041284737703E-8</v>
      </c>
      <c r="L100" s="180">
        <f>+A!H48/(D!L$94)</f>
        <v>3.6636544059806554E-8</v>
      </c>
      <c r="M100" s="180">
        <f>+A!I48/(D!M$94)</f>
        <v>2.3084923536474673E-8</v>
      </c>
      <c r="N100" s="180">
        <f>+A!J48/(D!N$94)</f>
        <v>2.5892410649771642E-8</v>
      </c>
      <c r="O100" s="180">
        <f>+A!K48/(D!O$94)</f>
        <v>4.7117461465650423E-8</v>
      </c>
      <c r="P100" s="180">
        <f>+A!L48/(D!P$94)</f>
        <v>6.1264871624918669E-8</v>
      </c>
      <c r="Q100" s="180">
        <f>+A!M48/(D!Q$94)</f>
        <v>6.0375410780969104E-8</v>
      </c>
      <c r="R100" s="180">
        <f>+A!N48/(D!R$94)</f>
        <v>5.9621158573869063E-8</v>
      </c>
      <c r="S100" s="180">
        <f>+A!O48/(D!S$94)</f>
        <v>8.9649729211199997E-8</v>
      </c>
      <c r="T100" s="180">
        <f>+A!P48/(D!T$94)</f>
        <v>4.6341922155295041E-8</v>
      </c>
      <c r="U100" s="180">
        <f>+A!Q48/(D!U$94)</f>
        <v>3.6033560058444356E-8</v>
      </c>
      <c r="V100" s="180">
        <f>+A!R48/(D!V$94)</f>
        <v>4.4207928977680512E-8</v>
      </c>
      <c r="W100" s="180">
        <f>+A!S48/(D!W$94)</f>
        <v>2.1487358299833746E-8</v>
      </c>
      <c r="X100" s="180">
        <f>+A!T48/(D!X$94)</f>
        <v>1.9634396817436325E-8</v>
      </c>
      <c r="Y100" s="180">
        <f>+A!U48/(D!Y$94)</f>
        <v>2.0624670597079624E-8</v>
      </c>
      <c r="Z100" s="180">
        <f>+A!V48/(D!Z$94)</f>
        <v>3.0260602385700265E-8</v>
      </c>
      <c r="AA100" s="180">
        <f>+A!W48/(D!AA$94)</f>
        <v>3.6404744478808904E-8</v>
      </c>
      <c r="AB100" s="180">
        <f>+A!X48/(D!AB$94)</f>
        <v>6.8427736270892682E-8</v>
      </c>
      <c r="AC100" s="180">
        <f>+A!Y48/(D!AC$94)</f>
        <v>5.9060419939982901E-8</v>
      </c>
      <c r="AD100" s="180">
        <f>+A!Z48/(D!AD$94)</f>
        <v>4.8186732852974705E-8</v>
      </c>
      <c r="AE100" s="180">
        <f>+A!AA48/(D!AE$94)</f>
        <v>5.1596910378108063E-8</v>
      </c>
      <c r="AF100" s="180">
        <f>+A!AB48/(D!AF$94)</f>
        <v>7.5464509226341458E-8</v>
      </c>
    </row>
    <row r="101" spans="6:32" x14ac:dyDescent="0.25">
      <c r="F101" s="231" t="s">
        <v>19</v>
      </c>
      <c r="G101" s="232"/>
      <c r="H101" s="180">
        <f>+A!D49/(D!H$94)</f>
        <v>4.0881367663412228E-7</v>
      </c>
      <c r="I101" s="180">
        <f>+A!E49/(D!I$94)</f>
        <v>4.2036529501236846E-7</v>
      </c>
      <c r="J101" s="180">
        <f>+A!F49/(D!J$94)</f>
        <v>3.4699422114225481E-7</v>
      </c>
      <c r="K101" s="180">
        <f>+A!G49/(D!K$94)</f>
        <v>3.6848799143225844E-7</v>
      </c>
      <c r="L101" s="180">
        <f>+A!H49/(D!L$94)</f>
        <v>4.0849794836281566E-7</v>
      </c>
      <c r="M101" s="180">
        <f>+A!I49/(D!M$94)</f>
        <v>3.6791746180590132E-7</v>
      </c>
      <c r="N101" s="180">
        <f>+A!J49/(D!N$94)</f>
        <v>4.0309902229304725E-7</v>
      </c>
      <c r="O101" s="180">
        <f>+A!K49/(D!O$94)</f>
        <v>4.7586010803486313E-7</v>
      </c>
      <c r="P101" s="180">
        <f>+A!L49/(D!P$94)</f>
        <v>6.1078051652638851E-7</v>
      </c>
      <c r="Q101" s="180">
        <f>+A!M49/(D!Q$94)</f>
        <v>5.0439947201736352E-7</v>
      </c>
      <c r="R101" s="180">
        <f>+A!N49/(D!R$94)</f>
        <v>4.4070531952258708E-7</v>
      </c>
      <c r="S101" s="180">
        <f>+A!O49/(D!S$94)</f>
        <v>4.6799981566241812E-7</v>
      </c>
      <c r="T101" s="180">
        <f>+A!P49/(D!T$94)</f>
        <v>3.4787328917308681E-7</v>
      </c>
      <c r="U101" s="180">
        <f>+A!Q49/(D!U$94)</f>
        <v>3.5456869612773438E-7</v>
      </c>
      <c r="V101" s="180">
        <f>+A!R49/(D!V$94)</f>
        <v>3.0038728154657044E-7</v>
      </c>
      <c r="W101" s="180">
        <f>+A!S49/(D!W$94)</f>
        <v>3.4605494944717168E-7</v>
      </c>
      <c r="X101" s="180">
        <f>+A!T49/(D!X$94)</f>
        <v>3.5459518152693554E-7</v>
      </c>
      <c r="Y101" s="180">
        <f>+A!U49/(D!Y$94)</f>
        <v>4.0479103178224445E-7</v>
      </c>
      <c r="Z101" s="180">
        <f>+A!V49/(D!Z$94)</f>
        <v>3.7887263080008854E-7</v>
      </c>
      <c r="AA101" s="180">
        <f>+A!W49/(D!AA$94)</f>
        <v>4.3754039930041792E-7</v>
      </c>
      <c r="AB101" s="180">
        <f>+A!X49/(D!AB$94)</f>
        <v>4.9610012708651694E-7</v>
      </c>
      <c r="AC101" s="180">
        <f>+A!Y49/(D!AC$94)</f>
        <v>5.3080562692428409E-7</v>
      </c>
      <c r="AD101" s="180">
        <f>+A!Z49/(D!AD$94)</f>
        <v>5.3886545720675205E-7</v>
      </c>
      <c r="AE101" s="180">
        <f>+A!AA49/(D!AE$94)</f>
        <v>5.0267093764800583E-7</v>
      </c>
      <c r="AF101" s="180">
        <f>+A!AB49/(D!AF$94)</f>
        <v>6.101837570659674E-7</v>
      </c>
    </row>
    <row r="102" spans="6:32" x14ac:dyDescent="0.25">
      <c r="F102" s="233" t="s">
        <v>20</v>
      </c>
      <c r="G102" s="234"/>
      <c r="H102" s="180">
        <f>+A!D50/(D!H$94)</f>
        <v>4.3575205614998237E-6</v>
      </c>
      <c r="I102" s="180">
        <f>+A!E50/(D!I$94)</f>
        <v>4.145437587439939E-6</v>
      </c>
      <c r="J102" s="180">
        <f>+A!F50/(D!J$94)</f>
        <v>2.9909543290663668E-6</v>
      </c>
      <c r="K102" s="180">
        <f>+A!G50/(D!K$94)</f>
        <v>1.9167653536199477E-6</v>
      </c>
      <c r="L102" s="180">
        <f>+A!H50/(D!L$94)</f>
        <v>2.8499383862597979E-6</v>
      </c>
      <c r="M102" s="180">
        <f>+A!I50/(D!M$94)</f>
        <v>2.352377789680438E-6</v>
      </c>
      <c r="N102" s="180">
        <f>+A!J50/(D!N$94)</f>
        <v>1.2100113602192113E-6</v>
      </c>
      <c r="O102" s="180">
        <f>+A!K50/(D!O$94)</f>
        <v>1.7672568460292857E-6</v>
      </c>
      <c r="P102" s="180">
        <f>+A!L50/(D!P$94)</f>
        <v>2.3600164838040638E-6</v>
      </c>
      <c r="Q102" s="180">
        <f>+A!M50/(D!Q$94)</f>
        <v>3.0271580709256119E-6</v>
      </c>
      <c r="R102" s="180">
        <f>+A!N50/(D!R$94)</f>
        <v>4.2083291095152726E-6</v>
      </c>
      <c r="S102" s="180">
        <f>+A!O50/(D!S$94)</f>
        <v>1.7736803693270654E-6</v>
      </c>
      <c r="T102" s="180">
        <f>+A!P50/(D!T$94)</f>
        <v>1.8504903104514257E-6</v>
      </c>
      <c r="U102" s="180">
        <f>+A!Q50/(D!U$94)</f>
        <v>5.6124753925703062E-6</v>
      </c>
      <c r="V102" s="180">
        <f>+A!R50/(D!V$94)</f>
        <v>3.2192038013299568E-6</v>
      </c>
      <c r="W102" s="180">
        <f>+A!S50/(D!W$94)</f>
        <v>5.5282032764884698E-6</v>
      </c>
      <c r="X102" s="180">
        <f>+A!T50/(D!X$94)</f>
        <v>8.0202474546880231E-6</v>
      </c>
      <c r="Y102" s="180">
        <f>+A!U50/(D!Y$94)</f>
        <v>8.330290882549025E-6</v>
      </c>
      <c r="Z102" s="180">
        <f>+A!V50/(D!Z$94)</f>
        <v>4.4128221311045046E-6</v>
      </c>
      <c r="AA102" s="180">
        <f>+A!W50/(D!AA$94)</f>
        <v>3.7350525024960885E-6</v>
      </c>
      <c r="AB102" s="180">
        <f>+A!X50/(D!AB$94)</f>
        <v>4.128687065851008E-6</v>
      </c>
      <c r="AC102" s="180">
        <f>+A!Y50/(D!AC$94)</f>
        <v>2.6427978973329858E-6</v>
      </c>
      <c r="AD102" s="180">
        <f>+A!Z50/(D!AD$94)</f>
        <v>7.490475039172042E-6</v>
      </c>
      <c r="AE102" s="180">
        <f>+A!AA50/(D!AE$94)</f>
        <v>7.9175884743282817E-6</v>
      </c>
      <c r="AF102" s="180">
        <f>+A!AB50/(D!AF$94)</f>
        <v>5.4881500669565833E-6</v>
      </c>
    </row>
    <row r="103" spans="6:32" x14ac:dyDescent="0.25">
      <c r="F103" s="231" t="s">
        <v>21</v>
      </c>
      <c r="G103" s="232"/>
      <c r="H103" s="180">
        <f>+A!D51/(D!H$94)</f>
        <v>4.6770038302448228E-8</v>
      </c>
      <c r="I103" s="180">
        <f>+A!E51/(D!I$94)</f>
        <v>3.64805785661004E-8</v>
      </c>
      <c r="J103" s="180">
        <f>+A!F51/(D!J$94)</f>
        <v>7.4139484872640667E-8</v>
      </c>
      <c r="K103" s="180">
        <f>+A!G51/(D!K$94)</f>
        <v>4.2418400626546974E-8</v>
      </c>
      <c r="L103" s="180">
        <f>+A!H51/(D!L$94)</f>
        <v>7.4013972746268182E-8</v>
      </c>
      <c r="M103" s="180">
        <f>+A!I51/(D!M$94)</f>
        <v>5.0691856056242957E-8</v>
      </c>
      <c r="N103" s="180">
        <f>+A!J51/(D!N$94)</f>
        <v>9.4039031588921579E-8</v>
      </c>
      <c r="O103" s="180">
        <f>+A!K51/(D!O$94)</f>
        <v>1.795042876753075E-7</v>
      </c>
      <c r="P103" s="180">
        <f>+A!L51/(D!P$94)</f>
        <v>2.0835703142487887E-7</v>
      </c>
      <c r="Q103" s="180">
        <f>+A!M51/(D!Q$94)</f>
        <v>3.165346870410694E-7</v>
      </c>
      <c r="R103" s="180">
        <f>+A!N51/(D!R$94)</f>
        <v>1.400359909530966E-7</v>
      </c>
      <c r="S103" s="180">
        <f>+A!O51/(D!S$94)</f>
        <v>1.6483482205999092E-7</v>
      </c>
      <c r="T103" s="180">
        <f>+A!P51/(D!T$94)</f>
        <v>1.0876119268568276E-7</v>
      </c>
      <c r="U103" s="180">
        <f>+A!Q51/(D!U$94)</f>
        <v>1.535899479098139E-7</v>
      </c>
      <c r="V103" s="180">
        <f>+A!R51/(D!V$94)</f>
        <v>2.3564685495468736E-7</v>
      </c>
      <c r="W103" s="180">
        <f>+A!S51/(D!W$94)</f>
        <v>1.8760667387217034E-7</v>
      </c>
      <c r="X103" s="180">
        <f>+A!T51/(D!X$94)</f>
        <v>1.1069851250994658E-7</v>
      </c>
      <c r="Y103" s="180">
        <f>+A!U51/(D!Y$94)</f>
        <v>1.8269143271644811E-7</v>
      </c>
      <c r="Z103" s="180">
        <f>+A!V51/(D!Z$94)</f>
        <v>1.2811246456579193E-7</v>
      </c>
      <c r="AA103" s="180">
        <f>+A!W51/(D!AA$94)</f>
        <v>2.2589497586511786E-7</v>
      </c>
      <c r="AB103" s="180">
        <f>+A!X51/(D!AB$94)</f>
        <v>2.0806876188854615E-7</v>
      </c>
      <c r="AC103" s="180">
        <f>+A!Y51/(D!AC$94)</f>
        <v>2.1457500343350708E-7</v>
      </c>
      <c r="AD103" s="180">
        <f>+A!Z51/(D!AD$94)</f>
        <v>2.5383452957867889E-7</v>
      </c>
      <c r="AE103" s="180">
        <f>+A!AA51/(D!AE$94)</f>
        <v>2.0460456175607632E-7</v>
      </c>
      <c r="AF103" s="180">
        <f>+A!AB51/(D!AF$94)</f>
        <v>1.8400902805043545E-7</v>
      </c>
    </row>
    <row r="104" spans="6:32" x14ac:dyDescent="0.25">
      <c r="F104" s="233" t="s">
        <v>22</v>
      </c>
      <c r="G104" s="234"/>
      <c r="H104" s="180">
        <f>+A!D52/(D!H$94)</f>
        <v>2.4046091019382547E-6</v>
      </c>
      <c r="I104" s="180">
        <f>+A!E52/(D!I$94)</f>
        <v>2.5950284728383598E-6</v>
      </c>
      <c r="J104" s="180">
        <f>+A!F52/(D!J$94)</f>
        <v>2.5205474819580921E-6</v>
      </c>
      <c r="K104" s="180">
        <f>+A!G52/(D!K$94)</f>
        <v>2.4493020596749094E-6</v>
      </c>
      <c r="L104" s="180">
        <f>+A!H52/(D!L$94)</f>
        <v>2.6369278021920287E-6</v>
      </c>
      <c r="M104" s="180">
        <f>+A!I52/(D!M$94)</f>
        <v>2.4566009323508549E-6</v>
      </c>
      <c r="N104" s="180">
        <f>+A!J52/(D!N$94)</f>
        <v>2.5165335234430589E-6</v>
      </c>
      <c r="O104" s="180">
        <f>+A!K52/(D!O$94)</f>
        <v>2.853211177542355E-6</v>
      </c>
      <c r="P104" s="180">
        <f>+A!L52/(D!P$94)</f>
        <v>3.271531372344904E-6</v>
      </c>
      <c r="Q104" s="180">
        <f>+A!M52/(D!Q$94)</f>
        <v>3.2560943324941876E-6</v>
      </c>
      <c r="R104" s="180">
        <f>+A!N52/(D!R$94)</f>
        <v>2.9385320509539725E-6</v>
      </c>
      <c r="S104" s="180">
        <f>+A!O52/(D!S$94)</f>
        <v>2.8605361577002656E-6</v>
      </c>
      <c r="T104" s="180">
        <f>+A!P52/(D!T$94)</f>
        <v>2.5657491228917664E-6</v>
      </c>
      <c r="U104" s="180">
        <f>+A!Q52/(D!U$94)</f>
        <v>2.458113339959649E-6</v>
      </c>
      <c r="V104" s="180">
        <f>+A!R52/(D!V$94)</f>
        <v>2.278480581318988E-6</v>
      </c>
      <c r="W104" s="180">
        <f>+A!S52/(D!W$94)</f>
        <v>2.3162204783579141E-6</v>
      </c>
      <c r="X104" s="180">
        <f>+A!T52/(D!X$94)</f>
        <v>2.3242135013642202E-6</v>
      </c>
      <c r="Y104" s="180">
        <f>+A!U52/(D!Y$94)</f>
        <v>2.1667560453466633E-6</v>
      </c>
      <c r="Z104" s="180">
        <f>+A!V52/(D!Z$94)</f>
        <v>2.2319478041666334E-6</v>
      </c>
      <c r="AA104" s="180">
        <f>+A!W52/(D!AA$94)</f>
        <v>2.0301219607390874E-6</v>
      </c>
      <c r="AB104" s="180">
        <f>+A!X52/(D!AB$94)</f>
        <v>2.7237204787487647E-6</v>
      </c>
      <c r="AC104" s="180">
        <f>+A!Y52/(D!AC$94)</f>
        <v>2.8524678996550855E-6</v>
      </c>
      <c r="AD104" s="180">
        <f>+A!Z52/(D!AD$94)</f>
        <v>2.6587088009519797E-6</v>
      </c>
      <c r="AE104" s="180">
        <f>+A!AA52/(D!AE$94)</f>
        <v>2.6866934330245168E-6</v>
      </c>
      <c r="AF104" s="180">
        <f>+A!AB52/(D!AF$94)</f>
        <v>2.6539981942118158E-6</v>
      </c>
    </row>
    <row r="105" spans="6:32" x14ac:dyDescent="0.25">
      <c r="F105" s="231" t="s">
        <v>23</v>
      </c>
      <c r="G105" s="232"/>
      <c r="H105" s="180">
        <f>+A!D53/(D!H$94)</f>
        <v>2.1398473430437363E-6</v>
      </c>
      <c r="I105" s="180">
        <f>+A!E53/(D!I$94)</f>
        <v>1.9782820380575746E-6</v>
      </c>
      <c r="J105" s="180">
        <f>+A!F53/(D!J$94)</f>
        <v>1.505911255389572E-6</v>
      </c>
      <c r="K105" s="180">
        <f>+A!G53/(D!K$94)</f>
        <v>1.3194943637617852E-6</v>
      </c>
      <c r="L105" s="180">
        <f>+A!H53/(D!L$94)</f>
        <v>1.6163728622542703E-6</v>
      </c>
      <c r="M105" s="180">
        <f>+A!I53/(D!M$94)</f>
        <v>1.8770091038280569E-6</v>
      </c>
      <c r="N105" s="180">
        <f>+A!J53/(D!N$94)</f>
        <v>1.9026436264568024E-6</v>
      </c>
      <c r="O105" s="180">
        <f>+A!K53/(D!O$94)</f>
        <v>2.2297564203393647E-6</v>
      </c>
      <c r="P105" s="180">
        <f>+A!L53/(D!P$94)</f>
        <v>2.7217398333262683E-6</v>
      </c>
      <c r="Q105" s="180">
        <f>+A!M53/(D!Q$94)</f>
        <v>2.8082522904914504E-6</v>
      </c>
      <c r="R105" s="180">
        <f>+A!N53/(D!R$94)</f>
        <v>2.5216349529128939E-6</v>
      </c>
      <c r="S105" s="180">
        <f>+A!O53/(D!S$94)</f>
        <v>2.6448297529194233E-6</v>
      </c>
      <c r="T105" s="180">
        <f>+A!P53/(D!T$94)</f>
        <v>2.4366793504522383E-6</v>
      </c>
      <c r="U105" s="180">
        <f>+A!Q53/(D!U$94)</f>
        <v>1.7821437051227555E-6</v>
      </c>
      <c r="V105" s="180">
        <f>+A!R53/(D!V$94)</f>
        <v>1.5135547947796156E-6</v>
      </c>
      <c r="W105" s="180">
        <f>+A!S53/(D!W$94)</f>
        <v>1.6925607428537647E-6</v>
      </c>
      <c r="X105" s="180">
        <f>+A!T53/(D!X$94)</f>
        <v>1.5752255575801969E-6</v>
      </c>
      <c r="Y105" s="180">
        <f>+A!U53/(D!Y$94)</f>
        <v>1.2327223184050155E-6</v>
      </c>
      <c r="Z105" s="180">
        <f>+A!V53/(D!Z$94)</f>
        <v>1.1088873219789318E-6</v>
      </c>
      <c r="AA105" s="180">
        <f>+A!W53/(D!AA$94)</f>
        <v>1.2333318886176568E-6</v>
      </c>
      <c r="AB105" s="180">
        <f>+A!X53/(D!AB$94)</f>
        <v>1.3817010248368952E-6</v>
      </c>
      <c r="AC105" s="180">
        <f>+A!Y53/(D!AC$94)</f>
        <v>1.3870698624391982E-6</v>
      </c>
      <c r="AD105" s="180">
        <f>+A!Z53/(D!AD$94)</f>
        <v>1.3422622026697567E-6</v>
      </c>
      <c r="AE105" s="180">
        <f>+A!AA53/(D!AE$94)</f>
        <v>1.4761422304081369E-6</v>
      </c>
      <c r="AF105" s="180">
        <f>+A!AB53/(D!AF$94)</f>
        <v>1.2045809123113253E-6</v>
      </c>
    </row>
    <row r="106" spans="6:32" x14ac:dyDescent="0.25">
      <c r="F106" s="233" t="s">
        <v>24</v>
      </c>
      <c r="G106" s="234"/>
      <c r="H106" s="180">
        <f>+A!D54/(D!H$94)</f>
        <v>3.5308493794044893E-7</v>
      </c>
      <c r="I106" s="180">
        <f>+A!E54/(D!I$94)</f>
        <v>2.7342690531604523E-7</v>
      </c>
      <c r="J106" s="180">
        <f>+A!F54/(D!J$94)</f>
        <v>3.8975597838194371E-7</v>
      </c>
      <c r="K106" s="180">
        <f>+A!G54/(D!K$94)</f>
        <v>4.8752364577659051E-7</v>
      </c>
      <c r="L106" s="180">
        <f>+A!H54/(D!L$94)</f>
        <v>4.0457462697153808E-7</v>
      </c>
      <c r="M106" s="180">
        <f>+A!I54/(D!M$94)</f>
        <v>4.4154386083296732E-7</v>
      </c>
      <c r="N106" s="180">
        <f>+A!J54/(D!N$94)</f>
        <v>4.8188185513392282E-7</v>
      </c>
      <c r="O106" s="180">
        <f>+A!K54/(D!O$94)</f>
        <v>5.926847938490661E-7</v>
      </c>
      <c r="P106" s="180">
        <f>+A!L54/(D!P$94)</f>
        <v>5.4290018769258905E-7</v>
      </c>
      <c r="Q106" s="180">
        <f>+A!M54/(D!Q$94)</f>
        <v>7.2177409709436198E-7</v>
      </c>
      <c r="R106" s="180">
        <f>+A!N54/(D!R$94)</f>
        <v>5.3585074445029158E-7</v>
      </c>
      <c r="S106" s="180">
        <f>+A!O54/(D!S$94)</f>
        <v>5.1356318446378538E-7</v>
      </c>
      <c r="T106" s="180">
        <f>+A!P54/(D!T$94)</f>
        <v>6.1873078347881445E-7</v>
      </c>
      <c r="U106" s="180">
        <f>+A!Q54/(D!U$94)</f>
        <v>6.0550713875265825E-7</v>
      </c>
      <c r="V106" s="180">
        <f>+A!R54/(D!V$94)</f>
        <v>7.1879632073104449E-7</v>
      </c>
      <c r="W106" s="180">
        <f>+A!S54/(D!W$94)</f>
        <v>6.4019547930371853E-7</v>
      </c>
      <c r="X106" s="180">
        <f>+A!T54/(D!X$94)</f>
        <v>9.1075116639978994E-7</v>
      </c>
      <c r="Y106" s="180">
        <f>+A!U54/(D!Y$94)</f>
        <v>1.0777107884155112E-6</v>
      </c>
      <c r="Z106" s="180">
        <f>+A!V54/(D!Z$94)</f>
        <v>1.3855031128764633E-6</v>
      </c>
      <c r="AA106" s="180">
        <f>+A!W54/(D!AA$94)</f>
        <v>1.1460201027034799E-6</v>
      </c>
      <c r="AB106" s="180">
        <f>+A!X54/(D!AB$94)</f>
        <v>1.6227209017387185E-6</v>
      </c>
      <c r="AC106" s="180">
        <f>+A!Y54/(D!AC$94)</f>
        <v>1.8044782911049317E-6</v>
      </c>
      <c r="AD106" s="180">
        <f>+A!Z54/(D!AD$94)</f>
        <v>1.7433786149388046E-6</v>
      </c>
      <c r="AE106" s="180">
        <f>+A!AA54/(D!AE$94)</f>
        <v>1.3312285223995291E-6</v>
      </c>
      <c r="AF106" s="180">
        <f>+A!AB54/(D!AF$94)</f>
        <v>1.3057573665595173E-6</v>
      </c>
    </row>
    <row r="107" spans="6:32" x14ac:dyDescent="0.25">
      <c r="F107" s="231" t="s">
        <v>25</v>
      </c>
      <c r="G107" s="232"/>
      <c r="H107" s="180">
        <f>+A!D55/(D!H$94)</f>
        <v>8.3743392429940968E-7</v>
      </c>
      <c r="I107" s="180">
        <f>+A!E55/(D!I$94)</f>
        <v>8.2647273245029714E-7</v>
      </c>
      <c r="J107" s="180">
        <f>+A!F55/(D!J$94)</f>
        <v>8.5220075053071044E-7</v>
      </c>
      <c r="K107" s="180">
        <f>+A!G55/(D!K$94)</f>
        <v>9.0269516429494459E-7</v>
      </c>
      <c r="L107" s="180">
        <f>+A!H55/(D!L$94)</f>
        <v>1.0074674904306327E-6</v>
      </c>
      <c r="M107" s="180">
        <f>+A!I55/(D!M$94)</f>
        <v>1.1581553807471711E-6</v>
      </c>
      <c r="N107" s="180">
        <f>+A!J55/(D!N$94)</f>
        <v>1.3235984394809801E-6</v>
      </c>
      <c r="O107" s="180">
        <f>+A!K55/(D!O$94)</f>
        <v>1.4193020253745808E-6</v>
      </c>
      <c r="P107" s="180">
        <f>+A!L55/(D!P$94)</f>
        <v>1.5749410870791891E-6</v>
      </c>
      <c r="Q107" s="180">
        <f>+A!M55/(D!Q$94)</f>
        <v>1.638539261639392E-6</v>
      </c>
      <c r="R107" s="180">
        <f>+A!N55/(D!R$94)</f>
        <v>1.4801816813513931E-6</v>
      </c>
      <c r="S107" s="180">
        <f>+A!O55/(D!S$94)</f>
        <v>1.5341187804328724E-6</v>
      </c>
      <c r="T107" s="180">
        <f>+A!P55/(D!T$94)</f>
        <v>1.2390041180665622E-6</v>
      </c>
      <c r="U107" s="180">
        <f>+A!Q55/(D!U$94)</f>
        <v>1.0722698735167458E-6</v>
      </c>
      <c r="V107" s="180">
        <f>+A!R55/(D!V$94)</f>
        <v>9.8354761630854903E-7</v>
      </c>
      <c r="W107" s="180">
        <f>+A!S55/(D!W$94)</f>
        <v>9.1210453551487412E-7</v>
      </c>
      <c r="X107" s="180">
        <f>+A!T55/(D!X$94)</f>
        <v>9.1308799669544546E-7</v>
      </c>
      <c r="Y107" s="180">
        <f>+A!U55/(D!Y$94)</f>
        <v>8.5578921362819602E-7</v>
      </c>
      <c r="Z107" s="180">
        <f>+A!V55/(D!Z$94)</f>
        <v>8.3113722405721952E-7</v>
      </c>
      <c r="AA107" s="180">
        <f>+A!W55/(D!AA$94)</f>
        <v>7.8129873286044338E-7</v>
      </c>
      <c r="AB107" s="180">
        <f>+A!X55/(D!AB$94)</f>
        <v>9.4221598480669323E-7</v>
      </c>
      <c r="AC107" s="180">
        <f>+A!Y55/(D!AC$94)</f>
        <v>8.9316415081098921E-7</v>
      </c>
      <c r="AD107" s="180">
        <f>+A!Z55/(D!AD$94)</f>
        <v>8.0014950329822545E-7</v>
      </c>
      <c r="AE107" s="180">
        <f>+A!AA55/(D!AE$94)</f>
        <v>7.6093316228523052E-7</v>
      </c>
      <c r="AF107" s="180">
        <f>+A!AB55/(D!AF$94)</f>
        <v>8.0677656109971012E-7</v>
      </c>
    </row>
    <row r="108" spans="6:32" ht="15.75" thickBot="1" x14ac:dyDescent="0.3">
      <c r="F108" s="235" t="s">
        <v>26</v>
      </c>
      <c r="G108" s="236"/>
      <c r="H108" s="181">
        <f>+A!D56/(D!H$94)</f>
        <v>1.729593617573582E-13</v>
      </c>
      <c r="I108" s="181">
        <f>+A!E56/(D!I$94)</f>
        <v>4.5286075043608027E-13</v>
      </c>
      <c r="J108" s="181">
        <f>+A!F56/(D!J$94)</f>
        <v>6.5629404386505316E-14</v>
      </c>
      <c r="K108" s="181">
        <f>+A!G56/(D!K$94)</f>
        <v>1.2189703486653029E-13</v>
      </c>
      <c r="L108" s="181">
        <f>+A!H56/(D!L$94)</f>
        <v>6.9616746952899851E-14</v>
      </c>
      <c r="M108" s="181">
        <f>+A!I56/(D!M$94)</f>
        <v>2.3226343939270422E-11</v>
      </c>
      <c r="N108" s="181">
        <f>+A!J56/(D!N$94)</f>
        <v>0</v>
      </c>
      <c r="O108" s="181">
        <f>+A!K56/(D!O$94)</f>
        <v>2.1048762750244631E-11</v>
      </c>
      <c r="P108" s="181">
        <f>+A!L56/(D!P$94)</f>
        <v>5.8369816630835215E-10</v>
      </c>
      <c r="Q108" s="181">
        <f>+A!M56/(D!Q$94)</f>
        <v>2.3075203912199038E-9</v>
      </c>
      <c r="R108" s="181">
        <f>+A!N56/(D!R$94)</f>
        <v>4.8540510712503333E-9</v>
      </c>
      <c r="S108" s="181">
        <f>+A!O56/(D!S$94)</f>
        <v>4.1902669658708701E-9</v>
      </c>
      <c r="T108" s="181">
        <f>+A!P56/(D!T$94)</f>
        <v>5.0289253629123308E-9</v>
      </c>
      <c r="U108" s="181">
        <f>+A!Q56/(D!U$94)</f>
        <v>4.5694245748558914E-9</v>
      </c>
      <c r="V108" s="181">
        <f>+A!R56/(D!V$94)</f>
        <v>6.187609268369798E-9</v>
      </c>
      <c r="W108" s="181">
        <f>+A!S56/(D!W$94)</f>
        <v>6.2600383703211494E-9</v>
      </c>
      <c r="X108" s="181">
        <f>+A!T56/(D!X$94)</f>
        <v>8.0845991907721837E-9</v>
      </c>
      <c r="Y108" s="181">
        <f>+A!U56/(D!Y$94)</f>
        <v>5.9629303925381099E-9</v>
      </c>
      <c r="Z108" s="181">
        <f>+A!V56/(D!Z$94)</f>
        <v>4.9878241081925117E-9</v>
      </c>
      <c r="AA108" s="181">
        <f>+A!W56/(D!AA$94)</f>
        <v>5.0033361510644721E-9</v>
      </c>
      <c r="AB108" s="181">
        <f>+A!X56/(D!AB$94)</f>
        <v>7.6885086596631636E-9</v>
      </c>
      <c r="AC108" s="181">
        <f>+A!Y56/(D!AC$94)</f>
        <v>1.0010476005260781E-8</v>
      </c>
      <c r="AD108" s="181">
        <f>+A!Z56/(D!AD$94)</f>
        <v>7.3346637760095664E-8</v>
      </c>
      <c r="AE108" s="181">
        <f>+A!AA56/(D!AE$94)</f>
        <v>6.7205828919495669E-7</v>
      </c>
      <c r="AF108" s="181">
        <f>+A!AB56/(D!AF$94)</f>
        <v>1.0509009232750205E-7</v>
      </c>
    </row>
    <row r="109" spans="6:32" x14ac:dyDescent="0.25">
      <c r="F109" s="1" t="s">
        <v>53</v>
      </c>
      <c r="I109" s="65"/>
    </row>
    <row r="110" spans="6:32" ht="15.75" thickBot="1" x14ac:dyDescent="0.3"/>
    <row r="111" spans="6:32" ht="15.75" thickBot="1" x14ac:dyDescent="0.3">
      <c r="F111" s="6" t="s">
        <v>15</v>
      </c>
      <c r="G111" s="7"/>
      <c r="H111" s="16">
        <v>1995</v>
      </c>
      <c r="I111" s="8">
        <v>1996</v>
      </c>
      <c r="J111" s="16">
        <v>1997</v>
      </c>
      <c r="K111" s="8">
        <v>1998</v>
      </c>
      <c r="L111" s="16">
        <v>1999</v>
      </c>
      <c r="M111" s="8">
        <v>2000</v>
      </c>
      <c r="N111" s="16">
        <v>2001</v>
      </c>
      <c r="O111" s="8">
        <v>2002</v>
      </c>
      <c r="P111" s="16">
        <v>2003</v>
      </c>
      <c r="Q111" s="8">
        <v>2004</v>
      </c>
      <c r="R111" s="16">
        <v>2005</v>
      </c>
      <c r="S111" s="8">
        <v>2006</v>
      </c>
      <c r="T111" s="16">
        <v>2007</v>
      </c>
      <c r="U111" s="8">
        <v>2008</v>
      </c>
      <c r="V111" s="16">
        <v>2009</v>
      </c>
      <c r="W111" s="8">
        <v>2010</v>
      </c>
      <c r="X111" s="16">
        <v>2011</v>
      </c>
      <c r="Y111" s="8">
        <v>2012</v>
      </c>
      <c r="Z111" s="16">
        <v>2013</v>
      </c>
      <c r="AA111" s="8">
        <v>2014</v>
      </c>
      <c r="AB111" s="16">
        <v>2015</v>
      </c>
      <c r="AC111" s="9">
        <v>2016</v>
      </c>
      <c r="AD111" s="9">
        <v>2017</v>
      </c>
      <c r="AE111" s="9">
        <v>2018</v>
      </c>
      <c r="AF111" s="9">
        <v>2019</v>
      </c>
    </row>
    <row r="112" spans="6:32" ht="15.75" thickBot="1" x14ac:dyDescent="0.3">
      <c r="F112" s="211" t="s">
        <v>27</v>
      </c>
      <c r="G112" s="220"/>
      <c r="H112" s="60">
        <f>+B!E46/(D!H$94)</f>
        <v>2.9044170036337981E-5</v>
      </c>
      <c r="I112" s="60">
        <f>+B!F46/(D!I$94)</f>
        <v>2.4660836600636231E-5</v>
      </c>
      <c r="J112" s="60">
        <f>+B!G46/(D!J$94)</f>
        <v>2.4014644052979403E-5</v>
      </c>
      <c r="K112" s="60">
        <f>+B!H46/(D!K$94)</f>
        <v>2.6354437819515253E-5</v>
      </c>
      <c r="L112" s="60">
        <f>+B!I46/(D!L$94)</f>
        <v>1.9322798259186314E-5</v>
      </c>
      <c r="M112" s="60">
        <f>+B!J46/(D!M$94)</f>
        <v>1.8882501697450747E-5</v>
      </c>
      <c r="N112" s="60">
        <f>+B!K46/(D!N$94)</f>
        <v>2.0641902475140664E-5</v>
      </c>
      <c r="O112" s="60">
        <f>+B!L46/(D!O$94)</f>
        <v>2.1580608616724157E-5</v>
      </c>
      <c r="P112" s="60">
        <f>+B!M46/(D!P$94)</f>
        <v>2.4784009937559878E-5</v>
      </c>
      <c r="Q112" s="60">
        <f>+B!N46/(D!Q$94)</f>
        <v>2.3750409456922671E-5</v>
      </c>
      <c r="R112" s="60">
        <f>+B!O46/(D!R$94)</f>
        <v>2.5710357492606867E-5</v>
      </c>
      <c r="S112" s="60">
        <f>+B!P46/(D!S$94)</f>
        <v>3.1075915118184663E-5</v>
      </c>
      <c r="T112" s="60">
        <f>+B!Q46/(D!T$94)</f>
        <v>3.1583879453197596E-5</v>
      </c>
      <c r="U112" s="60">
        <f>+B!R46/(D!U$94)</f>
        <v>2.8394154625006605E-5</v>
      </c>
      <c r="V112" s="60">
        <f>+B!S46/(D!V$94)</f>
        <v>2.278900097274679E-5</v>
      </c>
      <c r="W112" s="60">
        <f>+B!T46/(D!W$94)</f>
        <v>2.6947089061833766E-5</v>
      </c>
      <c r="X112" s="60">
        <f>+B!U46/(D!X$94)</f>
        <v>3.2663036490351033E-5</v>
      </c>
      <c r="Y112" s="60">
        <f>+B!V46/(D!Y$94)</f>
        <v>3.1375396460232872E-5</v>
      </c>
      <c r="Z112" s="60">
        <f>+B!W46/(D!Z$94)</f>
        <v>2.7354148176552008E-5</v>
      </c>
      <c r="AA112" s="60">
        <f>+B!X46/(D!AA$94)</f>
        <v>2.8765451622719897E-5</v>
      </c>
      <c r="AB112" s="60">
        <f>+B!Y46/(D!AB$94)</f>
        <v>2.8914267623035499E-5</v>
      </c>
      <c r="AC112" s="60">
        <f>+B!Z46/(D!AC$94)</f>
        <v>2.642201280369772E-5</v>
      </c>
      <c r="AD112" s="60">
        <f>+B!AA46/(D!AD$94)</f>
        <v>2.473750911297908E-5</v>
      </c>
      <c r="AE112" s="60">
        <f>+B!AB46/(D!AE$94)</f>
        <v>2.528586454744623E-5</v>
      </c>
      <c r="AF112" s="60">
        <f>+B!AC46/(D!AF$94)</f>
        <v>2.6171386710664512E-5</v>
      </c>
    </row>
    <row r="113" spans="6:32" x14ac:dyDescent="0.25">
      <c r="F113" s="231" t="s">
        <v>17</v>
      </c>
      <c r="G113" s="232"/>
      <c r="H113" s="61">
        <f>+B!E47/(D!H$94)</f>
        <v>2.7632537861325138E-6</v>
      </c>
      <c r="I113" s="61">
        <f>+B!F47/(D!I$94)</f>
        <v>3.5735840313561957E-6</v>
      </c>
      <c r="J113" s="61">
        <f>+B!G47/(D!J$94)</f>
        <v>3.6473026672001063E-6</v>
      </c>
      <c r="K113" s="61">
        <f>+B!H47/(D!K$94)</f>
        <v>3.6270675638023652E-6</v>
      </c>
      <c r="L113" s="61">
        <f>+B!I47/(D!L$94)</f>
        <v>2.9263616205762388E-6</v>
      </c>
      <c r="M113" s="61">
        <f>+B!J47/(D!M$94)</f>
        <v>2.5360161271846435E-6</v>
      </c>
      <c r="N113" s="61">
        <f>+B!K47/(D!N$94)</f>
        <v>3.1789750543026177E-6</v>
      </c>
      <c r="O113" s="61">
        <f>+B!L47/(D!O$94)</f>
        <v>3.0702015967427049E-6</v>
      </c>
      <c r="P113" s="61">
        <f>+B!M47/(D!P$94)</f>
        <v>2.9513163989406424E-6</v>
      </c>
      <c r="Q113" s="61">
        <f>+B!N47/(D!Q$94)</f>
        <v>2.9381655484437903E-6</v>
      </c>
      <c r="R113" s="61">
        <f>+B!O47/(D!R$94)</f>
        <v>2.0976063292928265E-6</v>
      </c>
      <c r="S113" s="61">
        <f>+B!P47/(D!S$94)</f>
        <v>2.26235396509839E-6</v>
      </c>
      <c r="T113" s="61">
        <f>+B!Q47/(D!T$94)</f>
        <v>2.2682743161811295E-6</v>
      </c>
      <c r="U113" s="61">
        <f>+B!R47/(D!U$94)</f>
        <v>2.424791106835281E-6</v>
      </c>
      <c r="V113" s="61">
        <f>+B!S47/(D!V$94)</f>
        <v>2.7075816176823082E-6</v>
      </c>
      <c r="W113" s="61">
        <f>+B!T47/(D!W$94)</f>
        <v>2.6289171098357107E-6</v>
      </c>
      <c r="X113" s="61">
        <f>+B!U47/(D!X$94)</f>
        <v>2.871049232275597E-6</v>
      </c>
      <c r="Y113" s="61">
        <f>+B!V47/(D!Y$94)</f>
        <v>2.9769741251997508E-6</v>
      </c>
      <c r="Z113" s="61">
        <f>+B!W47/(D!Z$94)</f>
        <v>2.6629285662662398E-6</v>
      </c>
      <c r="AA113" s="61">
        <f>+B!X47/(D!AA$94)</f>
        <v>3.0565068885279445E-6</v>
      </c>
      <c r="AB113" s="61">
        <f>+B!Y47/(D!AB$94)</f>
        <v>3.4388743947865958E-6</v>
      </c>
      <c r="AC113" s="61">
        <f>+B!Z47/(D!AC$94)</f>
        <v>3.5139189553220341E-6</v>
      </c>
      <c r="AD113" s="61">
        <f>+B!AA47/(D!AD$94)</f>
        <v>3.0545204062095977E-6</v>
      </c>
      <c r="AE113" s="61">
        <f>+B!AB47/(D!AE$94)</f>
        <v>3.194986507063587E-6</v>
      </c>
      <c r="AF113" s="61">
        <f>+B!AC47/(D!AF$94)</f>
        <v>3.4761833987051685E-6</v>
      </c>
    </row>
    <row r="114" spans="6:32" x14ac:dyDescent="0.25">
      <c r="F114" s="233" t="s">
        <v>18</v>
      </c>
      <c r="G114" s="234"/>
      <c r="H114" s="62">
        <f>+B!E48/(D!H$94)</f>
        <v>7.2945794590487689E-8</v>
      </c>
      <c r="I114" s="62">
        <f>+B!F48/(D!I$94)</f>
        <v>1.3827117013204533E-7</v>
      </c>
      <c r="J114" s="62">
        <f>+B!G48/(D!J$94)</f>
        <v>1.5646585354170077E-7</v>
      </c>
      <c r="K114" s="62">
        <f>+B!H48/(D!K$94)</f>
        <v>9.2967770276399783E-8</v>
      </c>
      <c r="L114" s="62">
        <f>+B!I48/(D!L$94)</f>
        <v>1.5326571228582286E-7</v>
      </c>
      <c r="M114" s="62">
        <f>+B!J48/(D!M$94)</f>
        <v>1.2447337101994477E-7</v>
      </c>
      <c r="N114" s="62">
        <f>+B!K48/(D!N$94)</f>
        <v>1.686553671030913E-7</v>
      </c>
      <c r="O114" s="62">
        <f>+B!L48/(D!O$94)</f>
        <v>1.5949684662094806E-7</v>
      </c>
      <c r="P114" s="62">
        <f>+B!M48/(D!P$94)</f>
        <v>1.8722145628157132E-7</v>
      </c>
      <c r="Q114" s="62">
        <f>+B!N48/(D!Q$94)</f>
        <v>1.901232882391894E-7</v>
      </c>
      <c r="R114" s="62">
        <f>+B!O48/(D!R$94)</f>
        <v>1.6403240191311284E-7</v>
      </c>
      <c r="S114" s="62">
        <f>+B!P48/(D!S$94)</f>
        <v>1.7152916373134782E-7</v>
      </c>
      <c r="T114" s="62">
        <f>+B!Q48/(D!T$94)</f>
        <v>1.8252587167077586E-7</v>
      </c>
      <c r="U114" s="62">
        <f>+B!R48/(D!U$94)</f>
        <v>1.9353164175040042E-7</v>
      </c>
      <c r="V114" s="62">
        <f>+B!S48/(D!V$94)</f>
        <v>1.4806912012427428E-7</v>
      </c>
      <c r="W114" s="62">
        <f>+B!T48/(D!W$94)</f>
        <v>1.6741933291691193E-7</v>
      </c>
      <c r="X114" s="62">
        <f>+B!U48/(D!X$94)</f>
        <v>1.4715320783264811E-7</v>
      </c>
      <c r="Y114" s="62">
        <f>+B!V48/(D!Y$94)</f>
        <v>1.6583396808032754E-7</v>
      </c>
      <c r="Z114" s="62">
        <f>+B!W48/(D!Z$94)</f>
        <v>1.6337335062299407E-7</v>
      </c>
      <c r="AA114" s="62">
        <f>+B!X48/(D!AA$94)</f>
        <v>2.0370135942708975E-7</v>
      </c>
      <c r="AB114" s="62">
        <f>+B!Y48/(D!AB$94)</f>
        <v>3.8507404911688029E-7</v>
      </c>
      <c r="AC114" s="62">
        <f>+B!Z48/(D!AC$94)</f>
        <v>4.6847716858748307E-7</v>
      </c>
      <c r="AD114" s="62">
        <f>+B!AA48/(D!AD$94)</f>
        <v>4.1524351339662269E-7</v>
      </c>
      <c r="AE114" s="62">
        <f>+B!AB48/(D!AE$94)</f>
        <v>4.6930647495551402E-7</v>
      </c>
      <c r="AF114" s="62">
        <f>+B!AC48/(D!AF$94)</f>
        <v>5.3451358563308404E-7</v>
      </c>
    </row>
    <row r="115" spans="6:32" x14ac:dyDescent="0.25">
      <c r="F115" s="231" t="s">
        <v>19</v>
      </c>
      <c r="G115" s="232"/>
      <c r="H115" s="62">
        <f>+B!E49/(D!H$94)</f>
        <v>9.4927696053399384E-7</v>
      </c>
      <c r="I115" s="62">
        <f>+B!F49/(D!I$94)</f>
        <v>7.4951007714266354E-7</v>
      </c>
      <c r="J115" s="62">
        <f>+B!G49/(D!J$94)</f>
        <v>7.3519867352635561E-7</v>
      </c>
      <c r="K115" s="62">
        <f>+B!H49/(D!K$94)</f>
        <v>6.8667721320217719E-7</v>
      </c>
      <c r="L115" s="62">
        <f>+B!I49/(D!L$94)</f>
        <v>7.8721078924231487E-7</v>
      </c>
      <c r="M115" s="62">
        <f>+B!J49/(D!M$94)</f>
        <v>9.176018184758118E-7</v>
      </c>
      <c r="N115" s="62">
        <f>+B!K49/(D!N$94)</f>
        <v>7.1539723037138337E-7</v>
      </c>
      <c r="O115" s="62">
        <f>+B!L49/(D!O$94)</f>
        <v>6.203636820831241E-7</v>
      </c>
      <c r="P115" s="62">
        <f>+B!M49/(D!P$94)</f>
        <v>7.0637362805881508E-7</v>
      </c>
      <c r="Q115" s="62">
        <f>+B!N49/(D!Q$94)</f>
        <v>7.0725908253432988E-7</v>
      </c>
      <c r="R115" s="62">
        <f>+B!O49/(D!R$94)</f>
        <v>5.6294832628314078E-7</v>
      </c>
      <c r="S115" s="62">
        <f>+B!P49/(D!S$94)</f>
        <v>6.0496058401514123E-7</v>
      </c>
      <c r="T115" s="62">
        <f>+B!Q49/(D!T$94)</f>
        <v>5.2883916881824538E-7</v>
      </c>
      <c r="U115" s="62">
        <f>+B!R49/(D!U$94)</f>
        <v>5.4686131157931141E-7</v>
      </c>
      <c r="V115" s="62">
        <f>+B!S49/(D!V$94)</f>
        <v>3.9263340323323994E-7</v>
      </c>
      <c r="W115" s="62">
        <f>+B!T49/(D!W$94)</f>
        <v>5.0952347013125206E-7</v>
      </c>
      <c r="X115" s="62">
        <f>+B!U49/(D!X$94)</f>
        <v>4.9750888209908912E-7</v>
      </c>
      <c r="Y115" s="62">
        <f>+B!V49/(D!Y$94)</f>
        <v>4.3223182719529251E-7</v>
      </c>
      <c r="Z115" s="62">
        <f>+B!W49/(D!Z$94)</f>
        <v>3.6756769294580138E-7</v>
      </c>
      <c r="AA115" s="62">
        <f>+B!X49/(D!AA$94)</f>
        <v>3.7422304638484996E-7</v>
      </c>
      <c r="AB115" s="62">
        <f>+B!Y49/(D!AB$94)</f>
        <v>4.2536319103441032E-7</v>
      </c>
      <c r="AC115" s="62">
        <f>+B!Z49/(D!AC$94)</f>
        <v>3.621393282806274E-7</v>
      </c>
      <c r="AD115" s="62">
        <f>+B!AA49/(D!AD$94)</f>
        <v>3.3627114454272111E-7</v>
      </c>
      <c r="AE115" s="62">
        <f>+B!AB49/(D!AE$94)</f>
        <v>3.5488062776170799E-7</v>
      </c>
      <c r="AF115" s="62">
        <f>+B!AC49/(D!AF$94)</f>
        <v>3.3718805478518504E-7</v>
      </c>
    </row>
    <row r="116" spans="6:32" x14ac:dyDescent="0.25">
      <c r="F116" s="233" t="s">
        <v>20</v>
      </c>
      <c r="G116" s="234"/>
      <c r="H116" s="62">
        <f>+B!E50/(D!H$94)</f>
        <v>7.4027428389117667E-8</v>
      </c>
      <c r="I116" s="62">
        <f>+B!F50/(D!I$94)</f>
        <v>3.5384779057522485E-8</v>
      </c>
      <c r="J116" s="62">
        <f>+B!G50/(D!J$94)</f>
        <v>1.662279555509467E-7</v>
      </c>
      <c r="K116" s="62">
        <f>+B!H50/(D!K$94)</f>
        <v>7.1676584049092323E-8</v>
      </c>
      <c r="L116" s="62">
        <f>+B!I50/(D!L$94)</f>
        <v>6.7020610828323462E-8</v>
      </c>
      <c r="M116" s="62">
        <f>+B!J50/(D!M$94)</f>
        <v>4.0261876094565803E-8</v>
      </c>
      <c r="N116" s="62">
        <f>+B!K50/(D!N$94)</f>
        <v>7.3758037003775841E-8</v>
      </c>
      <c r="O116" s="62">
        <f>+B!L50/(D!O$94)</f>
        <v>1.6431097019301005E-7</v>
      </c>
      <c r="P116" s="62">
        <f>+B!M50/(D!P$94)</f>
        <v>3.0257426488037402E-7</v>
      </c>
      <c r="Q116" s="62">
        <f>+B!N50/(D!Q$94)</f>
        <v>1.9511643309094502E-7</v>
      </c>
      <c r="R116" s="62">
        <f>+B!O50/(D!R$94)</f>
        <v>1.3089528654348854E-7</v>
      </c>
      <c r="S116" s="62">
        <f>+B!P50/(D!S$94)</f>
        <v>1.6558634456089488E-7</v>
      </c>
      <c r="T116" s="62">
        <f>+B!Q50/(D!T$94)</f>
        <v>6.5764371419190188E-8</v>
      </c>
      <c r="U116" s="62">
        <f>+B!R50/(D!U$94)</f>
        <v>3.1338248436294481E-7</v>
      </c>
      <c r="V116" s="62">
        <f>+B!S50/(D!V$94)</f>
        <v>3.5168727744248521E-7</v>
      </c>
      <c r="W116" s="62">
        <f>+B!T50/(D!W$94)</f>
        <v>3.0393364000357894E-7</v>
      </c>
      <c r="X116" s="62">
        <f>+B!U50/(D!X$94)</f>
        <v>1.4866676080148973E-6</v>
      </c>
      <c r="Y116" s="62">
        <f>+B!V50/(D!Y$94)</f>
        <v>2.7946624900122813E-6</v>
      </c>
      <c r="Z116" s="62">
        <f>+B!W50/(D!Z$94)</f>
        <v>1.6859319425391448E-6</v>
      </c>
      <c r="AA116" s="62">
        <f>+B!X50/(D!AA$94)</f>
        <v>1.0864783212284714E-6</v>
      </c>
      <c r="AB116" s="62">
        <f>+B!Y50/(D!AB$94)</f>
        <v>1.1096824473189036E-6</v>
      </c>
      <c r="AC116" s="62">
        <f>+B!Z50/(D!AC$94)</f>
        <v>8.1781021439092987E-7</v>
      </c>
      <c r="AD116" s="62">
        <f>+B!AA50/(D!AD$94)</f>
        <v>6.9953721757391145E-7</v>
      </c>
      <c r="AE116" s="62">
        <f>+B!AB50/(D!AE$94)</f>
        <v>7.178498776537176E-7</v>
      </c>
      <c r="AF116" s="62">
        <f>+B!AC50/(D!AF$94)</f>
        <v>7.3614103408366898E-7</v>
      </c>
    </row>
    <row r="117" spans="6:32" x14ac:dyDescent="0.25">
      <c r="F117" s="231" t="s">
        <v>21</v>
      </c>
      <c r="G117" s="232"/>
      <c r="H117" s="62">
        <f>+B!E51/(D!H$94)</f>
        <v>3.271149060032597E-8</v>
      </c>
      <c r="I117" s="62">
        <f>+B!F51/(D!I$94)</f>
        <v>6.5341919098170709E-8</v>
      </c>
      <c r="J117" s="62">
        <f>+B!G51/(D!J$94)</f>
        <v>1.6933820802985676E-8</v>
      </c>
      <c r="K117" s="62">
        <f>+B!H51/(D!K$94)</f>
        <v>2.0166310231472889E-8</v>
      </c>
      <c r="L117" s="62">
        <f>+B!I51/(D!L$94)</f>
        <v>2.775631303803276E-8</v>
      </c>
      <c r="M117" s="62">
        <f>+B!J51/(D!M$94)</f>
        <v>2.6988100624113922E-8</v>
      </c>
      <c r="N117" s="62">
        <f>+B!K51/(D!N$94)</f>
        <v>1.9025869835406946E-8</v>
      </c>
      <c r="O117" s="62">
        <f>+B!L51/(D!O$94)</f>
        <v>1.6808294522642124E-8</v>
      </c>
      <c r="P117" s="62">
        <f>+B!M51/(D!P$94)</f>
        <v>3.8251449815801516E-8</v>
      </c>
      <c r="Q117" s="62">
        <f>+B!N51/(D!Q$94)</f>
        <v>9.4171162017835068E-8</v>
      </c>
      <c r="R117" s="62">
        <f>+B!O51/(D!R$94)</f>
        <v>5.6091273609891165E-8</v>
      </c>
      <c r="S117" s="62">
        <f>+B!P51/(D!S$94)</f>
        <v>6.3904558200445569E-8</v>
      </c>
      <c r="T117" s="62">
        <f>+B!Q51/(D!T$94)</f>
        <v>5.7079653376076842E-8</v>
      </c>
      <c r="U117" s="62">
        <f>+B!R51/(D!U$94)</f>
        <v>9.5767067638383829E-8</v>
      </c>
      <c r="V117" s="62">
        <f>+B!S51/(D!V$94)</f>
        <v>8.4996574816249368E-8</v>
      </c>
      <c r="W117" s="62">
        <f>+B!T51/(D!W$94)</f>
        <v>1.8381845061202723E-7</v>
      </c>
      <c r="X117" s="62">
        <f>+B!U51/(D!X$94)</f>
        <v>2.4380584783154684E-7</v>
      </c>
      <c r="Y117" s="62">
        <f>+B!V51/(D!Y$94)</f>
        <v>1.3487887209477416E-7</v>
      </c>
      <c r="Z117" s="62">
        <f>+B!W51/(D!Z$94)</f>
        <v>1.2394730399571977E-7</v>
      </c>
      <c r="AA117" s="62">
        <f>+B!X51/(D!AA$94)</f>
        <v>1.879133069499939E-7</v>
      </c>
      <c r="AB117" s="62">
        <f>+B!Y51/(D!AB$94)</f>
        <v>8.689986253811976E-8</v>
      </c>
      <c r="AC117" s="62">
        <f>+B!Z51/(D!AC$94)</f>
        <v>1.6084533195659477E-7</v>
      </c>
      <c r="AD117" s="62">
        <f>+B!AA51/(D!AD$94)</f>
        <v>7.0650379770593834E-8</v>
      </c>
      <c r="AE117" s="62">
        <f>+B!AB51/(D!AE$94)</f>
        <v>1.4131151396435241E-7</v>
      </c>
      <c r="AF117" s="62">
        <f>+B!AC51/(D!AF$94)</f>
        <v>1.5972324113603922E-7</v>
      </c>
    </row>
    <row r="118" spans="6:32" x14ac:dyDescent="0.25">
      <c r="F118" s="233" t="s">
        <v>22</v>
      </c>
      <c r="G118" s="234"/>
      <c r="H118" s="62">
        <f>+B!E52/(D!H$94)</f>
        <v>2.8923701981560846E-6</v>
      </c>
      <c r="I118" s="62">
        <f>+B!F52/(D!I$94)</f>
        <v>2.7009617830878454E-6</v>
      </c>
      <c r="J118" s="62">
        <f>+B!G52/(D!J$94)</f>
        <v>2.5079883297389273E-6</v>
      </c>
      <c r="K118" s="62">
        <f>+B!H52/(D!K$94)</f>
        <v>3.0409509144909579E-6</v>
      </c>
      <c r="L118" s="62">
        <f>+B!I52/(D!L$94)</f>
        <v>3.3093272208963877E-6</v>
      </c>
      <c r="M118" s="62">
        <f>+B!J52/(D!M$94)</f>
        <v>3.2438277960729221E-6</v>
      </c>
      <c r="N118" s="62">
        <f>+B!K52/(D!N$94)</f>
        <v>3.6836933823245706E-6</v>
      </c>
      <c r="O118" s="62">
        <f>+B!L52/(D!O$94)</f>
        <v>3.6574636086648368E-6</v>
      </c>
      <c r="P118" s="62">
        <f>+B!M52/(D!P$94)</f>
        <v>3.798479372960489E-6</v>
      </c>
      <c r="Q118" s="62">
        <f>+B!N52/(D!Q$94)</f>
        <v>3.6342330357976886E-6</v>
      </c>
      <c r="R118" s="62">
        <f>+B!O52/(D!R$94)</f>
        <v>3.8570559364534745E-6</v>
      </c>
      <c r="S118" s="62">
        <f>+B!P52/(D!S$94)</f>
        <v>4.2969515000356452E-6</v>
      </c>
      <c r="T118" s="62">
        <f>+B!Q52/(D!T$94)</f>
        <v>4.2847780097271627E-6</v>
      </c>
      <c r="U118" s="62">
        <f>+B!R52/(D!U$94)</f>
        <v>4.4310067202543719E-6</v>
      </c>
      <c r="V118" s="62">
        <f>+B!S52/(D!V$94)</f>
        <v>3.5509776876132519E-6</v>
      </c>
      <c r="W118" s="62">
        <f>+B!T52/(D!W$94)</f>
        <v>3.7337309301354563E-6</v>
      </c>
      <c r="X118" s="62">
        <f>+B!U52/(D!X$94)</f>
        <v>3.9846434526579282E-6</v>
      </c>
      <c r="Y118" s="62">
        <f>+B!V52/(D!Y$94)</f>
        <v>3.7371635922383187E-6</v>
      </c>
      <c r="Z118" s="62">
        <f>+B!W52/(D!Z$94)</f>
        <v>3.5415130478661669E-6</v>
      </c>
      <c r="AA118" s="62">
        <f>+B!X52/(D!AA$94)</f>
        <v>3.871030514147301E-6</v>
      </c>
      <c r="AB118" s="62">
        <f>+B!Y52/(D!AB$94)</f>
        <v>4.5248861439202758E-6</v>
      </c>
      <c r="AC118" s="62">
        <f>+B!Z52/(D!AC$94)</f>
        <v>3.8723396096735303E-6</v>
      </c>
      <c r="AD118" s="62">
        <f>+B!AA52/(D!AD$94)</f>
        <v>3.2506469303899486E-6</v>
      </c>
      <c r="AE118" s="62">
        <f>+B!AB52/(D!AE$94)</f>
        <v>3.3349702084981873E-6</v>
      </c>
      <c r="AF118" s="62">
        <f>+B!AC52/(D!AF$94)</f>
        <v>3.3800606622105701E-6</v>
      </c>
    </row>
    <row r="119" spans="6:32" x14ac:dyDescent="0.25">
      <c r="F119" s="231" t="s">
        <v>23</v>
      </c>
      <c r="G119" s="232"/>
      <c r="H119" s="62">
        <f>+B!E53/(D!H$94)</f>
        <v>5.4666369649253904E-6</v>
      </c>
      <c r="I119" s="62">
        <f>+B!F53/(D!I$94)</f>
        <v>5.1544388404098255E-6</v>
      </c>
      <c r="J119" s="62">
        <f>+B!G53/(D!J$94)</f>
        <v>4.4779973744611783E-6</v>
      </c>
      <c r="K119" s="62">
        <f>+B!H53/(D!K$94)</f>
        <v>5.2790668691639161E-6</v>
      </c>
      <c r="L119" s="62">
        <f>+B!I53/(D!L$94)</f>
        <v>3.757253994628126E-6</v>
      </c>
      <c r="M119" s="62">
        <f>+B!J53/(D!M$94)</f>
        <v>4.3358191718395463E-6</v>
      </c>
      <c r="N119" s="62">
        <f>+B!K53/(D!N$94)</f>
        <v>4.3893104083364179E-6</v>
      </c>
      <c r="O119" s="62">
        <f>+B!L53/(D!O$94)</f>
        <v>4.1634222428961751E-6</v>
      </c>
      <c r="P119" s="62">
        <f>+B!M53/(D!P$94)</f>
        <v>4.5729514479742266E-6</v>
      </c>
      <c r="Q119" s="62">
        <f>+B!N53/(D!Q$94)</f>
        <v>4.6699707908395006E-6</v>
      </c>
      <c r="R119" s="62">
        <f>+B!O53/(D!R$94)</f>
        <v>5.0150823783842589E-6</v>
      </c>
      <c r="S119" s="62">
        <f>+B!P53/(D!S$94)</f>
        <v>6.4755294726898417E-6</v>
      </c>
      <c r="T119" s="62">
        <f>+B!Q53/(D!T$94)</f>
        <v>6.7904476124726509E-6</v>
      </c>
      <c r="U119" s="62">
        <f>+B!R53/(D!U$94)</f>
        <v>6.3418244601641755E-6</v>
      </c>
      <c r="V119" s="62">
        <f>+B!S53/(D!V$94)</f>
        <v>5.3357054384721218E-6</v>
      </c>
      <c r="W119" s="62">
        <f>+B!T53/(D!W$94)</f>
        <v>6.8223247817131432E-6</v>
      </c>
      <c r="X119" s="62">
        <f>+B!U53/(D!X$94)</f>
        <v>6.8946669396719943E-6</v>
      </c>
      <c r="Y119" s="62">
        <f>+B!V53/(D!Y$94)</f>
        <v>5.7360070642514519E-6</v>
      </c>
      <c r="Z119" s="62">
        <f>+B!W53/(D!Z$94)</f>
        <v>5.9987882938458503E-6</v>
      </c>
      <c r="AA119" s="62">
        <f>+B!X53/(D!AA$94)</f>
        <v>5.3801199977313104E-6</v>
      </c>
      <c r="AB119" s="62">
        <f>+B!Y53/(D!AB$94)</f>
        <v>5.6072652481320302E-6</v>
      </c>
      <c r="AC119" s="62">
        <f>+B!Z53/(D!AC$94)</f>
        <v>4.8054924124969305E-6</v>
      </c>
      <c r="AD119" s="62">
        <f>+B!AA53/(D!AD$94)</f>
        <v>4.8527314517332273E-6</v>
      </c>
      <c r="AE119" s="62">
        <f>+B!AB53/(D!AE$94)</f>
        <v>5.147735136992556E-6</v>
      </c>
      <c r="AF119" s="62">
        <f>+B!AC53/(D!AF$94)</f>
        <v>4.6889607779202418E-6</v>
      </c>
    </row>
    <row r="120" spans="6:32" x14ac:dyDescent="0.25">
      <c r="F120" s="233" t="s">
        <v>24</v>
      </c>
      <c r="G120" s="234"/>
      <c r="H120" s="62">
        <f>+B!E54/(D!H$94)</f>
        <v>9.7444457886119422E-6</v>
      </c>
      <c r="I120" s="62">
        <f>+B!F54/(D!I$94)</f>
        <v>8.7544851515957867E-6</v>
      </c>
      <c r="J120" s="62">
        <f>+B!G54/(D!J$94)</f>
        <v>9.121266437173244E-6</v>
      </c>
      <c r="K120" s="62">
        <f>+B!H54/(D!K$94)</f>
        <v>1.0149974610850417E-5</v>
      </c>
      <c r="L120" s="62">
        <f>+B!I54/(D!L$94)</f>
        <v>6.0493030430434993E-6</v>
      </c>
      <c r="M120" s="62">
        <f>+B!J54/(D!M$94)</f>
        <v>6.2888836597143149E-6</v>
      </c>
      <c r="N120" s="62">
        <f>+B!K54/(D!N$94)</f>
        <v>7.0640660362175603E-6</v>
      </c>
      <c r="O120" s="62">
        <f>+B!L54/(D!O$94)</f>
        <v>8.5788258292097189E-6</v>
      </c>
      <c r="P120" s="62">
        <f>+B!M54/(D!P$94)</f>
        <v>1.0907902645825121E-5</v>
      </c>
      <c r="Q120" s="62">
        <f>+B!N54/(D!Q$94)</f>
        <v>1.0292735257976838E-5</v>
      </c>
      <c r="R120" s="62">
        <f>+B!O54/(D!R$94)</f>
        <v>1.2532593965290873E-5</v>
      </c>
      <c r="S120" s="62">
        <f>+B!P54/(D!S$94)</f>
        <v>1.5542255421978915E-5</v>
      </c>
      <c r="T120" s="62">
        <f>+B!Q54/(D!T$94)</f>
        <v>1.5910210023771424E-5</v>
      </c>
      <c r="U120" s="62">
        <f>+B!R54/(D!U$94)</f>
        <v>1.2427825433314739E-5</v>
      </c>
      <c r="V120" s="62">
        <f>+B!S54/(D!V$94)</f>
        <v>8.7343592890508319E-6</v>
      </c>
      <c r="W120" s="62">
        <f>+B!T54/(D!W$94)</f>
        <v>1.1158099551917356E-5</v>
      </c>
      <c r="X120" s="62">
        <f>+B!U54/(D!X$94)</f>
        <v>1.4835622370251545E-5</v>
      </c>
      <c r="Y120" s="62">
        <f>+B!V54/(D!Y$94)</f>
        <v>1.3572522981220416E-5</v>
      </c>
      <c r="Z120" s="62">
        <f>+B!W54/(D!Z$94)</f>
        <v>1.0986648077057691E-5</v>
      </c>
      <c r="AA120" s="62">
        <f>+B!X54/(D!AA$94)</f>
        <v>1.2568414708468565E-5</v>
      </c>
      <c r="AB120" s="62">
        <f>+B!Y54/(D!AB$94)</f>
        <v>1.1292191276741529E-5</v>
      </c>
      <c r="AC120" s="62">
        <f>+B!Z54/(D!AC$94)</f>
        <v>1.0628720581777683E-5</v>
      </c>
      <c r="AD120" s="62">
        <f>+B!AA54/(D!AD$94)</f>
        <v>1.0433409454824601E-5</v>
      </c>
      <c r="AE120" s="62">
        <f>+B!AB54/(D!AE$94)</f>
        <v>1.0209216406422706E-5</v>
      </c>
      <c r="AF120" s="62">
        <f>+B!AC54/(D!AF$94)</f>
        <v>1.1084682618935558E-5</v>
      </c>
    </row>
    <row r="121" spans="6:32" x14ac:dyDescent="0.25">
      <c r="F121" s="231" t="s">
        <v>25</v>
      </c>
      <c r="G121" s="232"/>
      <c r="H121" s="62">
        <f>+B!E55/(D!H$94)</f>
        <v>1.2188898511772027E-6</v>
      </c>
      <c r="I121" s="62">
        <f>+B!F55/(D!I$94)</f>
        <v>1.165992410281026E-6</v>
      </c>
      <c r="J121" s="62">
        <f>+B!G55/(D!J$94)</f>
        <v>1.3407770888677601E-6</v>
      </c>
      <c r="K121" s="62">
        <f>+B!H55/(D!K$94)</f>
        <v>1.3643713971073315E-6</v>
      </c>
      <c r="L121" s="62">
        <f>+B!I55/(D!L$94)</f>
        <v>1.2625796028107584E-6</v>
      </c>
      <c r="M121" s="62">
        <f>+B!J55/(D!M$94)</f>
        <v>1.2658953122533581E-6</v>
      </c>
      <c r="N121" s="62">
        <f>+B!K55/(D!N$94)</f>
        <v>1.1593017972101136E-6</v>
      </c>
      <c r="O121" s="62">
        <f>+B!L55/(D!O$94)</f>
        <v>1.1268609992723156E-6</v>
      </c>
      <c r="P121" s="62">
        <f>+B!M55/(D!P$94)</f>
        <v>1.1536238897473755E-6</v>
      </c>
      <c r="Q121" s="62">
        <f>+B!N55/(D!Q$94)</f>
        <v>8.4828517857696635E-7</v>
      </c>
      <c r="R121" s="62">
        <f>+B!O55/(D!R$94)</f>
        <v>1.1704694033433407E-6</v>
      </c>
      <c r="S121" s="62">
        <f>+B!P55/(D!S$94)</f>
        <v>1.3436806274890057E-6</v>
      </c>
      <c r="T121" s="62">
        <f>+B!Q55/(D!T$94)</f>
        <v>1.353399502855312E-6</v>
      </c>
      <c r="U121" s="62">
        <f>+B!R55/(D!U$94)</f>
        <v>1.5526640694437929E-6</v>
      </c>
      <c r="V121" s="62">
        <f>+B!S55/(D!V$94)</f>
        <v>1.3928740493802619E-6</v>
      </c>
      <c r="W121" s="62">
        <f>+B!T55/(D!W$94)</f>
        <v>1.3912267571693582E-6</v>
      </c>
      <c r="X121" s="62">
        <f>+B!U55/(D!X$94)</f>
        <v>1.6399828601164544E-6</v>
      </c>
      <c r="Y121" s="62">
        <f>+B!V55/(D!Y$94)</f>
        <v>1.757948533712941E-6</v>
      </c>
      <c r="Z121" s="62">
        <f>+B!W55/(D!Z$94)</f>
        <v>1.7642402691514866E-6</v>
      </c>
      <c r="AA121" s="62">
        <f>+B!X55/(D!AA$94)</f>
        <v>1.9909197402140773E-6</v>
      </c>
      <c r="AB121" s="62">
        <f>+B!Y55/(D!AB$94)</f>
        <v>1.9971291668088517E-6</v>
      </c>
      <c r="AC121" s="62">
        <f>+B!Z55/(D!AC$94)</f>
        <v>1.7467708597029702E-6</v>
      </c>
      <c r="AD121" s="62">
        <f>+B!AA55/(D!AD$94)</f>
        <v>1.5974955612267271E-6</v>
      </c>
      <c r="AE121" s="62">
        <f>+B!AB55/(D!AE$94)</f>
        <v>1.6762723615985693E-6</v>
      </c>
      <c r="AF121" s="62">
        <f>+B!AC55/(D!AF$94)</f>
        <v>1.7441108133046427E-6</v>
      </c>
    </row>
    <row r="122" spans="6:32" ht="15.75" thickBot="1" x14ac:dyDescent="0.3">
      <c r="F122" s="235" t="s">
        <v>26</v>
      </c>
      <c r="G122" s="236"/>
      <c r="H122" s="63">
        <f>+B!E56/(D!H$94)</f>
        <v>5.829611773220926E-6</v>
      </c>
      <c r="I122" s="63">
        <f>+B!F56/(D!I$94)</f>
        <v>2.3228664384751519E-6</v>
      </c>
      <c r="J122" s="63">
        <f>+B!G56/(D!J$94)</f>
        <v>1.8444858521161945E-6</v>
      </c>
      <c r="K122" s="63">
        <f>+B!H56/(D!K$94)</f>
        <v>2.0215185863411246E-6</v>
      </c>
      <c r="L122" s="63">
        <f>+B!I56/(D!L$94)</f>
        <v>9.8271935183680834E-7</v>
      </c>
      <c r="M122" s="63">
        <f>+B!J56/(D!M$94)</f>
        <v>1.0273446417152654E-7</v>
      </c>
      <c r="N122" s="63">
        <f>+B!K56/(D!N$94)</f>
        <v>1.8971929243572762E-7</v>
      </c>
      <c r="O122" s="63">
        <f>+B!L56/(D!O$94)</f>
        <v>2.285454651868221E-8</v>
      </c>
      <c r="P122" s="63">
        <f>+B!M56/(D!P$94)</f>
        <v>1.6531538307546059E-7</v>
      </c>
      <c r="Q122" s="63">
        <f>+B!N56/(D!Q$94)</f>
        <v>1.8034967940558791E-7</v>
      </c>
      <c r="R122" s="63">
        <f>+B!O56/(D!R$94)</f>
        <v>1.2358219149246104E-7</v>
      </c>
      <c r="S122" s="63">
        <f>+B!P56/(D!S$94)</f>
        <v>1.4916348038504034E-7</v>
      </c>
      <c r="T122" s="63">
        <f>+B!Q56/(D!T$94)</f>
        <v>1.4256092290562882E-7</v>
      </c>
      <c r="U122" s="63">
        <f>+B!R56/(D!U$94)</f>
        <v>6.65003296632071E-8</v>
      </c>
      <c r="V122" s="63">
        <f>+B!S56/(D!V$94)</f>
        <v>9.0116514931765223E-8</v>
      </c>
      <c r="W122" s="63">
        <f>+B!T56/(D!W$94)</f>
        <v>4.80950373989671E-8</v>
      </c>
      <c r="X122" s="63">
        <f>+B!U56/(D!X$94)</f>
        <v>6.1936089599335829E-8</v>
      </c>
      <c r="Y122" s="63">
        <f>+B!V56/(D!Y$94)</f>
        <v>6.71730062273159E-8</v>
      </c>
      <c r="Z122" s="63">
        <f>+B!W56/(D!Z$94)</f>
        <v>5.9209632260909495E-8</v>
      </c>
      <c r="AA122" s="63">
        <f>+B!X56/(D!AA$94)</f>
        <v>4.6143739640292605E-8</v>
      </c>
      <c r="AB122" s="63">
        <f>+B!Y56/(D!AB$94)</f>
        <v>4.6901842637899746E-8</v>
      </c>
      <c r="AC122" s="63">
        <f>+B!Z56/(D!AC$94)</f>
        <v>4.54983415089363E-8</v>
      </c>
      <c r="AD122" s="63">
        <f>+B!AA56/(D!AD$94)</f>
        <v>2.7003053311127944E-8</v>
      </c>
      <c r="AE122" s="63">
        <f>+B!AB56/(D!AE$94)</f>
        <v>3.933543253533588E-8</v>
      </c>
      <c r="AF122" s="63">
        <f>+B!AC56/(D!AF$94)</f>
        <v>2.9822523950353859E-8</v>
      </c>
    </row>
    <row r="123" spans="6:32" x14ac:dyDescent="0.25">
      <c r="F123" s="1" t="s">
        <v>53</v>
      </c>
      <c r="AD123" s="1"/>
    </row>
    <row r="124" spans="6:32" ht="15.75" thickBot="1" x14ac:dyDescent="0.3"/>
    <row r="125" spans="6:32" ht="15.75" thickBot="1" x14ac:dyDescent="0.3">
      <c r="F125" s="6" t="s">
        <v>15</v>
      </c>
      <c r="G125" s="7"/>
      <c r="H125" s="16">
        <v>1995</v>
      </c>
      <c r="I125" s="8">
        <v>1996</v>
      </c>
      <c r="J125" s="16">
        <v>1997</v>
      </c>
      <c r="K125" s="8">
        <v>1998</v>
      </c>
      <c r="L125" s="16">
        <v>1999</v>
      </c>
      <c r="M125" s="8">
        <v>2000</v>
      </c>
      <c r="N125" s="16">
        <v>2001</v>
      </c>
      <c r="O125" s="8">
        <v>2002</v>
      </c>
      <c r="P125" s="16">
        <v>2003</v>
      </c>
      <c r="Q125" s="8">
        <v>2004</v>
      </c>
      <c r="R125" s="16">
        <v>2005</v>
      </c>
      <c r="S125" s="8">
        <v>2006</v>
      </c>
      <c r="T125" s="16">
        <v>2007</v>
      </c>
      <c r="U125" s="8">
        <v>2008</v>
      </c>
      <c r="V125" s="16">
        <v>2009</v>
      </c>
      <c r="W125" s="8">
        <v>2010</v>
      </c>
      <c r="X125" s="16">
        <v>2011</v>
      </c>
      <c r="Y125" s="8">
        <v>2012</v>
      </c>
      <c r="Z125" s="16">
        <v>2013</v>
      </c>
      <c r="AA125" s="8">
        <v>2014</v>
      </c>
      <c r="AB125" s="16">
        <v>2015</v>
      </c>
      <c r="AC125" s="9">
        <v>2016</v>
      </c>
      <c r="AD125" s="9">
        <v>2017</v>
      </c>
      <c r="AE125" s="9">
        <v>2018</v>
      </c>
      <c r="AF125" s="9">
        <v>2019</v>
      </c>
    </row>
    <row r="126" spans="6:32" ht="15.75" thickBot="1" x14ac:dyDescent="0.3">
      <c r="F126" s="211" t="s">
        <v>27</v>
      </c>
      <c r="G126" s="220"/>
      <c r="H126" s="183">
        <f>+'C'!D46/(D!H$94)</f>
        <v>-1.4516240213267083E-5</v>
      </c>
      <c r="I126" s="183">
        <f>+'C'!E46/(D!I$94)</f>
        <v>-1.0548197625731556E-5</v>
      </c>
      <c r="J126" s="183">
        <f>+'C'!F46/(D!J$94)</f>
        <v>-1.1062058574275084E-5</v>
      </c>
      <c r="K126" s="183">
        <f>+'C'!G46/(D!K$94)</f>
        <v>-1.531404942458485E-5</v>
      </c>
      <c r="L126" s="183">
        <f>+'C'!H46/(D!L$94)</f>
        <v>-6.5748379513303999E-6</v>
      </c>
      <c r="M126" s="183">
        <f>+'C'!I46/(D!M$94)</f>
        <v>-6.9044239219101464E-6</v>
      </c>
      <c r="N126" s="183">
        <f>+'C'!J46/(D!N$94)</f>
        <v>-1.0054580130189676E-5</v>
      </c>
      <c r="O126" s="183">
        <f>+'C'!K46/(D!O$94)</f>
        <v>-9.2654563041411381E-6</v>
      </c>
      <c r="P126" s="183">
        <f>+'C'!L46/(D!P$94)</f>
        <v>-1.0543891375312601E-5</v>
      </c>
      <c r="Q126" s="183">
        <f>+'C'!M46/(D!Q$94)</f>
        <v>-8.4233700685280293E-6</v>
      </c>
      <c r="R126" s="183">
        <f>+'C'!N46/(D!R$94)</f>
        <v>-9.9708684386158241E-6</v>
      </c>
      <c r="S126" s="183">
        <f>+'C'!O46/(D!S$94)</f>
        <v>-1.764435359297655E-5</v>
      </c>
      <c r="T126" s="183">
        <f>+'C'!P46/(D!T$94)</f>
        <v>-1.9771873402677849E-5</v>
      </c>
      <c r="U126" s="183">
        <f>+'C'!Q46/(D!U$94)</f>
        <v>-1.3962541392820802E-5</v>
      </c>
      <c r="V126" s="183">
        <f>+'C'!R46/(D!V$94)</f>
        <v>-1.065981281710919E-5</v>
      </c>
      <c r="W126" s="183">
        <f>+'C'!S46/(D!W$94)</f>
        <v>-1.2140779217367372E-5</v>
      </c>
      <c r="X126" s="183">
        <f>+'C'!T46/(D!X$94)</f>
        <v>-1.533367189814902E-5</v>
      </c>
      <c r="Y126" s="183">
        <f>+'C'!U46/(D!Y$94)</f>
        <v>-1.4801098573822417E-5</v>
      </c>
      <c r="Z126" s="183">
        <f>+'C'!V46/(D!Z$94)</f>
        <v>-1.4964837770763782E-5</v>
      </c>
      <c r="AA126" s="183">
        <f>+'C'!W46/(D!AA$94)</f>
        <v>-1.6926887696599184E-5</v>
      </c>
      <c r="AB126" s="183">
        <f>+'C'!X46/(D!AB$94)</f>
        <v>-1.4355646113602866E-5</v>
      </c>
      <c r="AC126" s="183">
        <f>+'C'!Y46/(D!AC$94)</f>
        <v>-1.3318355135773669E-5</v>
      </c>
      <c r="AD126" s="183">
        <f>+'C'!Z46/(D!AD$94)</f>
        <v>-6.9769307360659142E-6</v>
      </c>
      <c r="AE126" s="183">
        <f>+'C'!AA46/(D!AE$94)</f>
        <v>-7.2348234084601371E-6</v>
      </c>
      <c r="AF126" s="183">
        <f>+'C'!AB46/(D!AF$94)</f>
        <v>-1.1177696673310068E-5</v>
      </c>
    </row>
    <row r="127" spans="6:32" x14ac:dyDescent="0.25">
      <c r="F127" s="231" t="s">
        <v>17</v>
      </c>
      <c r="G127" s="232"/>
      <c r="H127" s="179">
        <f>+'C'!D47/(D!H$94)</f>
        <v>1.2101553277387355E-6</v>
      </c>
      <c r="I127" s="179">
        <f>+'C'!E47/(D!I$94)</f>
        <v>2.5279296392897124E-7</v>
      </c>
      <c r="J127" s="179">
        <f>+'C'!F47/(D!J$94)</f>
        <v>6.1959206517184136E-7</v>
      </c>
      <c r="K127" s="179">
        <f>+'C'!G47/(D!K$94)</f>
        <v>-8.9071311240719028E-8</v>
      </c>
      <c r="L127" s="179">
        <f>+'C'!H47/(D!L$94)</f>
        <v>7.8716898438577003E-7</v>
      </c>
      <c r="M127" s="179">
        <f>+'C'!I47/(D!M$94)</f>
        <v>7.1465711317391067E-7</v>
      </c>
      <c r="N127" s="179">
        <f>+'C'!J47/(D!N$94)</f>
        <v>-5.4935197861734478E-7</v>
      </c>
      <c r="O127" s="179">
        <f>+'C'!K47/(D!O$94)</f>
        <v>-3.1976345323291E-7</v>
      </c>
      <c r="P127" s="179">
        <f>+'C'!L47/(D!P$94)</f>
        <v>-6.3312918682873594E-8</v>
      </c>
      <c r="Q127" s="179">
        <f>+'C'!M47/(D!Q$94)</f>
        <v>5.343869707522479E-8</v>
      </c>
      <c r="R127" s="179">
        <f>+'C'!N47/(D!R$94)</f>
        <v>1.3121376653935913E-6</v>
      </c>
      <c r="S127" s="179">
        <f>+'C'!O47/(D!S$94)</f>
        <v>1.1158046813668344E-6</v>
      </c>
      <c r="T127" s="179">
        <f>+'C'!P47/(D!T$94)</f>
        <v>3.2507271962083815E-7</v>
      </c>
      <c r="U127" s="179">
        <f>+'C'!Q47/(D!U$94)</f>
        <v>-7.2448953242442525E-8</v>
      </c>
      <c r="V127" s="179">
        <f>+'C'!R47/(D!V$94)</f>
        <v>1.2159374873983106E-7</v>
      </c>
      <c r="W127" s="179">
        <f>+'C'!S47/(D!W$94)</f>
        <v>5.2669920212244501E-7</v>
      </c>
      <c r="X127" s="179">
        <f>+'C'!T47/(D!X$94)</f>
        <v>2.2177699315364891E-7</v>
      </c>
      <c r="Y127" s="179">
        <f>+'C'!U47/(D!Y$94)</f>
        <v>-6.8001555262202027E-7</v>
      </c>
      <c r="Z127" s="179">
        <f>+'C'!V47/(D!Z$94)</f>
        <v>-7.8614927652154349E-7</v>
      </c>
      <c r="AA127" s="179">
        <f>+'C'!W47/(D!AA$94)</f>
        <v>-8.4861160561939959E-7</v>
      </c>
      <c r="AB127" s="179">
        <f>+'C'!X47/(D!AB$94)</f>
        <v>-4.595834752416577E-7</v>
      </c>
      <c r="AC127" s="179">
        <f>+'C'!Y47/(D!AC$94)</f>
        <v>-8.0469091504420599E-7</v>
      </c>
      <c r="AD127" s="179">
        <f>+'C'!Z47/(D!AD$94)</f>
        <v>-2.4314954772574058E-7</v>
      </c>
      <c r="AE127" s="179">
        <f>+'C'!AA47/(D!AE$94)</f>
        <v>-7.4746188950033301E-7</v>
      </c>
      <c r="AF127" s="179">
        <f>+'C'!AB47/(D!AF$94)</f>
        <v>-9.1650384915992503E-7</v>
      </c>
    </row>
    <row r="128" spans="6:32" x14ac:dyDescent="0.25">
      <c r="F128" s="233" t="s">
        <v>18</v>
      </c>
      <c r="G128" s="234"/>
      <c r="H128" s="180">
        <f>+'C'!D48/(D!H$94)</f>
        <v>-6.6504842008444225E-8</v>
      </c>
      <c r="I128" s="180">
        <f>+'C'!E48/(D!I$94)</f>
        <v>-1.2750325305397187E-7</v>
      </c>
      <c r="J128" s="180">
        <f>+'C'!F48/(D!J$94)</f>
        <v>-1.5127867418031695E-7</v>
      </c>
      <c r="K128" s="180">
        <f>+'C'!G48/(D!K$94)</f>
        <v>-7.7262728991662077E-8</v>
      </c>
      <c r="L128" s="180">
        <f>+'C'!H48/(D!L$94)</f>
        <v>-1.166291682260163E-7</v>
      </c>
      <c r="M128" s="180">
        <f>+'C'!I48/(D!M$94)</f>
        <v>-1.0138844748347009E-7</v>
      </c>
      <c r="N128" s="180">
        <f>+'C'!J48/(D!N$94)</f>
        <v>-1.4276295645331964E-7</v>
      </c>
      <c r="O128" s="180">
        <f>+'C'!K48/(D!O$94)</f>
        <v>-1.1237938515529762E-7</v>
      </c>
      <c r="P128" s="180">
        <f>+'C'!L48/(D!P$94)</f>
        <v>-1.2595658465665265E-7</v>
      </c>
      <c r="Q128" s="180">
        <f>+'C'!M48/(D!Q$94)</f>
        <v>-1.297478774582203E-7</v>
      </c>
      <c r="R128" s="180">
        <f>+'C'!N48/(D!R$94)</f>
        <v>-1.0441124333924377E-7</v>
      </c>
      <c r="S128" s="180">
        <f>+'C'!O48/(D!S$94)</f>
        <v>-8.1879434520147806E-8</v>
      </c>
      <c r="T128" s="180">
        <f>+'C'!P48/(D!T$94)</f>
        <v>-1.361839495154808E-7</v>
      </c>
      <c r="U128" s="180">
        <f>+'C'!Q48/(D!U$94)</f>
        <v>-1.5749808169195607E-7</v>
      </c>
      <c r="V128" s="180">
        <f>+'C'!R48/(D!V$94)</f>
        <v>-1.0386119114659377E-7</v>
      </c>
      <c r="W128" s="180">
        <f>+'C'!S48/(D!W$94)</f>
        <v>-1.4593197461707819E-7</v>
      </c>
      <c r="X128" s="180">
        <f>+'C'!T48/(D!X$94)</f>
        <v>-1.2751881101521175E-7</v>
      </c>
      <c r="Y128" s="180">
        <f>+'C'!U48/(D!Y$94)</f>
        <v>-1.4520929748324792E-7</v>
      </c>
      <c r="Z128" s="180">
        <f>+'C'!V48/(D!Z$94)</f>
        <v>-1.3311274823729381E-7</v>
      </c>
      <c r="AA128" s="180">
        <f>+'C'!W48/(D!AA$94)</f>
        <v>-1.6729661494828083E-7</v>
      </c>
      <c r="AB128" s="180">
        <f>+'C'!X48/(D!AB$94)</f>
        <v>-3.1664631284598759E-7</v>
      </c>
      <c r="AC128" s="180">
        <f>+'C'!Y48/(D!AC$94)</f>
        <v>-4.0941674864750018E-7</v>
      </c>
      <c r="AD128" s="180">
        <f>+'C'!Z48/(D!AD$94)</f>
        <v>-3.6705678054364801E-7</v>
      </c>
      <c r="AE128" s="180">
        <f>+'C'!AA48/(D!AE$94)</f>
        <v>-4.1770956457740601E-7</v>
      </c>
      <c r="AF128" s="180">
        <f>+'C'!AB48/(D!AF$94)</f>
        <v>-4.5904907640674258E-7</v>
      </c>
    </row>
    <row r="129" spans="6:32" x14ac:dyDescent="0.25">
      <c r="F129" s="231" t="s">
        <v>19</v>
      </c>
      <c r="G129" s="232"/>
      <c r="H129" s="180">
        <f>+'C'!D49/(D!H$94)</f>
        <v>-5.4046328389987156E-7</v>
      </c>
      <c r="I129" s="180">
        <f>+'C'!E49/(D!I$94)</f>
        <v>-3.2914478213029514E-7</v>
      </c>
      <c r="J129" s="180">
        <f>+'C'!F49/(D!J$94)</f>
        <v>-3.882044523841008E-7</v>
      </c>
      <c r="K129" s="180">
        <f>+'C'!G49/(D!K$94)</f>
        <v>-3.1818922176991875E-7</v>
      </c>
      <c r="L129" s="180">
        <f>+'C'!H49/(D!L$94)</f>
        <v>-3.787128408794992E-7</v>
      </c>
      <c r="M129" s="180">
        <f>+'C'!I49/(D!M$94)</f>
        <v>-5.4968435666991043E-7</v>
      </c>
      <c r="N129" s="180">
        <f>+'C'!J49/(D!N$94)</f>
        <v>-3.1229820807833612E-7</v>
      </c>
      <c r="O129" s="180">
        <f>+'C'!K49/(D!O$94)</f>
        <v>-1.4450357404826094E-7</v>
      </c>
      <c r="P129" s="180">
        <f>+'C'!L49/(D!P$94)</f>
        <v>-9.5593111532426574E-8</v>
      </c>
      <c r="Q129" s="180">
        <f>+'C'!M49/(D!Q$94)</f>
        <v>-2.028596105169663E-7</v>
      </c>
      <c r="R129" s="180">
        <f>+'C'!N49/(D!R$94)</f>
        <v>-1.2224300676055373E-7</v>
      </c>
      <c r="S129" s="180">
        <f>+'C'!O49/(D!S$94)</f>
        <v>-1.3696076835272308E-7</v>
      </c>
      <c r="T129" s="180">
        <f>+'C'!P49/(D!T$94)</f>
        <v>-1.809658796451586E-7</v>
      </c>
      <c r="U129" s="180">
        <f>+'C'!Q49/(D!U$94)</f>
        <v>-1.9229261545157703E-7</v>
      </c>
      <c r="V129" s="180">
        <f>+'C'!R49/(D!V$94)</f>
        <v>-9.224612168666946E-8</v>
      </c>
      <c r="W129" s="180">
        <f>+'C'!S49/(D!W$94)</f>
        <v>-1.6346852068408032E-7</v>
      </c>
      <c r="X129" s="180">
        <f>+'C'!T49/(D!X$94)</f>
        <v>-1.429137005721535E-7</v>
      </c>
      <c r="Y129" s="180">
        <f>+'C'!U49/(D!Y$94)</f>
        <v>-2.7440795413048051E-8</v>
      </c>
      <c r="Z129" s="180">
        <f>+'C'!V49/(D!Z$94)</f>
        <v>1.1304937854287201E-8</v>
      </c>
      <c r="AA129" s="180">
        <f>+'C'!W49/(D!AA$94)</f>
        <v>6.3317352915567988E-8</v>
      </c>
      <c r="AB129" s="180">
        <f>+'C'!X49/(D!AB$94)</f>
        <v>7.0736936052106555E-8</v>
      </c>
      <c r="AC129" s="180">
        <f>+'C'!Y49/(D!AC$94)</f>
        <v>1.6866629864365674E-7</v>
      </c>
      <c r="AD129" s="180">
        <f>+'C'!Z49/(D!AD$94)</f>
        <v>2.0259431266403091E-7</v>
      </c>
      <c r="AE129" s="180">
        <f>+'C'!AA49/(D!AE$94)</f>
        <v>1.4779030988629783E-7</v>
      </c>
      <c r="AF129" s="180">
        <f>+'C'!AB49/(D!AF$94)</f>
        <v>2.7299570228078231E-7</v>
      </c>
    </row>
    <row r="130" spans="6:32" x14ac:dyDescent="0.25">
      <c r="F130" s="233" t="s">
        <v>20</v>
      </c>
      <c r="G130" s="234"/>
      <c r="H130" s="180">
        <f>+'C'!D50/(D!H$94)</f>
        <v>4.2834931331107056E-6</v>
      </c>
      <c r="I130" s="180">
        <f>+'C'!E50/(D!I$94)</f>
        <v>4.1100528083824165E-6</v>
      </c>
      <c r="J130" s="180">
        <f>+'C'!F50/(D!J$94)</f>
        <v>2.8247263735154201E-6</v>
      </c>
      <c r="K130" s="180">
        <f>+'C'!G50/(D!K$94)</f>
        <v>1.8450887695708555E-6</v>
      </c>
      <c r="L130" s="180">
        <f>+'C'!H50/(D!L$94)</f>
        <v>2.7829177754314746E-6</v>
      </c>
      <c r="M130" s="180">
        <f>+'C'!I50/(D!M$94)</f>
        <v>2.3121159135858722E-6</v>
      </c>
      <c r="N130" s="180">
        <f>+'C'!J50/(D!N$94)</f>
        <v>1.1362533232154354E-6</v>
      </c>
      <c r="O130" s="180">
        <f>+'C'!K50/(D!O$94)</f>
        <v>1.6029458758362754E-6</v>
      </c>
      <c r="P130" s="180">
        <f>+'C'!L50/(D!P$94)</f>
        <v>2.0574422189236895E-6</v>
      </c>
      <c r="Q130" s="180">
        <f>+'C'!M50/(D!Q$94)</f>
        <v>2.8320416378346674E-6</v>
      </c>
      <c r="R130" s="180">
        <f>+'C'!N50/(D!R$94)</f>
        <v>4.0774338229717842E-6</v>
      </c>
      <c r="S130" s="180">
        <f>+'C'!O50/(D!S$94)</f>
        <v>1.6080940247661703E-6</v>
      </c>
      <c r="T130" s="180">
        <f>+'C'!P50/(D!T$94)</f>
        <v>1.7847259390322355E-6</v>
      </c>
      <c r="U130" s="180">
        <f>+'C'!Q50/(D!U$94)</f>
        <v>5.2990929082073612E-6</v>
      </c>
      <c r="V130" s="180">
        <f>+'C'!R50/(D!V$94)</f>
        <v>2.8675165238874715E-6</v>
      </c>
      <c r="W130" s="180">
        <f>+'C'!S50/(D!W$94)</f>
        <v>5.2242696364848904E-6</v>
      </c>
      <c r="X130" s="180">
        <f>+'C'!T50/(D!X$94)</f>
        <v>6.5335798466731265E-6</v>
      </c>
      <c r="Y130" s="180">
        <f>+'C'!U50/(D!Y$94)</f>
        <v>5.5356283925367449E-6</v>
      </c>
      <c r="Z130" s="180">
        <f>+'C'!V50/(D!Z$94)</f>
        <v>2.7268901885653598E-6</v>
      </c>
      <c r="AA130" s="180">
        <f>+'C'!W50/(D!AA$94)</f>
        <v>2.6485741812676169E-6</v>
      </c>
      <c r="AB130" s="180">
        <f>+'C'!X50/(D!AB$94)</f>
        <v>3.0190046185321042E-6</v>
      </c>
      <c r="AC130" s="180">
        <f>+'C'!Y50/(D!AC$94)</f>
        <v>1.824987682942056E-6</v>
      </c>
      <c r="AD130" s="180">
        <f>+'C'!Z50/(D!AD$94)</f>
        <v>6.7909378215981301E-6</v>
      </c>
      <c r="AE130" s="180">
        <f>+'C'!AA50/(D!AE$94)</f>
        <v>7.1997385966745632E-6</v>
      </c>
      <c r="AF130" s="180">
        <f>+'C'!AB50/(D!AF$94)</f>
        <v>4.752009032872915E-6</v>
      </c>
    </row>
    <row r="131" spans="6:32" x14ac:dyDescent="0.25">
      <c r="F131" s="231" t="s">
        <v>21</v>
      </c>
      <c r="G131" s="232"/>
      <c r="H131" s="180">
        <f>+'C'!D51/(D!H$94)</f>
        <v>1.4058547702122254E-8</v>
      </c>
      <c r="I131" s="180">
        <f>+'C'!E51/(D!I$94)</f>
        <v>-2.8861340532070309E-8</v>
      </c>
      <c r="J131" s="180">
        <f>+'C'!F51/(D!J$94)</f>
        <v>5.7205664069654995E-8</v>
      </c>
      <c r="K131" s="180">
        <f>+'C'!G51/(D!K$94)</f>
        <v>2.2252090395074085E-8</v>
      </c>
      <c r="L131" s="180">
        <f>+'C'!H51/(D!L$94)</f>
        <v>4.6257659708235419E-8</v>
      </c>
      <c r="M131" s="180">
        <f>+'C'!I51/(D!M$94)</f>
        <v>2.3703755432129038E-8</v>
      </c>
      <c r="N131" s="180">
        <f>+'C'!J51/(D!N$94)</f>
        <v>7.5013161753514633E-8</v>
      </c>
      <c r="O131" s="180">
        <f>+'C'!K51/(D!O$94)</f>
        <v>1.6269599315266537E-7</v>
      </c>
      <c r="P131" s="180">
        <f>+'C'!L51/(D!P$94)</f>
        <v>1.7010558160907735E-7</v>
      </c>
      <c r="Q131" s="180">
        <f>+'C'!M51/(D!Q$94)</f>
        <v>2.2236352502323431E-7</v>
      </c>
      <c r="R131" s="180">
        <f>+'C'!N51/(D!R$94)</f>
        <v>8.3944717343205436E-8</v>
      </c>
      <c r="S131" s="180">
        <f>+'C'!O51/(D!S$94)</f>
        <v>1.0093026385954535E-7</v>
      </c>
      <c r="T131" s="180">
        <f>+'C'!P51/(D!T$94)</f>
        <v>5.1681539309605929E-8</v>
      </c>
      <c r="U131" s="180">
        <f>+'C'!Q51/(D!U$94)</f>
        <v>5.7822880271430063E-8</v>
      </c>
      <c r="V131" s="180">
        <f>+'C'!R51/(D!V$94)</f>
        <v>1.5065028013843798E-7</v>
      </c>
      <c r="W131" s="180">
        <f>+'C'!S51/(D!W$94)</f>
        <v>3.7882232601431151E-9</v>
      </c>
      <c r="X131" s="180">
        <f>+'C'!T51/(D!X$94)</f>
        <v>-1.3310733532160025E-7</v>
      </c>
      <c r="Y131" s="180">
        <f>+'C'!U51/(D!Y$94)</f>
        <v>4.7812560621673973E-8</v>
      </c>
      <c r="Z131" s="180">
        <f>+'C'!V51/(D!Z$94)</f>
        <v>4.165160570072174E-9</v>
      </c>
      <c r="AA131" s="180">
        <f>+'C'!W51/(D!AA$94)</f>
        <v>3.7981668915123956E-8</v>
      </c>
      <c r="AB131" s="180">
        <f>+'C'!X51/(D!AB$94)</f>
        <v>1.2116889935042639E-7</v>
      </c>
      <c r="AC131" s="180">
        <f>+'C'!Y51/(D!AC$94)</f>
        <v>5.3729671476912309E-8</v>
      </c>
      <c r="AD131" s="180">
        <f>+'C'!Z51/(D!AD$94)</f>
        <v>1.8318414980808507E-7</v>
      </c>
      <c r="AE131" s="180">
        <f>+'C'!AA51/(D!AE$94)</f>
        <v>6.3293047791723927E-8</v>
      </c>
      <c r="AF131" s="180">
        <f>+'C'!AB51/(D!AF$94)</f>
        <v>2.4285786914396241E-8</v>
      </c>
    </row>
    <row r="132" spans="6:32" x14ac:dyDescent="0.25">
      <c r="F132" s="233" t="s">
        <v>22</v>
      </c>
      <c r="G132" s="234"/>
      <c r="H132" s="180">
        <f>+'C'!D52/(D!H$94)</f>
        <v>-4.877610962178298E-7</v>
      </c>
      <c r="I132" s="180">
        <f>+'C'!E52/(D!I$94)</f>
        <v>-1.0593331024948557E-7</v>
      </c>
      <c r="J132" s="180">
        <f>+'C'!F52/(D!J$94)</f>
        <v>1.2559152219164783E-8</v>
      </c>
      <c r="K132" s="180">
        <f>+'C'!G52/(D!K$94)</f>
        <v>-5.9164885481604875E-7</v>
      </c>
      <c r="L132" s="180">
        <f>+'C'!H52/(D!L$94)</f>
        <v>-6.7239941870435916E-7</v>
      </c>
      <c r="M132" s="180">
        <f>+'C'!I52/(D!M$94)</f>
        <v>-7.872268637220671E-7</v>
      </c>
      <c r="N132" s="180">
        <f>+'C'!J52/(D!N$94)</f>
        <v>-1.1671598588815117E-6</v>
      </c>
      <c r="O132" s="180">
        <f>+'C'!K52/(D!O$94)</f>
        <v>-8.0425243112248181E-7</v>
      </c>
      <c r="P132" s="180">
        <f>+'C'!L52/(D!P$94)</f>
        <v>-5.2694800061558484E-7</v>
      </c>
      <c r="Q132" s="180">
        <f>+'C'!M52/(D!Q$94)</f>
        <v>-3.7813870330350115E-7</v>
      </c>
      <c r="R132" s="180">
        <f>+'C'!N52/(D!R$94)</f>
        <v>-9.185238854995019E-7</v>
      </c>
      <c r="S132" s="180">
        <f>+'C'!O52/(D!S$94)</f>
        <v>-1.4364153423353794E-6</v>
      </c>
      <c r="T132" s="180">
        <f>+'C'!P52/(D!T$94)</f>
        <v>-1.7190288868353961E-6</v>
      </c>
      <c r="U132" s="180">
        <f>+'C'!Q52/(D!U$94)</f>
        <v>-1.9728933802947229E-6</v>
      </c>
      <c r="V132" s="180">
        <f>+'C'!R52/(D!V$94)</f>
        <v>-1.2724971062942639E-6</v>
      </c>
      <c r="W132" s="180">
        <f>+'C'!S52/(D!W$94)</f>
        <v>-1.417510451777542E-6</v>
      </c>
      <c r="X132" s="180">
        <f>+'C'!T52/(D!X$94)</f>
        <v>-1.6604299512937082E-6</v>
      </c>
      <c r="Y132" s="180">
        <f>+'C'!U52/(D!Y$94)</f>
        <v>-1.5704075468916554E-6</v>
      </c>
      <c r="Z132" s="180">
        <f>+'C'!V52/(D!Z$94)</f>
        <v>-1.3095652436995335E-6</v>
      </c>
      <c r="AA132" s="180">
        <f>+'C'!W52/(D!AA$94)</f>
        <v>-1.8409085534082138E-6</v>
      </c>
      <c r="AB132" s="180">
        <f>+'C'!X52/(D!AB$94)</f>
        <v>-1.8011656651715115E-6</v>
      </c>
      <c r="AC132" s="180">
        <f>+'C'!Y52/(D!AC$94)</f>
        <v>-1.0198717100184444E-6</v>
      </c>
      <c r="AD132" s="180">
        <f>+'C'!Z52/(D!AD$94)</f>
        <v>-5.9193812943796922E-7</v>
      </c>
      <c r="AE132" s="180">
        <f>+'C'!AA52/(D!AE$94)</f>
        <v>-6.482767754736706E-7</v>
      </c>
      <c r="AF132" s="180">
        <f>+'C'!AB52/(D!AF$94)</f>
        <v>-7.2606246799875426E-7</v>
      </c>
    </row>
    <row r="133" spans="6:32" x14ac:dyDescent="0.25">
      <c r="F133" s="231" t="s">
        <v>23</v>
      </c>
      <c r="G133" s="232"/>
      <c r="H133" s="180">
        <f>+'C'!D53/(D!H$94)</f>
        <v>-3.3267896218816546E-6</v>
      </c>
      <c r="I133" s="180">
        <f>+'C'!E53/(D!I$94)</f>
        <v>-3.1761568023522505E-6</v>
      </c>
      <c r="J133" s="180">
        <f>+'C'!F53/(D!J$94)</f>
        <v>-2.9720861190716065E-6</v>
      </c>
      <c r="K133" s="180">
        <f>+'C'!G53/(D!K$94)</f>
        <v>-3.9595725054021304E-6</v>
      </c>
      <c r="L133" s="180">
        <f>+'C'!H53/(D!L$94)</f>
        <v>-2.1408811323738556E-6</v>
      </c>
      <c r="M133" s="180">
        <f>+'C'!I53/(D!M$94)</f>
        <v>-2.4588100680114889E-6</v>
      </c>
      <c r="N133" s="180">
        <f>+'C'!J53/(D!N$94)</f>
        <v>-2.4866667818796153E-6</v>
      </c>
      <c r="O133" s="180">
        <f>+'C'!K53/(D!O$94)</f>
        <v>-1.9336658225568104E-6</v>
      </c>
      <c r="P133" s="180">
        <f>+'C'!L53/(D!P$94)</f>
        <v>-1.8512116146479583E-6</v>
      </c>
      <c r="Q133" s="180">
        <f>+'C'!M53/(D!Q$94)</f>
        <v>-1.8617185003480497E-6</v>
      </c>
      <c r="R133" s="180">
        <f>+'C'!N53/(D!R$94)</f>
        <v>-2.4934474254713651E-6</v>
      </c>
      <c r="S133" s="180">
        <f>+'C'!O53/(D!S$94)</f>
        <v>-3.8306997197704188E-6</v>
      </c>
      <c r="T133" s="180">
        <f>+'C'!P53/(D!T$94)</f>
        <v>-4.3537682620204135E-6</v>
      </c>
      <c r="U133" s="180">
        <f>+'C'!Q53/(D!U$94)</f>
        <v>-4.5596807550414202E-6</v>
      </c>
      <c r="V133" s="180">
        <f>+'C'!R53/(D!V$94)</f>
        <v>-3.8221506436925064E-6</v>
      </c>
      <c r="W133" s="180">
        <f>+'C'!S53/(D!W$94)</f>
        <v>-5.1297640388593782E-6</v>
      </c>
      <c r="X133" s="180">
        <f>+'C'!T53/(D!X$94)</f>
        <v>-5.319441382091797E-6</v>
      </c>
      <c r="Y133" s="180">
        <f>+'C'!U53/(D!Y$94)</f>
        <v>-4.5032847458464364E-6</v>
      </c>
      <c r="Z133" s="180">
        <f>+'C'!V53/(D!Z$94)</f>
        <v>-4.8899009718669185E-6</v>
      </c>
      <c r="AA133" s="180">
        <f>+'C'!W53/(D!AA$94)</f>
        <v>-4.146788109113653E-6</v>
      </c>
      <c r="AB133" s="180">
        <f>+'C'!X53/(D!AB$94)</f>
        <v>-4.2255642232951352E-6</v>
      </c>
      <c r="AC133" s="180">
        <f>+'C'!Y53/(D!AC$94)</f>
        <v>-3.4184225500577321E-6</v>
      </c>
      <c r="AD133" s="180">
        <f>+'C'!Z53/(D!AD$94)</f>
        <v>-3.510469249063471E-6</v>
      </c>
      <c r="AE133" s="180">
        <f>+'C'!AA53/(D!AE$94)</f>
        <v>-3.6715929065844189E-6</v>
      </c>
      <c r="AF133" s="180">
        <f>+'C'!AB53/(D!AF$94)</f>
        <v>-3.4843798656089165E-6</v>
      </c>
    </row>
    <row r="134" spans="6:32" x14ac:dyDescent="0.25">
      <c r="F134" s="233" t="s">
        <v>24</v>
      </c>
      <c r="G134" s="234"/>
      <c r="H134" s="180">
        <f>+'C'!D54/(D!H$94)</f>
        <v>-9.3913608506714926E-6</v>
      </c>
      <c r="I134" s="180">
        <f>+'C'!E54/(D!I$94)</f>
        <v>-8.4810582462797415E-6</v>
      </c>
      <c r="J134" s="180">
        <f>+'C'!F54/(D!J$94)</f>
        <v>-8.7315104587913013E-6</v>
      </c>
      <c r="K134" s="180">
        <f>+'C'!G54/(D!K$94)</f>
        <v>-9.6624509650738267E-6</v>
      </c>
      <c r="L134" s="180">
        <f>+'C'!H54/(D!L$94)</f>
        <v>-5.6447284160719615E-6</v>
      </c>
      <c r="M134" s="180">
        <f>+'C'!I54/(D!M$94)</f>
        <v>-5.8473397988813467E-6</v>
      </c>
      <c r="N134" s="180">
        <f>+'C'!J54/(D!N$94)</f>
        <v>-6.5821841810836373E-6</v>
      </c>
      <c r="O134" s="180">
        <f>+'C'!K54/(D!O$94)</f>
        <v>-7.9861410353606526E-6</v>
      </c>
      <c r="P134" s="180">
        <f>+'C'!L54/(D!P$94)</f>
        <v>-1.036500245813253E-5</v>
      </c>
      <c r="Q134" s="180">
        <f>+'C'!M54/(D!Q$94)</f>
        <v>-9.5709611608824771E-6</v>
      </c>
      <c r="R134" s="180">
        <f>+'C'!N54/(D!R$94)</f>
        <v>-1.1996743220840582E-5</v>
      </c>
      <c r="S134" s="180">
        <f>+'C'!O54/(D!S$94)</f>
        <v>-1.5028692237515128E-5</v>
      </c>
      <c r="T134" s="180">
        <f>+'C'!P54/(D!T$94)</f>
        <v>-1.5291479240292609E-5</v>
      </c>
      <c r="U134" s="180">
        <f>+'C'!Q54/(D!U$94)</f>
        <v>-1.182231829456208E-5</v>
      </c>
      <c r="V134" s="180">
        <f>+'C'!R54/(D!V$94)</f>
        <v>-8.0155629683197874E-6</v>
      </c>
      <c r="W134" s="180">
        <f>+'C'!S54/(D!W$94)</f>
        <v>-1.0517904072613636E-5</v>
      </c>
      <c r="X134" s="180">
        <f>+'C'!T54/(D!X$94)</f>
        <v>-1.3924871203851755E-5</v>
      </c>
      <c r="Y134" s="180">
        <f>+'C'!U54/(D!Y$94)</f>
        <v>-1.2494812192804903E-5</v>
      </c>
      <c r="Z134" s="180">
        <f>+'C'!V54/(D!Z$94)</f>
        <v>-9.6011449641812281E-6</v>
      </c>
      <c r="AA134" s="180">
        <f>+'C'!W54/(D!AA$94)</f>
        <v>-1.1422394605765085E-5</v>
      </c>
      <c r="AB134" s="180">
        <f>+'C'!X54/(D!AB$94)</f>
        <v>-9.6694703750028097E-6</v>
      </c>
      <c r="AC134" s="180">
        <f>+'C'!Y54/(D!AC$94)</f>
        <v>-8.82424229067275E-6</v>
      </c>
      <c r="AD134" s="180">
        <f>+'C'!Z54/(D!AD$94)</f>
        <v>-8.690030839885797E-6</v>
      </c>
      <c r="AE134" s="180">
        <f>+'C'!AA54/(D!AE$94)</f>
        <v>-8.8779878840231774E-6</v>
      </c>
      <c r="AF134" s="180">
        <f>+'C'!AB54/(D!AF$94)</f>
        <v>-9.7789252523760422E-6</v>
      </c>
    </row>
    <row r="135" spans="6:32" x14ac:dyDescent="0.25">
      <c r="F135" s="231" t="s">
        <v>25</v>
      </c>
      <c r="G135" s="232"/>
      <c r="H135" s="180">
        <f>+'C'!D55/(D!H$94)</f>
        <v>-3.8145592687779308E-7</v>
      </c>
      <c r="I135" s="180">
        <f>+'C'!E55/(D!I$94)</f>
        <v>-3.3951967783072879E-7</v>
      </c>
      <c r="J135" s="180">
        <f>+'C'!F55/(D!J$94)</f>
        <v>-4.8857633833704966E-7</v>
      </c>
      <c r="K135" s="180">
        <f>+'C'!G55/(D!K$94)</f>
        <v>-4.616762328123869E-7</v>
      </c>
      <c r="L135" s="180">
        <f>+'C'!H55/(D!L$94)</f>
        <v>-2.5511211238012562E-7</v>
      </c>
      <c r="M135" s="180">
        <f>+'C'!I55/(D!M$94)</f>
        <v>-1.0773993150618711E-7</v>
      </c>
      <c r="N135" s="180">
        <f>+'C'!J55/(D!N$94)</f>
        <v>1.6429664227086653E-7</v>
      </c>
      <c r="O135" s="180">
        <f>+'C'!K55/(D!O$94)</f>
        <v>2.9244102610226515E-7</v>
      </c>
      <c r="P135" s="180">
        <f>+'C'!L55/(D!P$94)</f>
        <v>4.2131719733181368E-7</v>
      </c>
      <c r="Q135" s="180">
        <f>+'C'!M55/(D!Q$94)</f>
        <v>7.9025408306242576E-7</v>
      </c>
      <c r="R135" s="180">
        <f>+'C'!N55/(D!R$94)</f>
        <v>3.0971227800805231E-7</v>
      </c>
      <c r="S135" s="180">
        <f>+'C'!O55/(D!S$94)</f>
        <v>1.9043815294386644E-7</v>
      </c>
      <c r="T135" s="180">
        <f>+'C'!P55/(D!T$94)</f>
        <v>-1.1439538478874992E-7</v>
      </c>
      <c r="U135" s="180">
        <f>+'C'!Q55/(D!U$94)</f>
        <v>-4.8039419592704728E-7</v>
      </c>
      <c r="V135" s="180">
        <f>+'C'!R55/(D!V$94)</f>
        <v>-4.0932643307171283E-7</v>
      </c>
      <c r="W135" s="180">
        <f>+'C'!S55/(D!W$94)</f>
        <v>-4.7912222165448407E-7</v>
      </c>
      <c r="X135" s="180">
        <f>+'C'!T55/(D!X$94)</f>
        <v>-7.2689486342100892E-7</v>
      </c>
      <c r="Y135" s="180">
        <f>+'C'!U55/(D!Y$94)</f>
        <v>-9.0215932008474495E-7</v>
      </c>
      <c r="Z135" s="180">
        <f>+'C'!V55/(D!Z$94)</f>
        <v>-9.3310304509426708E-7</v>
      </c>
      <c r="AA135" s="180">
        <f>+'C'!W55/(D!AA$94)</f>
        <v>-1.209621007353634E-6</v>
      </c>
      <c r="AB135" s="180">
        <f>+'C'!X55/(D!AB$94)</f>
        <v>-1.0549131820021585E-6</v>
      </c>
      <c r="AC135" s="180">
        <f>+'C'!Y55/(D!AC$94)</f>
        <v>-8.5360670889198102E-7</v>
      </c>
      <c r="AD135" s="180">
        <f>+'C'!Z55/(D!AD$94)</f>
        <v>-7.973460579285015E-7</v>
      </c>
      <c r="AE135" s="180">
        <f>+'C'!AA55/(D!AE$94)</f>
        <v>-9.1533919931333871E-7</v>
      </c>
      <c r="AF135" s="180">
        <f>+'C'!AB55/(D!AF$94)</f>
        <v>-9.373342522049327E-7</v>
      </c>
    </row>
    <row r="136" spans="6:32" ht="15.75" thickBot="1" x14ac:dyDescent="0.3">
      <c r="F136" s="235" t="s">
        <v>26</v>
      </c>
      <c r="G136" s="236"/>
      <c r="H136" s="181">
        <f>+'C'!D56/(D!H$94)</f>
        <v>-5.8296116002615653E-6</v>
      </c>
      <c r="I136" s="181">
        <f>+'C'!E56/(D!I$94)</f>
        <v>-2.3228659856144017E-6</v>
      </c>
      <c r="J136" s="181">
        <f>+'C'!F56/(D!J$94)</f>
        <v>-1.84448578648679E-6</v>
      </c>
      <c r="K136" s="181">
        <f>+'C'!G56/(D!K$94)</f>
        <v>-2.0215184644440897E-6</v>
      </c>
      <c r="L136" s="181">
        <f>+'C'!H56/(D!L$94)</f>
        <v>-9.8271928222006148E-7</v>
      </c>
      <c r="M136" s="181">
        <f>+'C'!I56/(D!M$94)</f>
        <v>-1.0271123782758728E-7</v>
      </c>
      <c r="N136" s="181">
        <f>+'C'!J56/(D!N$94)</f>
        <v>-1.8971929243572762E-7</v>
      </c>
      <c r="O136" s="181">
        <f>+'C'!K56/(D!O$94)</f>
        <v>-2.2833497755931966E-8</v>
      </c>
      <c r="P136" s="181">
        <f>+'C'!L56/(D!P$94)</f>
        <v>-1.6473168490915221E-7</v>
      </c>
      <c r="Q136" s="181">
        <f>+'C'!M56/(D!Q$94)</f>
        <v>-1.7804215901436798E-7</v>
      </c>
      <c r="R136" s="181">
        <f>+'C'!N56/(D!R$94)</f>
        <v>-1.1872814042121071E-7</v>
      </c>
      <c r="S136" s="181">
        <f>+'C'!O56/(D!S$94)</f>
        <v>-1.4497321341916946E-7</v>
      </c>
      <c r="T136" s="181">
        <f>+'C'!P56/(D!T$94)</f>
        <v>-1.3753199754271649E-7</v>
      </c>
      <c r="U136" s="181">
        <f>+'C'!Q56/(D!U$94)</f>
        <v>-6.1930905088351214E-8</v>
      </c>
      <c r="V136" s="181">
        <f>+'C'!R56/(D!V$94)</f>
        <v>-8.392890566339542E-8</v>
      </c>
      <c r="W136" s="181">
        <f>+'C'!S56/(D!W$94)</f>
        <v>-4.1834999028645946E-8</v>
      </c>
      <c r="X136" s="181">
        <f>+'C'!T56/(D!X$94)</f>
        <v>-5.385149040856365E-8</v>
      </c>
      <c r="Y136" s="181">
        <f>+'C'!U56/(D!Y$94)</f>
        <v>-6.1210075834777794E-8</v>
      </c>
      <c r="Z136" s="181">
        <f>+'C'!V56/(D!Z$94)</f>
        <v>-5.4221808152716982E-8</v>
      </c>
      <c r="AA136" s="181">
        <f>+'C'!W56/(D!AA$94)</f>
        <v>-4.1140403489228134E-8</v>
      </c>
      <c r="AB136" s="181">
        <f>+'C'!X56/(D!AB$94)</f>
        <v>-3.9213333978236589E-8</v>
      </c>
      <c r="AC136" s="181">
        <f>+'C'!Y56/(D!AC$94)</f>
        <v>-3.5487865503675522E-8</v>
      </c>
      <c r="AD136" s="181">
        <f>+'C'!Z56/(D!AD$94)</f>
        <v>4.6343584448967724E-8</v>
      </c>
      <c r="AE136" s="181">
        <f>+'C'!AA56/(D!AE$94)</f>
        <v>6.3272285665962077E-7</v>
      </c>
      <c r="AF136" s="181">
        <f>+'C'!AB56/(D!AF$94)</f>
        <v>7.5267568377148187E-8</v>
      </c>
    </row>
    <row r="137" spans="6:32" x14ac:dyDescent="0.25">
      <c r="F137" s="1" t="s">
        <v>53</v>
      </c>
    </row>
    <row r="138" spans="6:32" ht="15.75" thickBot="1" x14ac:dyDescent="0.3"/>
    <row r="139" spans="6:32" ht="15.75" thickBot="1" x14ac:dyDescent="0.3">
      <c r="F139" s="6" t="s">
        <v>15</v>
      </c>
      <c r="G139" s="7"/>
      <c r="H139" s="16">
        <v>1995</v>
      </c>
      <c r="I139" s="8">
        <v>1996</v>
      </c>
      <c r="J139" s="16">
        <v>1997</v>
      </c>
      <c r="K139" s="8">
        <v>1998</v>
      </c>
      <c r="L139" s="16">
        <v>1999</v>
      </c>
      <c r="M139" s="8">
        <v>2000</v>
      </c>
      <c r="N139" s="16">
        <v>2001</v>
      </c>
      <c r="O139" s="8">
        <v>2002</v>
      </c>
      <c r="P139" s="16">
        <v>2003</v>
      </c>
      <c r="Q139" s="8">
        <v>2004</v>
      </c>
      <c r="R139" s="16">
        <v>2005</v>
      </c>
      <c r="S139" s="8">
        <v>2006</v>
      </c>
      <c r="T139" s="16">
        <v>2007</v>
      </c>
      <c r="U139" s="8">
        <v>2008</v>
      </c>
      <c r="V139" s="16">
        <v>2009</v>
      </c>
      <c r="W139" s="8">
        <v>2010</v>
      </c>
      <c r="X139" s="16">
        <v>2011</v>
      </c>
      <c r="Y139" s="8">
        <v>2012</v>
      </c>
      <c r="Z139" s="16">
        <v>2013</v>
      </c>
      <c r="AA139" s="8">
        <v>2014</v>
      </c>
      <c r="AB139" s="16">
        <v>2015</v>
      </c>
      <c r="AC139" s="9">
        <v>2016</v>
      </c>
      <c r="AD139" s="9">
        <v>2017</v>
      </c>
      <c r="AE139" s="9">
        <v>2018</v>
      </c>
      <c r="AF139" s="9">
        <v>2019</v>
      </c>
    </row>
    <row r="140" spans="6:32" ht="15.75" thickBot="1" x14ac:dyDescent="0.3">
      <c r="F140" s="211" t="s">
        <v>27</v>
      </c>
      <c r="G140" s="220"/>
      <c r="H140" s="183">
        <f>('C'!D46/2)/(D!H$94)</f>
        <v>-7.2581201066335416E-6</v>
      </c>
      <c r="I140" s="183">
        <f>('C'!E46/2)/(D!I$94)</f>
        <v>-5.2740988128657782E-6</v>
      </c>
      <c r="J140" s="183">
        <f>('C'!F46/2)/(D!J$94)</f>
        <v>-5.5310292871375422E-6</v>
      </c>
      <c r="K140" s="183">
        <f>('C'!G46/2)/(D!K$94)</f>
        <v>-7.657024712292425E-6</v>
      </c>
      <c r="L140" s="183">
        <f>('C'!H46/2)/(D!L$94)</f>
        <v>-3.2874189756651999E-6</v>
      </c>
      <c r="M140" s="183">
        <f>('C'!I46/2)/(D!M$94)</f>
        <v>-3.4522119609550732E-6</v>
      </c>
      <c r="N140" s="183">
        <f>('C'!J46/2)/(D!N$94)</f>
        <v>-5.027290065094838E-6</v>
      </c>
      <c r="O140" s="183">
        <f>('C'!K46/2)/(D!O$94)</f>
        <v>-4.632728152070569E-6</v>
      </c>
      <c r="P140" s="183">
        <f>('C'!L46/2)/(D!P$94)</f>
        <v>-5.2719456876563003E-6</v>
      </c>
      <c r="Q140" s="183">
        <f>('C'!M46/2)/(D!Q$94)</f>
        <v>-4.2116850342640146E-6</v>
      </c>
      <c r="R140" s="183">
        <f>('C'!N46/2)/(D!R$94)</f>
        <v>-4.985434219307912E-6</v>
      </c>
      <c r="S140" s="183">
        <f>('C'!O46/2)/(D!S$94)</f>
        <v>-8.8221767964882748E-6</v>
      </c>
      <c r="T140" s="183">
        <f>('C'!P46/2)/(D!T$94)</f>
        <v>-9.8859367013389247E-6</v>
      </c>
      <c r="U140" s="183">
        <f>('C'!Q46/2)/(D!U$94)</f>
        <v>-6.981270696410401E-6</v>
      </c>
      <c r="V140" s="183">
        <f>('C'!R46/2)/(D!V$94)</f>
        <v>-5.3299064085545948E-6</v>
      </c>
      <c r="W140" s="183">
        <f>('C'!S46/2)/(D!W$94)</f>
        <v>-6.070389608683686E-6</v>
      </c>
      <c r="X140" s="183">
        <f>('C'!T46/2)/(D!X$94)</f>
        <v>-7.66683594907451E-6</v>
      </c>
      <c r="Y140" s="183">
        <f>('C'!U46/2)/(D!Y$94)</f>
        <v>-7.4005492869112084E-6</v>
      </c>
      <c r="Z140" s="183">
        <f>('C'!V46/2)/(D!Z$94)</f>
        <v>-7.4824188853818911E-6</v>
      </c>
      <c r="AA140" s="183">
        <f>('C'!W46/2)/(D!AA$94)</f>
        <v>-8.4634438482995921E-6</v>
      </c>
      <c r="AB140" s="183">
        <f>('C'!X46/2)/(D!AB$94)</f>
        <v>-7.1778230568014328E-6</v>
      </c>
      <c r="AC140" s="183">
        <f>('C'!Y46/2)/(D!AC$94)</f>
        <v>-6.6591775678868343E-6</v>
      </c>
      <c r="AD140" s="183">
        <f>('C'!Z46/2)/(D!AD$94)</f>
        <v>-3.4884653680329571E-6</v>
      </c>
      <c r="AE140" s="183">
        <f>('C'!AA46/2)/(D!AE$94)</f>
        <v>-3.6174117042300685E-6</v>
      </c>
      <c r="AF140" s="183">
        <f>('C'!AB46/2)/(D!AF$94)</f>
        <v>-5.588848336655034E-6</v>
      </c>
    </row>
    <row r="141" spans="6:32" x14ac:dyDescent="0.25">
      <c r="F141" s="231" t="s">
        <v>17</v>
      </c>
      <c r="G141" s="232"/>
      <c r="H141" s="179">
        <f>('C'!D47/2)/(D!H$94)</f>
        <v>6.0507766386936773E-7</v>
      </c>
      <c r="I141" s="179">
        <f>('C'!E47/2)/(D!I$94)</f>
        <v>1.2639648196448562E-7</v>
      </c>
      <c r="J141" s="179">
        <f>('C'!F47/2)/(D!J$94)</f>
        <v>3.0979603258592068E-7</v>
      </c>
      <c r="K141" s="179">
        <f>('C'!G47/2)/(D!K$94)</f>
        <v>-4.4535655620359514E-8</v>
      </c>
      <c r="L141" s="179">
        <f>('C'!H47/2)/(D!L$94)</f>
        <v>3.9358449219288502E-7</v>
      </c>
      <c r="M141" s="179">
        <f>('C'!I47/2)/(D!M$94)</f>
        <v>3.5732855658695533E-7</v>
      </c>
      <c r="N141" s="179">
        <f>('C'!J47/2)/(D!N$94)</f>
        <v>-2.7467598930867239E-7</v>
      </c>
      <c r="O141" s="179">
        <f>('C'!K47/2)/(D!O$94)</f>
        <v>-1.59881726616455E-7</v>
      </c>
      <c r="P141" s="179">
        <f>('C'!L47/2)/(D!P$94)</f>
        <v>-3.1656459341436797E-8</v>
      </c>
      <c r="Q141" s="179">
        <f>('C'!M47/2)/(D!Q$94)</f>
        <v>2.6719348537612395E-8</v>
      </c>
      <c r="R141" s="179">
        <f>('C'!N47/2)/(D!R$94)</f>
        <v>6.5606883269679564E-7</v>
      </c>
      <c r="S141" s="179">
        <f>('C'!O47/2)/(D!S$94)</f>
        <v>5.5790234068341721E-7</v>
      </c>
      <c r="T141" s="179">
        <f>('C'!P47/2)/(D!T$94)</f>
        <v>1.6253635981041907E-7</v>
      </c>
      <c r="U141" s="179">
        <f>('C'!Q47/2)/(D!U$94)</f>
        <v>-3.6224476621221263E-8</v>
      </c>
      <c r="V141" s="179">
        <f>('C'!R47/2)/(D!V$94)</f>
        <v>6.0796874369915532E-8</v>
      </c>
      <c r="W141" s="179">
        <f>('C'!S47/2)/(D!W$94)</f>
        <v>2.633496010612225E-7</v>
      </c>
      <c r="X141" s="179">
        <f>('C'!T47/2)/(D!X$94)</f>
        <v>1.1088849657682445E-7</v>
      </c>
      <c r="Y141" s="179">
        <f>('C'!U47/2)/(D!Y$94)</f>
        <v>-3.4000777631101013E-7</v>
      </c>
      <c r="Z141" s="179">
        <f>('C'!V47/2)/(D!Z$94)</f>
        <v>-3.9307463826077175E-7</v>
      </c>
      <c r="AA141" s="179">
        <f>('C'!W47/2)/(D!AA$94)</f>
        <v>-4.243058028096998E-7</v>
      </c>
      <c r="AB141" s="179">
        <f>('C'!X47/2)/(D!AB$94)</f>
        <v>-2.2979173762082885E-7</v>
      </c>
      <c r="AC141" s="179">
        <f>('C'!Y47/2)/(D!AC$94)</f>
        <v>-4.0234545752210299E-7</v>
      </c>
      <c r="AD141" s="179">
        <f>('C'!Z47/2)/(D!AD$94)</f>
        <v>-1.2157477386287029E-7</v>
      </c>
      <c r="AE141" s="179">
        <f>('C'!AA47/2)/(D!AE$94)</f>
        <v>-3.7373094475016651E-7</v>
      </c>
      <c r="AF141" s="179">
        <f>('C'!AB47/2)/(D!AF$94)</f>
        <v>-4.5825192457996251E-7</v>
      </c>
    </row>
    <row r="142" spans="6:32" x14ac:dyDescent="0.25">
      <c r="F142" s="233" t="s">
        <v>18</v>
      </c>
      <c r="G142" s="234"/>
      <c r="H142" s="180">
        <f>('C'!D48/2)/(D!H$94)</f>
        <v>-3.3252421004222113E-8</v>
      </c>
      <c r="I142" s="180">
        <f>('C'!E48/2)/(D!I$94)</f>
        <v>-6.3751626526985936E-8</v>
      </c>
      <c r="J142" s="180">
        <f>('C'!F48/2)/(D!J$94)</f>
        <v>-7.5639337090158476E-8</v>
      </c>
      <c r="K142" s="180">
        <f>('C'!G48/2)/(D!K$94)</f>
        <v>-3.8631364495831039E-8</v>
      </c>
      <c r="L142" s="180">
        <f>('C'!H48/2)/(D!L$94)</f>
        <v>-5.8314584113008148E-8</v>
      </c>
      <c r="M142" s="180">
        <f>('C'!I48/2)/(D!M$94)</f>
        <v>-5.0694223741735044E-8</v>
      </c>
      <c r="N142" s="180">
        <f>('C'!J48/2)/(D!N$94)</f>
        <v>-7.1381478226659819E-8</v>
      </c>
      <c r="O142" s="180">
        <f>('C'!K48/2)/(D!O$94)</f>
        <v>-5.6189692577648812E-8</v>
      </c>
      <c r="P142" s="180">
        <f>('C'!L48/2)/(D!P$94)</f>
        <v>-6.2978292328326326E-8</v>
      </c>
      <c r="Q142" s="180">
        <f>('C'!M48/2)/(D!Q$94)</f>
        <v>-6.4873938729110148E-8</v>
      </c>
      <c r="R142" s="180">
        <f>('C'!N48/2)/(D!R$94)</f>
        <v>-5.2205621669621883E-8</v>
      </c>
      <c r="S142" s="180">
        <f>('C'!O48/2)/(D!S$94)</f>
        <v>-4.0939717260073903E-8</v>
      </c>
      <c r="T142" s="180">
        <f>('C'!P48/2)/(D!T$94)</f>
        <v>-6.8091974757740398E-8</v>
      </c>
      <c r="U142" s="180">
        <f>('C'!Q48/2)/(D!U$94)</f>
        <v>-7.8749040845978033E-8</v>
      </c>
      <c r="V142" s="180">
        <f>('C'!R48/2)/(D!V$94)</f>
        <v>-5.1930595573296883E-8</v>
      </c>
      <c r="W142" s="180">
        <f>('C'!S48/2)/(D!W$94)</f>
        <v>-7.2965987308539095E-8</v>
      </c>
      <c r="X142" s="180">
        <f>('C'!T48/2)/(D!X$94)</f>
        <v>-6.3759405507605877E-8</v>
      </c>
      <c r="Y142" s="180">
        <f>('C'!U48/2)/(D!Y$94)</f>
        <v>-7.260464874162396E-8</v>
      </c>
      <c r="Z142" s="180">
        <f>('C'!V48/2)/(D!Z$94)</f>
        <v>-6.6556374118646907E-8</v>
      </c>
      <c r="AA142" s="180">
        <f>('C'!W48/2)/(D!AA$94)</f>
        <v>-8.3648307474140414E-8</v>
      </c>
      <c r="AB142" s="180">
        <f>('C'!X48/2)/(D!AB$94)</f>
        <v>-1.5832315642299379E-7</v>
      </c>
      <c r="AC142" s="180">
        <f>('C'!Y48/2)/(D!AC$94)</f>
        <v>-2.0470837432375009E-7</v>
      </c>
      <c r="AD142" s="180">
        <f>('C'!Z48/2)/(D!AD$94)</f>
        <v>-1.83528390271824E-7</v>
      </c>
      <c r="AE142" s="180">
        <f>('C'!AA48/2)/(D!AE$94)</f>
        <v>-2.08854782288703E-7</v>
      </c>
      <c r="AF142" s="180">
        <f>('C'!AB48/2)/(D!AF$94)</f>
        <v>-2.2952453820337129E-7</v>
      </c>
    </row>
    <row r="143" spans="6:32" x14ac:dyDescent="0.25">
      <c r="F143" s="231" t="s">
        <v>19</v>
      </c>
      <c r="G143" s="232"/>
      <c r="H143" s="180">
        <f>('C'!D49/2)/(D!H$94)</f>
        <v>-2.7023164194993578E-7</v>
      </c>
      <c r="I143" s="180">
        <f>('C'!E49/2)/(D!I$94)</f>
        <v>-1.6457239106514757E-7</v>
      </c>
      <c r="J143" s="180">
        <f>('C'!F49/2)/(D!J$94)</f>
        <v>-1.941022261920504E-7</v>
      </c>
      <c r="K143" s="180">
        <f>('C'!G49/2)/(D!K$94)</f>
        <v>-1.5909461088495937E-7</v>
      </c>
      <c r="L143" s="180">
        <f>('C'!H49/2)/(D!L$94)</f>
        <v>-1.893564204397496E-7</v>
      </c>
      <c r="M143" s="180">
        <f>('C'!I49/2)/(D!M$94)</f>
        <v>-2.7484217833495521E-7</v>
      </c>
      <c r="N143" s="180">
        <f>('C'!J49/2)/(D!N$94)</f>
        <v>-1.5614910403916806E-7</v>
      </c>
      <c r="O143" s="180">
        <f>('C'!K49/2)/(D!O$94)</f>
        <v>-7.2251787024130472E-8</v>
      </c>
      <c r="P143" s="180">
        <f>('C'!L49/2)/(D!P$94)</f>
        <v>-4.7796555766213287E-8</v>
      </c>
      <c r="Q143" s="180">
        <f>('C'!M49/2)/(D!Q$94)</f>
        <v>-1.0142980525848315E-7</v>
      </c>
      <c r="R143" s="180">
        <f>('C'!N49/2)/(D!R$94)</f>
        <v>-6.1121503380276864E-8</v>
      </c>
      <c r="S143" s="180">
        <f>('C'!O49/2)/(D!S$94)</f>
        <v>-6.8480384176361542E-8</v>
      </c>
      <c r="T143" s="180">
        <f>('C'!P49/2)/(D!T$94)</f>
        <v>-9.0482939822579299E-8</v>
      </c>
      <c r="U143" s="180">
        <f>('C'!Q49/2)/(D!U$94)</f>
        <v>-9.6146307725788514E-8</v>
      </c>
      <c r="V143" s="180">
        <f>('C'!R49/2)/(D!V$94)</f>
        <v>-4.612306084333473E-8</v>
      </c>
      <c r="W143" s="180">
        <f>('C'!S49/2)/(D!W$94)</f>
        <v>-8.1734260342040162E-8</v>
      </c>
      <c r="X143" s="180">
        <f>('C'!T49/2)/(D!X$94)</f>
        <v>-7.145685028607675E-8</v>
      </c>
      <c r="Y143" s="180">
        <f>('C'!U49/2)/(D!Y$94)</f>
        <v>-1.3720397706524026E-8</v>
      </c>
      <c r="Z143" s="180">
        <f>('C'!V49/2)/(D!Z$94)</f>
        <v>5.6524689271436006E-9</v>
      </c>
      <c r="AA143" s="180">
        <f>('C'!W49/2)/(D!AA$94)</f>
        <v>3.1658676457783994E-8</v>
      </c>
      <c r="AB143" s="180">
        <f>('C'!X49/2)/(D!AB$94)</f>
        <v>3.5368468026053277E-8</v>
      </c>
      <c r="AC143" s="180">
        <f>('C'!Y49/2)/(D!AC$94)</f>
        <v>8.4333149321828371E-8</v>
      </c>
      <c r="AD143" s="180">
        <f>('C'!Z49/2)/(D!AD$94)</f>
        <v>1.0129715633201546E-7</v>
      </c>
      <c r="AE143" s="180">
        <f>('C'!AA49/2)/(D!AE$94)</f>
        <v>7.3895154943148916E-8</v>
      </c>
      <c r="AF143" s="180">
        <f>('C'!AB49/2)/(D!AF$94)</f>
        <v>1.3649785114039116E-7</v>
      </c>
    </row>
    <row r="144" spans="6:32" x14ac:dyDescent="0.25">
      <c r="F144" s="233" t="s">
        <v>20</v>
      </c>
      <c r="G144" s="234"/>
      <c r="H144" s="180">
        <f>('C'!D50/2)/(D!H$94)</f>
        <v>2.1417465665553528E-6</v>
      </c>
      <c r="I144" s="180">
        <f>('C'!E50/2)/(D!I$94)</f>
        <v>2.0550264041912082E-6</v>
      </c>
      <c r="J144" s="180">
        <f>('C'!F50/2)/(D!J$94)</f>
        <v>1.41236318675771E-6</v>
      </c>
      <c r="K144" s="180">
        <f>('C'!G50/2)/(D!K$94)</f>
        <v>9.2254438478542773E-7</v>
      </c>
      <c r="L144" s="180">
        <f>('C'!H50/2)/(D!L$94)</f>
        <v>1.3914588877157373E-6</v>
      </c>
      <c r="M144" s="180">
        <f>('C'!I50/2)/(D!M$94)</f>
        <v>1.1560579567929361E-6</v>
      </c>
      <c r="N144" s="180">
        <f>('C'!J50/2)/(D!N$94)</f>
        <v>5.6812666160771771E-7</v>
      </c>
      <c r="O144" s="180">
        <f>('C'!K50/2)/(D!O$94)</f>
        <v>8.0147293791813771E-7</v>
      </c>
      <c r="P144" s="180">
        <f>('C'!L50/2)/(D!P$94)</f>
        <v>1.0287211094618447E-6</v>
      </c>
      <c r="Q144" s="180">
        <f>('C'!M50/2)/(D!Q$94)</f>
        <v>1.4160208189173337E-6</v>
      </c>
      <c r="R144" s="180">
        <f>('C'!N50/2)/(D!R$94)</f>
        <v>2.0387169114858921E-6</v>
      </c>
      <c r="S144" s="180">
        <f>('C'!O50/2)/(D!S$94)</f>
        <v>8.0404701238308517E-7</v>
      </c>
      <c r="T144" s="180">
        <f>('C'!P50/2)/(D!T$94)</f>
        <v>8.9236296951611777E-7</v>
      </c>
      <c r="U144" s="180">
        <f>('C'!Q50/2)/(D!U$94)</f>
        <v>2.6495464541036806E-6</v>
      </c>
      <c r="V144" s="180">
        <f>('C'!R50/2)/(D!V$94)</f>
        <v>1.4337582619437358E-6</v>
      </c>
      <c r="W144" s="180">
        <f>('C'!S50/2)/(D!W$94)</f>
        <v>2.6121348182424452E-6</v>
      </c>
      <c r="X144" s="180">
        <f>('C'!T50/2)/(D!X$94)</f>
        <v>3.2667899233365632E-6</v>
      </c>
      <c r="Y144" s="180">
        <f>('C'!U50/2)/(D!Y$94)</f>
        <v>2.7678141962683725E-6</v>
      </c>
      <c r="Z144" s="180">
        <f>('C'!V50/2)/(D!Z$94)</f>
        <v>1.3634450942826799E-6</v>
      </c>
      <c r="AA144" s="180">
        <f>('C'!W50/2)/(D!AA$94)</f>
        <v>1.3242870906338084E-6</v>
      </c>
      <c r="AB144" s="180">
        <f>('C'!X50/2)/(D!AB$94)</f>
        <v>1.5095023092660521E-6</v>
      </c>
      <c r="AC144" s="180">
        <f>('C'!Y50/2)/(D!AC$94)</f>
        <v>9.1249384147102798E-7</v>
      </c>
      <c r="AD144" s="180">
        <f>('C'!Z50/2)/(D!AD$94)</f>
        <v>3.3954689107990651E-6</v>
      </c>
      <c r="AE144" s="180">
        <f>('C'!AA50/2)/(D!AE$94)</f>
        <v>3.5998692983372816E-6</v>
      </c>
      <c r="AF144" s="180">
        <f>('C'!AB50/2)/(D!AF$94)</f>
        <v>2.3760045164364575E-6</v>
      </c>
    </row>
    <row r="145" spans="6:32" x14ac:dyDescent="0.25">
      <c r="F145" s="231" t="s">
        <v>21</v>
      </c>
      <c r="G145" s="232"/>
      <c r="H145" s="180">
        <f>('C'!D51/2)/(D!H$94)</f>
        <v>7.0292738510611272E-9</v>
      </c>
      <c r="I145" s="180">
        <f>('C'!E51/2)/(D!I$94)</f>
        <v>-1.4430670266035155E-8</v>
      </c>
      <c r="J145" s="180">
        <f>('C'!F51/2)/(D!J$94)</f>
        <v>2.8602832034827498E-8</v>
      </c>
      <c r="K145" s="180">
        <f>('C'!G51/2)/(D!K$94)</f>
        <v>1.1126045197537043E-8</v>
      </c>
      <c r="L145" s="180">
        <f>('C'!H51/2)/(D!L$94)</f>
        <v>2.3128829854117709E-8</v>
      </c>
      <c r="M145" s="180">
        <f>('C'!I51/2)/(D!M$94)</f>
        <v>1.1851877716064519E-8</v>
      </c>
      <c r="N145" s="180">
        <f>('C'!J51/2)/(D!N$94)</f>
        <v>3.7506580876757317E-8</v>
      </c>
      <c r="O145" s="180">
        <f>('C'!K51/2)/(D!O$94)</f>
        <v>8.1347996576332686E-8</v>
      </c>
      <c r="P145" s="180">
        <f>('C'!L51/2)/(D!P$94)</f>
        <v>8.5052790804538674E-8</v>
      </c>
      <c r="Q145" s="180">
        <f>('C'!M51/2)/(D!Q$94)</f>
        <v>1.1118176251161716E-7</v>
      </c>
      <c r="R145" s="180">
        <f>('C'!N51/2)/(D!R$94)</f>
        <v>4.1972358671602718E-8</v>
      </c>
      <c r="S145" s="180">
        <f>('C'!O51/2)/(D!S$94)</f>
        <v>5.0465131929772675E-8</v>
      </c>
      <c r="T145" s="180">
        <f>('C'!P51/2)/(D!T$94)</f>
        <v>2.5840769654802964E-8</v>
      </c>
      <c r="U145" s="180">
        <f>('C'!Q51/2)/(D!U$94)</f>
        <v>2.8911440135715031E-8</v>
      </c>
      <c r="V145" s="180">
        <f>('C'!R51/2)/(D!V$94)</f>
        <v>7.5325140069218989E-8</v>
      </c>
      <c r="W145" s="180">
        <f>('C'!S51/2)/(D!W$94)</f>
        <v>1.8941116300715575E-9</v>
      </c>
      <c r="X145" s="180">
        <f>('C'!T51/2)/(D!X$94)</f>
        <v>-6.6553667660800126E-8</v>
      </c>
      <c r="Y145" s="180">
        <f>('C'!U51/2)/(D!Y$94)</f>
        <v>2.3906280310836987E-8</v>
      </c>
      <c r="Z145" s="180">
        <f>('C'!V51/2)/(D!Z$94)</f>
        <v>2.082580285036087E-9</v>
      </c>
      <c r="AA145" s="180">
        <f>('C'!W51/2)/(D!AA$94)</f>
        <v>1.8990834457561978E-8</v>
      </c>
      <c r="AB145" s="180">
        <f>('C'!X51/2)/(D!AB$94)</f>
        <v>6.0584449675213197E-8</v>
      </c>
      <c r="AC145" s="180">
        <f>('C'!Y51/2)/(D!AC$94)</f>
        <v>2.6864835738456154E-8</v>
      </c>
      <c r="AD145" s="180">
        <f>('C'!Z51/2)/(D!AD$94)</f>
        <v>9.1592074904042534E-8</v>
      </c>
      <c r="AE145" s="180">
        <f>('C'!AA51/2)/(D!AE$94)</f>
        <v>3.1646523895861964E-8</v>
      </c>
      <c r="AF145" s="180">
        <f>('C'!AB51/2)/(D!AF$94)</f>
        <v>1.2142893457198121E-8</v>
      </c>
    </row>
    <row r="146" spans="6:32" x14ac:dyDescent="0.25">
      <c r="F146" s="233" t="s">
        <v>22</v>
      </c>
      <c r="G146" s="234"/>
      <c r="H146" s="180">
        <f>('C'!D52/2)/(D!H$94)</f>
        <v>-2.438805481089149E-7</v>
      </c>
      <c r="I146" s="180">
        <f>('C'!E52/2)/(D!I$94)</f>
        <v>-5.2966655124742787E-8</v>
      </c>
      <c r="J146" s="180">
        <f>('C'!F52/2)/(D!J$94)</f>
        <v>6.2795761095823914E-9</v>
      </c>
      <c r="K146" s="180">
        <f>('C'!G52/2)/(D!K$94)</f>
        <v>-2.9582442740802438E-7</v>
      </c>
      <c r="L146" s="180">
        <f>('C'!H52/2)/(D!L$94)</f>
        <v>-3.3619970935217958E-7</v>
      </c>
      <c r="M146" s="180">
        <f>('C'!I52/2)/(D!M$94)</f>
        <v>-3.9361343186103355E-7</v>
      </c>
      <c r="N146" s="180">
        <f>('C'!J52/2)/(D!N$94)</f>
        <v>-5.8357992944075587E-7</v>
      </c>
      <c r="O146" s="180">
        <f>('C'!K52/2)/(D!O$94)</f>
        <v>-4.021262155612409E-7</v>
      </c>
      <c r="P146" s="180">
        <f>('C'!L52/2)/(D!P$94)</f>
        <v>-2.6347400030779242E-7</v>
      </c>
      <c r="Q146" s="180">
        <f>('C'!M52/2)/(D!Q$94)</f>
        <v>-1.8906935165175057E-7</v>
      </c>
      <c r="R146" s="180">
        <f>('C'!N52/2)/(D!R$94)</f>
        <v>-4.5926194274975095E-7</v>
      </c>
      <c r="S146" s="180">
        <f>('C'!O52/2)/(D!S$94)</f>
        <v>-7.182076711676897E-7</v>
      </c>
      <c r="T146" s="180">
        <f>('C'!P52/2)/(D!T$94)</f>
        <v>-8.5951444341769807E-7</v>
      </c>
      <c r="U146" s="180">
        <f>('C'!Q52/2)/(D!U$94)</f>
        <v>-9.8644669014736145E-7</v>
      </c>
      <c r="V146" s="180">
        <f>('C'!R52/2)/(D!V$94)</f>
        <v>-6.3624855314713194E-7</v>
      </c>
      <c r="W146" s="180">
        <f>('C'!S52/2)/(D!W$94)</f>
        <v>-7.0875522588877102E-7</v>
      </c>
      <c r="X146" s="180">
        <f>('C'!T52/2)/(D!X$94)</f>
        <v>-8.3021497564685409E-7</v>
      </c>
      <c r="Y146" s="180">
        <f>('C'!U52/2)/(D!Y$94)</f>
        <v>-7.8520377344582768E-7</v>
      </c>
      <c r="Z146" s="180">
        <f>('C'!V52/2)/(D!Z$94)</f>
        <v>-6.5478262184976677E-7</v>
      </c>
      <c r="AA146" s="180">
        <f>('C'!W52/2)/(D!AA$94)</f>
        <v>-9.204542767041069E-7</v>
      </c>
      <c r="AB146" s="180">
        <f>('C'!X52/2)/(D!AB$94)</f>
        <v>-9.0058283258575577E-7</v>
      </c>
      <c r="AC146" s="180">
        <f>('C'!Y52/2)/(D!AC$94)</f>
        <v>-5.099358550092222E-7</v>
      </c>
      <c r="AD146" s="180">
        <f>('C'!Z52/2)/(D!AD$94)</f>
        <v>-2.9596906471898461E-7</v>
      </c>
      <c r="AE146" s="180">
        <f>('C'!AA52/2)/(D!AE$94)</f>
        <v>-3.241383877368353E-7</v>
      </c>
      <c r="AF146" s="180">
        <f>('C'!AB52/2)/(D!AF$94)</f>
        <v>-3.6303123399937713E-7</v>
      </c>
    </row>
    <row r="147" spans="6:32" x14ac:dyDescent="0.25">
      <c r="F147" s="231" t="s">
        <v>23</v>
      </c>
      <c r="G147" s="232"/>
      <c r="H147" s="180">
        <f>('C'!D53/2)/(D!H$94)</f>
        <v>-1.6633948109408273E-6</v>
      </c>
      <c r="I147" s="180">
        <f>('C'!E53/2)/(D!I$94)</f>
        <v>-1.5880784011761252E-6</v>
      </c>
      <c r="J147" s="180">
        <f>('C'!F53/2)/(D!J$94)</f>
        <v>-1.4860430595358033E-6</v>
      </c>
      <c r="K147" s="180">
        <f>('C'!G53/2)/(D!K$94)</f>
        <v>-1.9797862527010652E-6</v>
      </c>
      <c r="L147" s="180">
        <f>('C'!H53/2)/(D!L$94)</f>
        <v>-1.0704405661869278E-6</v>
      </c>
      <c r="M147" s="180">
        <f>('C'!I53/2)/(D!M$94)</f>
        <v>-1.2294050340057445E-6</v>
      </c>
      <c r="N147" s="180">
        <f>('C'!J53/2)/(D!N$94)</f>
        <v>-1.2433333909398076E-6</v>
      </c>
      <c r="O147" s="180">
        <f>('C'!K53/2)/(D!O$94)</f>
        <v>-9.6683291127840518E-7</v>
      </c>
      <c r="P147" s="180">
        <f>('C'!L53/2)/(D!P$94)</f>
        <v>-9.2560580732397917E-7</v>
      </c>
      <c r="Q147" s="180">
        <f>('C'!M53/2)/(D!Q$94)</f>
        <v>-9.3085925017402487E-7</v>
      </c>
      <c r="R147" s="180">
        <f>('C'!N53/2)/(D!R$94)</f>
        <v>-1.2467237127356825E-6</v>
      </c>
      <c r="S147" s="180">
        <f>('C'!O53/2)/(D!S$94)</f>
        <v>-1.9153498598852094E-6</v>
      </c>
      <c r="T147" s="180">
        <f>('C'!P53/2)/(D!T$94)</f>
        <v>-2.1768841310102067E-6</v>
      </c>
      <c r="U147" s="180">
        <f>('C'!Q53/2)/(D!U$94)</f>
        <v>-2.2798403775207101E-6</v>
      </c>
      <c r="V147" s="180">
        <f>('C'!R53/2)/(D!V$94)</f>
        <v>-1.9110753218462532E-6</v>
      </c>
      <c r="W147" s="180">
        <f>('C'!S53/2)/(D!W$94)</f>
        <v>-2.5648820194296891E-6</v>
      </c>
      <c r="X147" s="180">
        <f>('C'!T53/2)/(D!X$94)</f>
        <v>-2.6597206910458985E-6</v>
      </c>
      <c r="Y147" s="180">
        <f>('C'!U53/2)/(D!Y$94)</f>
        <v>-2.2516423729232182E-6</v>
      </c>
      <c r="Z147" s="180">
        <f>('C'!V53/2)/(D!Z$94)</f>
        <v>-2.4449504859334593E-6</v>
      </c>
      <c r="AA147" s="180">
        <f>('C'!W53/2)/(D!AA$94)</f>
        <v>-2.0733940545568265E-6</v>
      </c>
      <c r="AB147" s="180">
        <f>('C'!X53/2)/(D!AB$94)</f>
        <v>-2.1127821116475676E-6</v>
      </c>
      <c r="AC147" s="180">
        <f>('C'!Y53/2)/(D!AC$94)</f>
        <v>-1.709211275028866E-6</v>
      </c>
      <c r="AD147" s="180">
        <f>('C'!Z53/2)/(D!AD$94)</f>
        <v>-1.7552346245317355E-6</v>
      </c>
      <c r="AE147" s="180">
        <f>('C'!AA53/2)/(D!AE$94)</f>
        <v>-1.8357964532922094E-6</v>
      </c>
      <c r="AF147" s="180">
        <f>('C'!AB53/2)/(D!AF$94)</f>
        <v>-1.7421899328044582E-6</v>
      </c>
    </row>
    <row r="148" spans="6:32" x14ac:dyDescent="0.25">
      <c r="F148" s="233" t="s">
        <v>24</v>
      </c>
      <c r="G148" s="234"/>
      <c r="H148" s="180">
        <f>('C'!D54/2)/(D!H$94)</f>
        <v>-4.6956804253357463E-6</v>
      </c>
      <c r="I148" s="180">
        <f>('C'!E54/2)/(D!I$94)</f>
        <v>-4.2405291231398707E-6</v>
      </c>
      <c r="J148" s="180">
        <f>('C'!F54/2)/(D!J$94)</f>
        <v>-4.3657552293956507E-6</v>
      </c>
      <c r="K148" s="180">
        <f>('C'!G54/2)/(D!K$94)</f>
        <v>-4.8312254825369133E-6</v>
      </c>
      <c r="L148" s="180">
        <f>('C'!H54/2)/(D!L$94)</f>
        <v>-2.8223642080359807E-6</v>
      </c>
      <c r="M148" s="180">
        <f>('C'!I54/2)/(D!M$94)</f>
        <v>-2.9236698994406734E-6</v>
      </c>
      <c r="N148" s="180">
        <f>('C'!J54/2)/(D!N$94)</f>
        <v>-3.2910920905418186E-6</v>
      </c>
      <c r="O148" s="180">
        <f>('C'!K54/2)/(D!O$94)</f>
        <v>-3.9930705176803263E-6</v>
      </c>
      <c r="P148" s="180">
        <f>('C'!L54/2)/(D!P$94)</f>
        <v>-5.1825012290662651E-6</v>
      </c>
      <c r="Q148" s="180">
        <f>('C'!M54/2)/(D!Q$94)</f>
        <v>-4.7854805804412386E-6</v>
      </c>
      <c r="R148" s="180">
        <f>('C'!N54/2)/(D!R$94)</f>
        <v>-5.9983716104202911E-6</v>
      </c>
      <c r="S148" s="180">
        <f>('C'!O54/2)/(D!S$94)</f>
        <v>-7.5143461187575642E-6</v>
      </c>
      <c r="T148" s="180">
        <f>('C'!P54/2)/(D!T$94)</f>
        <v>-7.6457396201463043E-6</v>
      </c>
      <c r="U148" s="180">
        <f>('C'!Q54/2)/(D!U$94)</f>
        <v>-5.91115914728104E-6</v>
      </c>
      <c r="V148" s="180">
        <f>('C'!R54/2)/(D!V$94)</f>
        <v>-4.0077814841598937E-6</v>
      </c>
      <c r="W148" s="180">
        <f>('C'!S54/2)/(D!W$94)</f>
        <v>-5.2589520363068182E-6</v>
      </c>
      <c r="X148" s="180">
        <f>('C'!T54/2)/(D!X$94)</f>
        <v>-6.9624356019258776E-6</v>
      </c>
      <c r="Y148" s="180">
        <f>('C'!U54/2)/(D!Y$94)</f>
        <v>-6.2474060964024514E-6</v>
      </c>
      <c r="Z148" s="180">
        <f>('C'!V54/2)/(D!Z$94)</f>
        <v>-4.8005724820906141E-6</v>
      </c>
      <c r="AA148" s="180">
        <f>('C'!W54/2)/(D!AA$94)</f>
        <v>-5.7111973028825425E-6</v>
      </c>
      <c r="AB148" s="180">
        <f>('C'!X54/2)/(D!AB$94)</f>
        <v>-4.8347351875014049E-6</v>
      </c>
      <c r="AC148" s="180">
        <f>('C'!Y54/2)/(D!AC$94)</f>
        <v>-4.412121145336375E-6</v>
      </c>
      <c r="AD148" s="180">
        <f>('C'!Z54/2)/(D!AD$94)</f>
        <v>-4.3450154199428985E-6</v>
      </c>
      <c r="AE148" s="180">
        <f>('C'!AA54/2)/(D!AE$94)</f>
        <v>-4.4389939420115887E-6</v>
      </c>
      <c r="AF148" s="180">
        <f>('C'!AB54/2)/(D!AF$94)</f>
        <v>-4.8894626261880211E-6</v>
      </c>
    </row>
    <row r="149" spans="6:32" x14ac:dyDescent="0.25">
      <c r="F149" s="231" t="s">
        <v>25</v>
      </c>
      <c r="G149" s="232"/>
      <c r="H149" s="180">
        <f>('C'!D55/2)/(D!H$94)</f>
        <v>-1.9072796343889654E-7</v>
      </c>
      <c r="I149" s="180">
        <f>('C'!E55/2)/(D!I$94)</f>
        <v>-1.6975983891536439E-7</v>
      </c>
      <c r="J149" s="180">
        <f>('C'!F55/2)/(D!J$94)</f>
        <v>-2.4428816916852483E-7</v>
      </c>
      <c r="K149" s="180">
        <f>('C'!G55/2)/(D!K$94)</f>
        <v>-2.3083811640619345E-7</v>
      </c>
      <c r="L149" s="180">
        <f>('C'!H55/2)/(D!L$94)</f>
        <v>-1.2755605619006281E-7</v>
      </c>
      <c r="M149" s="180">
        <f>('C'!I55/2)/(D!M$94)</f>
        <v>-5.3869965753093556E-8</v>
      </c>
      <c r="N149" s="180">
        <f>('C'!J55/2)/(D!N$94)</f>
        <v>8.2148321135433264E-8</v>
      </c>
      <c r="O149" s="180">
        <f>('C'!K55/2)/(D!O$94)</f>
        <v>1.4622051305113258E-7</v>
      </c>
      <c r="P149" s="180">
        <f>('C'!L55/2)/(D!P$94)</f>
        <v>2.1065859866590684E-7</v>
      </c>
      <c r="Q149" s="180">
        <f>('C'!M55/2)/(D!Q$94)</f>
        <v>3.9512704153121288E-7</v>
      </c>
      <c r="R149" s="180">
        <f>('C'!N55/2)/(D!R$94)</f>
        <v>1.5485613900402615E-7</v>
      </c>
      <c r="S149" s="180">
        <f>('C'!O55/2)/(D!S$94)</f>
        <v>9.5219076471933219E-8</v>
      </c>
      <c r="T149" s="180">
        <f>('C'!P55/2)/(D!T$94)</f>
        <v>-5.7197692394374962E-8</v>
      </c>
      <c r="U149" s="180">
        <f>('C'!Q55/2)/(D!U$94)</f>
        <v>-2.4019709796352364E-7</v>
      </c>
      <c r="V149" s="180">
        <f>('C'!R55/2)/(D!V$94)</f>
        <v>-2.0466321653585642E-7</v>
      </c>
      <c r="W149" s="180">
        <f>('C'!S55/2)/(D!W$94)</f>
        <v>-2.3956111082724203E-7</v>
      </c>
      <c r="X149" s="180">
        <f>('C'!T55/2)/(D!X$94)</f>
        <v>-3.6344743171050446E-7</v>
      </c>
      <c r="Y149" s="180">
        <f>('C'!U55/2)/(D!Y$94)</f>
        <v>-4.5107966004237248E-7</v>
      </c>
      <c r="Z149" s="180">
        <f>('C'!V55/2)/(D!Z$94)</f>
        <v>-4.6655152254713354E-7</v>
      </c>
      <c r="AA149" s="180">
        <f>('C'!W55/2)/(D!AA$94)</f>
        <v>-6.0481050367681702E-7</v>
      </c>
      <c r="AB149" s="180">
        <f>('C'!X55/2)/(D!AB$94)</f>
        <v>-5.2745659100107923E-7</v>
      </c>
      <c r="AC149" s="180">
        <f>('C'!Y55/2)/(D!AC$94)</f>
        <v>-4.2680335444599051E-7</v>
      </c>
      <c r="AD149" s="180">
        <f>('C'!Z55/2)/(D!AD$94)</f>
        <v>-3.9867302896425075E-7</v>
      </c>
      <c r="AE149" s="180">
        <f>('C'!AA55/2)/(D!AE$94)</f>
        <v>-4.5766959965666936E-7</v>
      </c>
      <c r="AF149" s="180">
        <f>('C'!AB55/2)/(D!AF$94)</f>
        <v>-4.6866712610246635E-7</v>
      </c>
    </row>
    <row r="150" spans="6:32" ht="15.75" thickBot="1" x14ac:dyDescent="0.3">
      <c r="F150" s="235" t="s">
        <v>26</v>
      </c>
      <c r="G150" s="236"/>
      <c r="H150" s="181">
        <f>('C'!D56/2)/(D!H$94)</f>
        <v>-2.9148058001307826E-6</v>
      </c>
      <c r="I150" s="181">
        <f>('C'!E56/2)/(D!I$94)</f>
        <v>-1.1614329928072008E-6</v>
      </c>
      <c r="J150" s="181">
        <f>('C'!F56/2)/(D!J$94)</f>
        <v>-9.2224289324339501E-7</v>
      </c>
      <c r="K150" s="181">
        <f>('C'!G56/2)/(D!K$94)</f>
        <v>-1.0107592322220449E-6</v>
      </c>
      <c r="L150" s="181">
        <f>('C'!H56/2)/(D!L$94)</f>
        <v>-4.9135964111003074E-7</v>
      </c>
      <c r="M150" s="181">
        <f>('C'!I56/2)/(D!M$94)</f>
        <v>-5.135561891379364E-8</v>
      </c>
      <c r="N150" s="181">
        <f>('C'!J56/2)/(D!N$94)</f>
        <v>-9.4859646217863812E-8</v>
      </c>
      <c r="O150" s="181">
        <f>('C'!K56/2)/(D!O$94)</f>
        <v>-1.1416748877965983E-8</v>
      </c>
      <c r="P150" s="181">
        <f>('C'!L56/2)/(D!P$94)</f>
        <v>-8.2365842454576107E-8</v>
      </c>
      <c r="Q150" s="181">
        <f>('C'!M56/2)/(D!Q$94)</f>
        <v>-8.9021079507183988E-8</v>
      </c>
      <c r="R150" s="181">
        <f>('C'!N56/2)/(D!R$94)</f>
        <v>-5.9364070210605356E-8</v>
      </c>
      <c r="S150" s="181">
        <f>('C'!O56/2)/(D!S$94)</f>
        <v>-7.2486606709584732E-8</v>
      </c>
      <c r="T150" s="181">
        <f>('C'!P56/2)/(D!T$94)</f>
        <v>-6.8765998771358244E-8</v>
      </c>
      <c r="U150" s="181">
        <f>('C'!Q56/2)/(D!U$94)</f>
        <v>-3.0965452544175607E-8</v>
      </c>
      <c r="V150" s="181">
        <f>('C'!R56/2)/(D!V$94)</f>
        <v>-4.196445283169771E-8</v>
      </c>
      <c r="W150" s="181">
        <f>('C'!S56/2)/(D!W$94)</f>
        <v>-2.0917499514322973E-8</v>
      </c>
      <c r="X150" s="181">
        <f>('C'!T56/2)/(D!X$94)</f>
        <v>-2.6925745204281825E-8</v>
      </c>
      <c r="Y150" s="181">
        <f>('C'!U56/2)/(D!Y$94)</f>
        <v>-3.0605037917388897E-8</v>
      </c>
      <c r="Z150" s="181">
        <f>('C'!V56/2)/(D!Z$94)</f>
        <v>-2.7110904076358491E-8</v>
      </c>
      <c r="AA150" s="181">
        <f>('C'!W56/2)/(D!AA$94)</f>
        <v>-2.0570201744614067E-8</v>
      </c>
      <c r="AB150" s="181">
        <f>('C'!X56/2)/(D!AB$94)</f>
        <v>-1.9606666989118295E-8</v>
      </c>
      <c r="AC150" s="181">
        <f>('C'!Y56/2)/(D!AC$94)</f>
        <v>-1.7743932751837761E-8</v>
      </c>
      <c r="AD150" s="181">
        <f>('C'!Z56/2)/(D!AD$94)</f>
        <v>2.3171792224483862E-8</v>
      </c>
      <c r="AE150" s="181">
        <f>('C'!AA56/2)/(D!AE$94)</f>
        <v>3.1636142832981038E-7</v>
      </c>
      <c r="AF150" s="181">
        <f>('C'!AB56/2)/(D!AF$94)</f>
        <v>3.7633784188574093E-8</v>
      </c>
    </row>
    <row r="151" spans="6:32" x14ac:dyDescent="0.25">
      <c r="F151" s="1" t="s">
        <v>53</v>
      </c>
    </row>
  </sheetData>
  <mergeCells count="84">
    <mergeCell ref="F149:G149"/>
    <mergeCell ref="F150:G150"/>
    <mergeCell ref="F144:G144"/>
    <mergeCell ref="F145:G145"/>
    <mergeCell ref="F146:G146"/>
    <mergeCell ref="F147:G147"/>
    <mergeCell ref="F148:G148"/>
    <mergeCell ref="F136:G136"/>
    <mergeCell ref="F140:G140"/>
    <mergeCell ref="F141:G141"/>
    <mergeCell ref="F142:G142"/>
    <mergeCell ref="F143:G143"/>
    <mergeCell ref="F131:G131"/>
    <mergeCell ref="F132:G132"/>
    <mergeCell ref="F133:G133"/>
    <mergeCell ref="F134:G134"/>
    <mergeCell ref="F135:G135"/>
    <mergeCell ref="F126:G126"/>
    <mergeCell ref="F127:G127"/>
    <mergeCell ref="F128:G128"/>
    <mergeCell ref="F129:G129"/>
    <mergeCell ref="F130:G130"/>
    <mergeCell ref="F118:G118"/>
    <mergeCell ref="F119:G119"/>
    <mergeCell ref="F120:G120"/>
    <mergeCell ref="F121:G121"/>
    <mergeCell ref="F122:G122"/>
    <mergeCell ref="F113:G113"/>
    <mergeCell ref="F114:G114"/>
    <mergeCell ref="F115:G115"/>
    <mergeCell ref="F116:G116"/>
    <mergeCell ref="F117:G117"/>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76:G76"/>
    <mergeCell ref="F86:G86"/>
    <mergeCell ref="F87:G87"/>
    <mergeCell ref="F88:G88"/>
    <mergeCell ref="F89:G89"/>
    <mergeCell ref="F80:G80"/>
    <mergeCell ref="F81:G81"/>
    <mergeCell ref="F82:G82"/>
    <mergeCell ref="F83:G83"/>
    <mergeCell ref="F84:G84"/>
    <mergeCell ref="F71:G71"/>
    <mergeCell ref="F72:G72"/>
    <mergeCell ref="F73:G73"/>
    <mergeCell ref="F74:G74"/>
    <mergeCell ref="F75:G75"/>
    <mergeCell ref="F56:G56"/>
    <mergeCell ref="F67:G67"/>
    <mergeCell ref="F68:G68"/>
    <mergeCell ref="F69:G69"/>
    <mergeCell ref="F70:G70"/>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s>
  <hyperlinks>
    <hyperlink ref="H95" r:id="rId1"/>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113"/>
  <sheetViews>
    <sheetView showGridLines="0" topLeftCell="A93" workbookViewId="0">
      <selection activeCell="AC102" sqref="AC102"/>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 min="27" max="27" width="16.85546875" customWidth="1"/>
    <col min="28" max="28" width="18.28515625" customWidth="1"/>
    <col min="29" max="29" width="19.28515625" customWidth="1"/>
  </cols>
  <sheetData>
    <row r="7" spans="2:11" ht="15" customHeight="1" x14ac:dyDescent="0.25">
      <c r="B7" s="222" t="s">
        <v>10</v>
      </c>
      <c r="C7" s="222"/>
      <c r="D7" s="222"/>
      <c r="E7" s="71"/>
      <c r="J7" s="208" t="s">
        <v>43</v>
      </c>
      <c r="K7" s="208"/>
    </row>
    <row r="8" spans="2:11" x14ac:dyDescent="0.25">
      <c r="B8" s="222"/>
      <c r="C8" s="222"/>
      <c r="D8" s="222"/>
      <c r="E8" s="71"/>
      <c r="J8" s="208"/>
      <c r="K8" s="208"/>
    </row>
    <row r="9" spans="2:11" x14ac:dyDescent="0.25">
      <c r="B9" s="222"/>
      <c r="C9" s="222"/>
      <c r="D9" s="222"/>
      <c r="E9" s="71"/>
      <c r="J9" s="208"/>
      <c r="K9" s="208"/>
    </row>
    <row r="10" spans="2:11" x14ac:dyDescent="0.25">
      <c r="B10" s="222"/>
      <c r="C10" s="222"/>
      <c r="D10" s="222"/>
      <c r="E10" s="71"/>
      <c r="J10" s="208"/>
      <c r="K10" s="208"/>
    </row>
    <row r="11" spans="2:11" x14ac:dyDescent="0.25">
      <c r="B11" s="222"/>
      <c r="C11" s="222"/>
      <c r="D11" s="222"/>
      <c r="E11" s="71"/>
      <c r="J11" s="208"/>
      <c r="K11" s="208"/>
    </row>
    <row r="12" spans="2:11" x14ac:dyDescent="0.25">
      <c r="B12" s="222"/>
      <c r="C12" s="222"/>
      <c r="D12" s="222"/>
      <c r="E12" s="71"/>
      <c r="J12" s="208"/>
      <c r="K12" s="208"/>
    </row>
    <row r="13" spans="2:11" x14ac:dyDescent="0.25">
      <c r="B13" s="222"/>
      <c r="C13" s="222"/>
      <c r="D13" s="222"/>
      <c r="E13" s="71"/>
      <c r="J13" s="208"/>
      <c r="K13" s="208"/>
    </row>
    <row r="14" spans="2:11" x14ac:dyDescent="0.25">
      <c r="B14" s="222"/>
      <c r="C14" s="222"/>
      <c r="D14" s="222"/>
      <c r="E14" s="71"/>
      <c r="J14" s="208"/>
      <c r="K14" s="208"/>
    </row>
    <row r="15" spans="2:11" x14ac:dyDescent="0.25">
      <c r="B15" s="222"/>
      <c r="C15" s="222"/>
      <c r="D15" s="222"/>
      <c r="E15" s="71"/>
      <c r="J15" s="208"/>
      <c r="K15" s="208"/>
    </row>
    <row r="16" spans="2:11" x14ac:dyDescent="0.25">
      <c r="B16" s="222"/>
      <c r="C16" s="222"/>
      <c r="D16" s="222"/>
      <c r="E16" s="71"/>
      <c r="J16" s="208"/>
      <c r="K16" s="208"/>
    </row>
    <row r="17" spans="2:12" x14ac:dyDescent="0.25">
      <c r="B17" s="209" t="s">
        <v>3</v>
      </c>
      <c r="C17" s="209"/>
      <c r="D17" s="209"/>
      <c r="G17" s="72" t="s">
        <v>3</v>
      </c>
      <c r="H17" s="72"/>
      <c r="I17" s="72"/>
      <c r="J17" s="72" t="s">
        <v>3</v>
      </c>
      <c r="K17" s="72"/>
      <c r="L17" s="72"/>
    </row>
    <row r="44" spans="4:30" ht="15.75" thickBot="1" x14ac:dyDescent="0.3"/>
    <row r="45" spans="4:30" ht="15.75" thickBot="1" x14ac:dyDescent="0.3">
      <c r="D45" s="6" t="s">
        <v>15</v>
      </c>
      <c r="E45" s="7"/>
      <c r="F45" s="16">
        <v>1995</v>
      </c>
      <c r="G45" s="8">
        <v>1996</v>
      </c>
      <c r="H45" s="16">
        <v>1997</v>
      </c>
      <c r="I45" s="8">
        <v>1998</v>
      </c>
      <c r="J45" s="16">
        <v>1999</v>
      </c>
      <c r="K45" s="8">
        <v>2000</v>
      </c>
      <c r="L45" s="16">
        <v>2001</v>
      </c>
      <c r="M45" s="8">
        <v>2002</v>
      </c>
      <c r="N45" s="16">
        <v>2003</v>
      </c>
      <c r="O45" s="8">
        <v>2004</v>
      </c>
      <c r="P45" s="16">
        <v>2005</v>
      </c>
      <c r="Q45" s="8">
        <v>2006</v>
      </c>
      <c r="R45" s="16">
        <v>2007</v>
      </c>
      <c r="S45" s="8">
        <v>2008</v>
      </c>
      <c r="T45" s="16">
        <v>2009</v>
      </c>
      <c r="U45" s="8">
        <v>2010</v>
      </c>
      <c r="V45" s="16">
        <v>2011</v>
      </c>
      <c r="W45" s="8">
        <v>2012</v>
      </c>
      <c r="X45" s="16">
        <v>2013</v>
      </c>
      <c r="Y45" s="8">
        <v>2014</v>
      </c>
      <c r="Z45" s="16">
        <v>2015</v>
      </c>
      <c r="AA45" s="9">
        <v>2016</v>
      </c>
      <c r="AB45" s="9">
        <v>2017</v>
      </c>
      <c r="AC45" s="9">
        <v>2018</v>
      </c>
      <c r="AD45" s="9">
        <v>2019</v>
      </c>
    </row>
    <row r="46" spans="4:30" ht="15.75" thickBot="1" x14ac:dyDescent="0.3">
      <c r="D46" s="211" t="s">
        <v>27</v>
      </c>
      <c r="E46" s="220"/>
      <c r="F46" s="60">
        <f>+A!D46/E!E60</f>
        <v>2.6248813730468749E-4</v>
      </c>
      <c r="G46" s="60">
        <f>+A!E46/E!F60</f>
        <v>2.5629636355140186E-4</v>
      </c>
      <c r="H46" s="60">
        <f>+A!F46/E!G60</f>
        <v>2.4802807863554758E-4</v>
      </c>
      <c r="I46" s="60">
        <f>+A!G46/E!H60</f>
        <v>1.9905808131868134E-4</v>
      </c>
      <c r="J46" s="60">
        <f>+A!H46/E!I60</f>
        <v>1.9445977522123894E-4</v>
      </c>
      <c r="K46" s="60">
        <f>+A!I46/E!J60</f>
        <v>1.8753122131661443E-4</v>
      </c>
      <c r="L46" s="60">
        <f>+A!J46/E!K60</f>
        <v>1.6934844804560262E-4</v>
      </c>
      <c r="M46" s="60">
        <f>+A!K46/E!L60</f>
        <v>1.8733374192546584E-4</v>
      </c>
      <c r="N46" s="60">
        <f>+A!L46/E!M60</f>
        <v>1.7969392973333335E-4</v>
      </c>
      <c r="O46" s="60">
        <f>+A!M46/E!N60</f>
        <v>1.9548073017429193E-4</v>
      </c>
      <c r="P46" s="60">
        <f>+A!N46/E!O60</f>
        <v>2.1828301857142854E-4</v>
      </c>
      <c r="Q46" s="60">
        <f>+A!O46/E!P60</f>
        <v>1.7940412487603305E-4</v>
      </c>
      <c r="R46" s="60">
        <f>+A!P46/E!Q60</f>
        <v>1.7395863878571428E-4</v>
      </c>
      <c r="S46" s="60">
        <f>+A!Q46/E!R60</f>
        <v>2.1708996204968943E-4</v>
      </c>
      <c r="T46" s="60">
        <f>+A!R46/E!S60</f>
        <v>2.2550376576000001E-4</v>
      </c>
      <c r="U46" s="60">
        <f>+A!S46/E!T60</f>
        <v>2.7731647352941175E-4</v>
      </c>
      <c r="V46" s="60">
        <f>+A!T46/E!U60</f>
        <v>3.171783917486339E-4</v>
      </c>
      <c r="W46" s="60">
        <f>+A!U46/E!V60</f>
        <v>3.3231137383783787E-4</v>
      </c>
      <c r="X46" s="60">
        <f>+A!V46/E!W60</f>
        <v>2.4916606489473687E-4</v>
      </c>
      <c r="Y46" s="60">
        <f>+A!W46/E!X60</f>
        <v>2.3746421489473688E-4</v>
      </c>
      <c r="Z46" s="60">
        <f>+A!X46/E!Y60</f>
        <v>2.5895089472727266E-4</v>
      </c>
      <c r="AA46" s="60">
        <f>+A!Y46/E!Z60</f>
        <v>2.31627633875E-4</v>
      </c>
      <c r="AB46" s="60">
        <f>+A!Z46/E!AA60</f>
        <v>3.1295115474576265E-4</v>
      </c>
      <c r="AC46" s="60">
        <f>+A!AA46/E!AB60</f>
        <v>3.1015060937805239E-4</v>
      </c>
      <c r="AD46" s="60">
        <f>+A!AB46/E!AC60</f>
        <v>2.5007710602199812E-4</v>
      </c>
    </row>
    <row r="47" spans="4:30" x14ac:dyDescent="0.25">
      <c r="D47" s="231" t="s">
        <v>17</v>
      </c>
      <c r="E47" s="232"/>
      <c r="F47" s="61">
        <f>+A!D47/E!E61</f>
        <v>1.0181974155124653E-3</v>
      </c>
      <c r="G47" s="61">
        <f>+A!E47/E!F61</f>
        <v>9.6815418489583328E-4</v>
      </c>
      <c r="H47" s="61">
        <f>+A!F47/E!G61</f>
        <v>1.2168580053475936E-3</v>
      </c>
      <c r="I47" s="61">
        <f>+A!G47/E!H61</f>
        <v>9.7017711142061277E-4</v>
      </c>
      <c r="J47" s="61">
        <f>+A!H47/E!I61</f>
        <v>9.1444268000000011E-4</v>
      </c>
      <c r="K47" s="61">
        <f>+A!I47/E!J61</f>
        <v>9.6924962388059708E-4</v>
      </c>
      <c r="L47" s="61">
        <f>+A!J47/E!K61</f>
        <v>7.3578315669515669E-4</v>
      </c>
      <c r="M47" s="61">
        <f>+A!K47/E!L61</f>
        <v>7.2821940270270267E-4</v>
      </c>
      <c r="N47" s="61">
        <f>+A!L47/E!M61</f>
        <v>6.4463357311320753E-4</v>
      </c>
      <c r="O47" s="61">
        <f>+A!M47/E!N61</f>
        <v>7.1628134764826178E-4</v>
      </c>
      <c r="P47" s="61">
        <f>+A!N47/E!O61</f>
        <v>9.211951187384044E-4</v>
      </c>
      <c r="Q47" s="61">
        <f>+A!O47/E!P61</f>
        <v>9.1760202689075633E-4</v>
      </c>
      <c r="R47" s="61">
        <f>+A!P47/E!Q61</f>
        <v>7.5204081575246139E-4</v>
      </c>
      <c r="S47" s="61">
        <f>+A!Q47/E!R61</f>
        <v>6.6632347485380116E-4</v>
      </c>
      <c r="T47" s="61">
        <f>+A!R47/E!S61</f>
        <v>8.4402340308087299E-4</v>
      </c>
      <c r="U47" s="61">
        <f>+A!S47/E!T61</f>
        <v>1.037022009174312E-3</v>
      </c>
      <c r="V47" s="61">
        <f>+A!T47/E!U61</f>
        <v>9.8659353142857131E-4</v>
      </c>
      <c r="W47" s="61">
        <f>+A!U47/E!V61</f>
        <v>8.1141990571428565E-4</v>
      </c>
      <c r="X47" s="61">
        <f>+A!V47/E!W61</f>
        <v>6.3464391327433631E-4</v>
      </c>
      <c r="Y47" s="61">
        <f>+A!W47/E!X61</f>
        <v>7.1919284700854708E-4</v>
      </c>
      <c r="Z47" s="61">
        <f>+A!X47/E!Y61</f>
        <v>8.2487502075471693E-4</v>
      </c>
      <c r="AA47" s="61">
        <f>+A!Y47/E!Z61</f>
        <v>7.094791240740741E-4</v>
      </c>
      <c r="AB47" s="61">
        <f>+A!Z47/E!AA61</f>
        <v>7.5588002672413788E-4</v>
      </c>
      <c r="AC47" s="61">
        <f>+A!AA47/E!AB61</f>
        <v>6.6982270356538882E-4</v>
      </c>
      <c r="AD47" s="61">
        <f>+A!AB47/E!AC61</f>
        <v>6.8000705330131751E-4</v>
      </c>
    </row>
    <row r="48" spans="4:30" x14ac:dyDescent="0.25">
      <c r="D48" s="51" t="s">
        <v>18</v>
      </c>
      <c r="E48" s="52"/>
      <c r="F48" s="62">
        <f>+A!D48/E!E62</f>
        <v>1.0311039019988985E-5</v>
      </c>
      <c r="G48" s="62">
        <f>+A!E48/E!F62</f>
        <v>1.6815918149368838E-5</v>
      </c>
      <c r="H48" s="62">
        <f>+A!F48/E!G62</f>
        <v>8.8711511403402981E-6</v>
      </c>
      <c r="I48" s="62">
        <f>+A!G48/E!H62</f>
        <v>2.5445622583258108E-5</v>
      </c>
      <c r="J48" s="62">
        <f>+A!H48/E!I62</f>
        <v>5.2800910776217603E-5</v>
      </c>
      <c r="K48" s="62">
        <f>+A!I48/E!J62</f>
        <v>4.0747316220268911E-5</v>
      </c>
      <c r="L48" s="62">
        <f>+A!J48/E!K62</f>
        <v>4.4207364668153793E-5</v>
      </c>
      <c r="M48" s="62">
        <f>+A!K48/E!L62</f>
        <v>7.5014012610040776E-5</v>
      </c>
      <c r="N48" s="62">
        <f>+A!L48/E!M62</f>
        <v>8.2710279607263286E-5</v>
      </c>
      <c r="O48" s="62">
        <f>+A!M48/E!N62</f>
        <v>8.970431406248936E-5</v>
      </c>
      <c r="P48" s="62">
        <f>+A!N48/E!O62</f>
        <v>1.0316661206106999E-4</v>
      </c>
      <c r="Q48" s="62">
        <f>+A!O48/E!P62</f>
        <v>1.5540080704037613E-4</v>
      </c>
      <c r="R48" s="62">
        <f>+A!P48/E!Q62</f>
        <v>8.6862381818181804E-5</v>
      </c>
      <c r="S48" s="62">
        <f>+A!Q48/E!R62</f>
        <v>7.2723816666666667E-5</v>
      </c>
      <c r="T48" s="62">
        <f>+A!R48/E!S62</f>
        <v>9.0918823008849547E-5</v>
      </c>
      <c r="U48" s="62">
        <f>+A!S48/E!T62</f>
        <v>5.1312366666666667E-5</v>
      </c>
      <c r="V48" s="62">
        <f>+A!T48/E!U62</f>
        <v>4.6974435714285718E-5</v>
      </c>
      <c r="W48" s="62">
        <f>+A!U48/E!V62</f>
        <v>5.3125902777777776E-5</v>
      </c>
      <c r="X48" s="62">
        <f>+A!V48/E!W62</f>
        <v>7.6576582781456956E-5</v>
      </c>
      <c r="Y48" s="62">
        <f>+A!W48/E!X62</f>
        <v>9.1278217105263159E-5</v>
      </c>
      <c r="Z48" s="62">
        <f>+A!X48/E!Y62</f>
        <v>1.4344494285714287E-4</v>
      </c>
      <c r="AA48" s="62">
        <f>+A!Y48/E!Z62</f>
        <v>1.1680953846153846E-4</v>
      </c>
      <c r="AB48" s="62">
        <f>+A!Z48/E!AA62</f>
        <v>9.6959083870967738E-5</v>
      </c>
      <c r="AC48" s="62">
        <f>+A!AA48/E!AB62</f>
        <v>1.0433281012350019E-4</v>
      </c>
      <c r="AD48" s="62">
        <f>+A!AB48/E!AC62</f>
        <v>1.4812725801379895E-4</v>
      </c>
    </row>
    <row r="49" spans="4:30" x14ac:dyDescent="0.25">
      <c r="D49" s="49" t="s">
        <v>19</v>
      </c>
      <c r="E49" s="50"/>
      <c r="F49" s="62">
        <f>+A!D49/E!E63</f>
        <v>1.7672075233644859E-4</v>
      </c>
      <c r="G49" s="62">
        <f>+A!E49/E!F63</f>
        <v>1.992328682926829E-4</v>
      </c>
      <c r="H49" s="62">
        <f>+A!F49/E!G63</f>
        <v>1.779338125E-4</v>
      </c>
      <c r="I49" s="62">
        <f>+A!G49/E!H63</f>
        <v>1.9502868817204304E-4</v>
      </c>
      <c r="J49" s="62">
        <f>+A!H49/E!I63</f>
        <v>1.9668641899441339E-4</v>
      </c>
      <c r="K49" s="62">
        <f>+A!I49/E!J63</f>
        <v>1.8560614141414144E-4</v>
      </c>
      <c r="L49" s="62">
        <f>+A!J49/E!K63</f>
        <v>2.1170620855614974E-4</v>
      </c>
      <c r="M49" s="62">
        <f>+A!K49/E!L63</f>
        <v>2.3905992307692307E-4</v>
      </c>
      <c r="N49" s="62">
        <f>+A!L49/E!M63</f>
        <v>2.5023857575757574E-4</v>
      </c>
      <c r="O49" s="62">
        <f>+A!M49/E!N63</f>
        <v>2.0018934915254239E-4</v>
      </c>
      <c r="P49" s="62">
        <f>+A!N49/E!O63</f>
        <v>1.8819692961876832E-4</v>
      </c>
      <c r="Q49" s="62">
        <f>+A!O49/E!P63</f>
        <v>1.8182083173076924E-4</v>
      </c>
      <c r="R49" s="62">
        <f>+A!P49/E!Q63</f>
        <v>1.4091384872298626E-4</v>
      </c>
      <c r="S49" s="62">
        <f>+A!Q49/E!R63</f>
        <v>1.4628945655877342E-4</v>
      </c>
      <c r="T49" s="62">
        <f>+A!R49/E!S63</f>
        <v>1.5829785487528347E-4</v>
      </c>
      <c r="U49" s="62">
        <f>+A!S49/E!T63</f>
        <v>1.561678409448819E-4</v>
      </c>
      <c r="V49" s="62">
        <f>+A!T49/E!U63</f>
        <v>1.4717408302354398E-4</v>
      </c>
      <c r="W49" s="62">
        <f>+A!U49/E!V63</f>
        <v>2.00194164E-4</v>
      </c>
      <c r="X49" s="62">
        <f>+A!V49/E!W63</f>
        <v>1.9175276821192051E-4</v>
      </c>
      <c r="Y49" s="62">
        <f>+A!W49/E!X63</f>
        <v>2.3063892807745505E-4</v>
      </c>
      <c r="Z49" s="62">
        <f>+A!X49/E!Y63</f>
        <v>2.4930879280821915E-4</v>
      </c>
      <c r="AA49" s="62">
        <f>+A!Y49/E!Z63</f>
        <v>2.6291612609457096E-4</v>
      </c>
      <c r="AB49" s="62">
        <f>+A!Z49/E!AA63</f>
        <v>2.4788107522123894E-4</v>
      </c>
      <c r="AC49" s="62">
        <f>+A!AA49/E!AB63</f>
        <v>2.3315111734751044E-4</v>
      </c>
      <c r="AD49" s="62">
        <f>+A!AB49/E!AC63</f>
        <v>2.7473209030711977E-4</v>
      </c>
    </row>
    <row r="50" spans="4:30" x14ac:dyDescent="0.25">
      <c r="D50" s="51" t="s">
        <v>20</v>
      </c>
      <c r="E50" s="52"/>
      <c r="F50" s="62">
        <f>+A!D50/E!E64</f>
        <v>1.0836085268817203E-3</v>
      </c>
      <c r="G50" s="62">
        <f>+A!E50/E!F64</f>
        <v>8.8521136043956047E-4</v>
      </c>
      <c r="H50" s="62">
        <f>+A!F50/E!G64</f>
        <v>6.9653650218340607E-4</v>
      </c>
      <c r="I50" s="62">
        <f>+A!G50/E!H64</f>
        <v>5.6158794642857137E-4</v>
      </c>
      <c r="J50" s="62">
        <f>+A!H50/E!I64</f>
        <v>5.8482200476190477E-4</v>
      </c>
      <c r="K50" s="62">
        <f>+A!I50/E!J64</f>
        <v>3.5655685280728373E-4</v>
      </c>
      <c r="L50" s="62">
        <f>+A!J50/E!K64</f>
        <v>1.9905751256281409E-4</v>
      </c>
      <c r="M50" s="62">
        <f>+A!K50/E!L64</f>
        <v>2.8615832561983471E-4</v>
      </c>
      <c r="N50" s="62">
        <f>+A!L50/E!M64</f>
        <v>2.9662047410358564E-4</v>
      </c>
      <c r="O50" s="62">
        <f>+A!M50/E!N64</f>
        <v>3.4747477941176474E-4</v>
      </c>
      <c r="P50" s="62">
        <f>+A!N50/E!O64</f>
        <v>4.2556492291666661E-4</v>
      </c>
      <c r="Q50" s="62">
        <f>+A!O50/E!P64</f>
        <v>1.6195463502824862E-4</v>
      </c>
      <c r="R50" s="62">
        <f>+A!P50/E!Q64</f>
        <v>1.8981963482587064E-4</v>
      </c>
      <c r="S50" s="62">
        <f>+A!Q50/E!R64</f>
        <v>4.7693624421052633E-4</v>
      </c>
      <c r="T50" s="62">
        <f>+A!R50/E!S64</f>
        <v>4.1563110833333332E-4</v>
      </c>
      <c r="U50" s="62">
        <f>+A!S50/E!T64</f>
        <v>6.7411875191489366E-4</v>
      </c>
      <c r="V50" s="62">
        <f>+A!T50/E!U64</f>
        <v>8.2402846012269936E-4</v>
      </c>
      <c r="W50" s="62">
        <f>+A!U50/E!V64</f>
        <v>9.1146975604719776E-4</v>
      </c>
      <c r="X50" s="62">
        <f>+A!V50/E!W64</f>
        <v>5.0485343562874259E-4</v>
      </c>
      <c r="Y50" s="62">
        <f>+A!W50/E!X64</f>
        <v>4.5624158397435902E-4</v>
      </c>
      <c r="Z50" s="62">
        <f>+A!X50/E!Y64</f>
        <v>6.3773385157894736E-4</v>
      </c>
      <c r="AA50" s="62">
        <f>+A!Y50/E!Z64</f>
        <v>4.8852898562091508E-4</v>
      </c>
      <c r="AB50" s="62">
        <f>+A!Z50/E!AA64</f>
        <v>1.1980293835897435E-3</v>
      </c>
      <c r="AC50" s="62">
        <f>+A!AA50/E!AB64</f>
        <v>1.0830065999923155E-3</v>
      </c>
      <c r="AD50" s="62">
        <f>+A!AB50/E!AC64</f>
        <v>7.2871746781592579E-4</v>
      </c>
    </row>
    <row r="51" spans="4:30" x14ac:dyDescent="0.25">
      <c r="D51" s="49" t="s">
        <v>21</v>
      </c>
      <c r="E51" s="50"/>
      <c r="F51" s="62">
        <f>+A!D51/E!E65</f>
        <v>1.595491687737036E-4</v>
      </c>
      <c r="G51" s="62">
        <f>+A!E51/E!F65</f>
        <v>1.4021414632917127E-4</v>
      </c>
      <c r="H51" s="62">
        <f>+A!F51/E!G65</f>
        <v>2.8792257701538732E-4</v>
      </c>
      <c r="I51" s="62">
        <f>+A!G51/E!H65</f>
        <v>1.4603390225980095E-4</v>
      </c>
      <c r="J51" s="62">
        <f>+A!H51/E!I65</f>
        <v>2.558328283035495E-4</v>
      </c>
      <c r="K51" s="62">
        <f>+A!I51/E!J65</f>
        <v>2.5804475587668874E-4</v>
      </c>
      <c r="L51" s="62">
        <f>+A!J51/E!K65</f>
        <v>4.806645683227651E-4</v>
      </c>
      <c r="M51" s="62">
        <f>+A!K51/E!L65</f>
        <v>7.0791040338236068E-4</v>
      </c>
      <c r="N51" s="62">
        <f>+A!L51/E!M65</f>
        <v>6.3265925856245491E-4</v>
      </c>
      <c r="O51" s="62">
        <f>+A!M51/E!N65</f>
        <v>9.813195499446775E-4</v>
      </c>
      <c r="P51" s="62">
        <f>+A!N51/E!O65</f>
        <v>5.2271841399003662E-4</v>
      </c>
      <c r="Q51" s="62">
        <f>+A!O51/E!P65</f>
        <v>5.8646427120619517E-4</v>
      </c>
      <c r="R51" s="62">
        <f>+A!P51/E!Q65</f>
        <v>3.6210869952168947E-4</v>
      </c>
      <c r="S51" s="62">
        <f>+A!Q51/E!R65</f>
        <v>4.1106438129598919E-4</v>
      </c>
      <c r="T51" s="62">
        <f>+A!R51/E!S65</f>
        <v>8.3272760780778231E-4</v>
      </c>
      <c r="U51" s="62">
        <f>+A!S51/E!T65</f>
        <v>6.5738288095920085E-4</v>
      </c>
      <c r="V51" s="62">
        <f>+A!T51/E!U65</f>
        <v>3.3105168749999998E-4</v>
      </c>
      <c r="W51" s="62">
        <f>+A!U51/E!V65</f>
        <v>6.2168942201834857E-4</v>
      </c>
      <c r="X51" s="62">
        <f>+A!V51/E!W65</f>
        <v>4.8469146534653467E-4</v>
      </c>
      <c r="Y51" s="62">
        <f>+A!W51/E!X65</f>
        <v>8.731816261934028E-4</v>
      </c>
      <c r="Z51" s="62">
        <f>+A!X51/E!Y65</f>
        <v>6.9599183197232781E-4</v>
      </c>
      <c r="AA51" s="62">
        <f>+A!Y51/E!Z65</f>
        <v>6.7441935672004065E-4</v>
      </c>
      <c r="AB51" s="62">
        <f>+A!Z51/E!AA65</f>
        <v>7.6121980769230772E-4</v>
      </c>
      <c r="AC51" s="62">
        <f>+A!AA51/E!AB65</f>
        <v>6.9870877680444166E-4</v>
      </c>
      <c r="AD51" s="62">
        <f>+A!AB51/E!AC65</f>
        <v>6.0997922150101878E-4</v>
      </c>
    </row>
    <row r="52" spans="4:30" x14ac:dyDescent="0.25">
      <c r="D52" s="51" t="s">
        <v>22</v>
      </c>
      <c r="E52" s="52"/>
      <c r="F52" s="62">
        <f>+A!D52/E!E66</f>
        <v>4.6830283368421051E-4</v>
      </c>
      <c r="G52" s="62">
        <f>+A!E52/E!F66</f>
        <v>5.135096741344195E-4</v>
      </c>
      <c r="H52" s="62">
        <f>+A!F52/E!G66</f>
        <v>5.2610636986301362E-4</v>
      </c>
      <c r="I52" s="62">
        <f>+A!G52/E!H66</f>
        <v>4.6547964285714282E-4</v>
      </c>
      <c r="J52" s="62">
        <f>+A!H52/E!I66</f>
        <v>4.2242876951672863E-4</v>
      </c>
      <c r="K52" s="62">
        <f>+A!I52/E!J66</f>
        <v>4.2749383101045298E-4</v>
      </c>
      <c r="L52" s="62">
        <f>+A!J52/E!K66</f>
        <v>4.1468651845637586E-4</v>
      </c>
      <c r="M52" s="62">
        <f>+A!K52/E!L66</f>
        <v>4.190541739130435E-4</v>
      </c>
      <c r="N52" s="62">
        <f>+A!L52/E!M66</f>
        <v>3.8848462233375156E-4</v>
      </c>
      <c r="O52" s="62">
        <f>+A!M52/E!N66</f>
        <v>3.8861211111111113E-4</v>
      </c>
      <c r="P52" s="62">
        <f>+A!N52/E!O66</f>
        <v>3.8550150090090095E-4</v>
      </c>
      <c r="Q52" s="62">
        <f>+A!O52/E!P66</f>
        <v>3.6985263520000002E-4</v>
      </c>
      <c r="R52" s="62">
        <f>+A!P52/E!Q66</f>
        <v>3.5987131428571431E-4</v>
      </c>
      <c r="S52" s="62">
        <f>+A!Q52/E!R66</f>
        <v>3.5226211360946742E-4</v>
      </c>
      <c r="T52" s="62">
        <f>+A!R52/E!S66</f>
        <v>3.6771802430555551E-4</v>
      </c>
      <c r="U52" s="62">
        <f>+A!S52/E!T66</f>
        <v>3.9043724705882348E-4</v>
      </c>
      <c r="V52" s="62">
        <f>+A!T52/E!U66</f>
        <v>3.8924054100000001E-4</v>
      </c>
      <c r="W52" s="62">
        <f>+A!U52/E!V66</f>
        <v>4.1004898367346938E-4</v>
      </c>
      <c r="X52" s="62">
        <f>+A!V52/E!W66</f>
        <v>4.2220952326732671E-4</v>
      </c>
      <c r="Y52" s="62">
        <f>+A!W52/E!X66</f>
        <v>3.7558449757281551E-4</v>
      </c>
      <c r="Z52" s="62">
        <f>+A!X52/E!Y66</f>
        <v>4.2976465645161292E-4</v>
      </c>
      <c r="AA52" s="62">
        <f>+A!Y52/E!Z66</f>
        <v>4.4084659508196721E-4</v>
      </c>
      <c r="AB52" s="62">
        <f>+A!Z52/E!AA66</f>
        <v>4.1049901930693066E-4</v>
      </c>
      <c r="AC52" s="62">
        <f>+A!AA52/E!AB66</f>
        <v>3.9470766886938924E-4</v>
      </c>
      <c r="AD52" s="62">
        <f>+A!AB52/E!AC66</f>
        <v>3.7848885635936521E-4</v>
      </c>
    </row>
    <row r="53" spans="4:30" x14ac:dyDescent="0.25">
      <c r="D53" s="49" t="s">
        <v>23</v>
      </c>
      <c r="E53" s="50"/>
      <c r="F53" s="62">
        <f>+A!D53/E!E67</f>
        <v>2.4081685644768857E-4</v>
      </c>
      <c r="G53" s="62">
        <f>+A!E53/E!F67</f>
        <v>2.335481154313487E-4</v>
      </c>
      <c r="H53" s="62">
        <f>+A!F53/E!G67</f>
        <v>1.8985786524822694E-4</v>
      </c>
      <c r="I53" s="62">
        <f>+A!G53/E!H67</f>
        <v>1.5706887545344621E-4</v>
      </c>
      <c r="J53" s="62">
        <f>+A!H53/E!I67</f>
        <v>1.7135174415744157E-4</v>
      </c>
      <c r="K53" s="62">
        <f>+A!I53/E!J67</f>
        <v>2.1525604477611943E-4</v>
      </c>
      <c r="L53" s="62">
        <f>+A!J53/E!K67</f>
        <v>2.2271986054827174E-4</v>
      </c>
      <c r="M53" s="62">
        <f>+A!K53/E!L67</f>
        <v>2.4570712485939258E-4</v>
      </c>
      <c r="N53" s="62">
        <f>+A!L53/E!M67</f>
        <v>2.5008661553398061E-4</v>
      </c>
      <c r="O53" s="62">
        <f>+A!M53/E!N67</f>
        <v>2.5487942093023252E-4</v>
      </c>
      <c r="P53" s="62">
        <f>+A!N53/E!O67</f>
        <v>2.5499892152777779E-4</v>
      </c>
      <c r="Q53" s="62">
        <f>+A!O53/E!P67</f>
        <v>2.4997288362573101E-4</v>
      </c>
      <c r="R53" s="62">
        <f>+A!P53/E!Q67</f>
        <v>2.4994974676616915E-4</v>
      </c>
      <c r="S53" s="62">
        <f>+A!Q53/E!R67</f>
        <v>1.9618724909090907E-4</v>
      </c>
      <c r="T53" s="62">
        <f>+A!R53/E!S67</f>
        <v>2.2262459367088609E-4</v>
      </c>
      <c r="U53" s="62">
        <f>+A!S53/E!T67</f>
        <v>2.4620581370558375E-4</v>
      </c>
      <c r="V53" s="62">
        <f>+A!T53/E!U67</f>
        <v>2.2168577983193276E-4</v>
      </c>
      <c r="W53" s="62">
        <f>+A!U53/E!V67</f>
        <v>2.0321910533333334E-4</v>
      </c>
      <c r="X53" s="62">
        <f>+A!V53/E!W67</f>
        <v>1.8422770521739132E-4</v>
      </c>
      <c r="Y53" s="62">
        <f>+A!W53/E!X67</f>
        <v>2.0001605063829785E-4</v>
      </c>
      <c r="Z53" s="62">
        <f>+A!X53/E!Y67</f>
        <v>1.9402107129186602E-4</v>
      </c>
      <c r="AA53" s="62">
        <f>+A!Y53/E!Z67</f>
        <v>1.9614902549999999E-4</v>
      </c>
      <c r="AB53" s="62">
        <f>+A!Z53/E!AA67</f>
        <v>1.8688827812500002E-4</v>
      </c>
      <c r="AC53" s="62">
        <f>+A!AA53/E!AB67</f>
        <v>2.0526434832052938E-4</v>
      </c>
      <c r="AD53" s="62">
        <f>+A!AB53/E!AC67</f>
        <v>1.6259841974471231E-4</v>
      </c>
    </row>
    <row r="54" spans="4:30" x14ac:dyDescent="0.25">
      <c r="D54" s="51" t="s">
        <v>24</v>
      </c>
      <c r="E54" s="52"/>
      <c r="F54" s="62">
        <f>+A!D54/E!E68</f>
        <v>1.6836560309278351E-5</v>
      </c>
      <c r="G54" s="62">
        <f>+A!E54/E!F68</f>
        <v>1.2959116097560975E-5</v>
      </c>
      <c r="H54" s="62">
        <f>+A!F54/E!G68</f>
        <v>1.9069349082568807E-5</v>
      </c>
      <c r="I54" s="62">
        <f>+A!G54/E!H68</f>
        <v>2.1425737053571427E-5</v>
      </c>
      <c r="J54" s="62">
        <f>+A!H54/E!I68</f>
        <v>1.477488686440678E-5</v>
      </c>
      <c r="K54" s="62">
        <f>+A!I54/E!J68</f>
        <v>1.6833704198473283E-5</v>
      </c>
      <c r="L54" s="62">
        <f>+A!J54/E!K68</f>
        <v>1.9083250403225807E-5</v>
      </c>
      <c r="M54" s="62">
        <f>+A!K54/E!L68</f>
        <v>2.2504334108527133E-5</v>
      </c>
      <c r="N54" s="62">
        <f>+A!L54/E!M68</f>
        <v>1.741722813559322E-5</v>
      </c>
      <c r="O54" s="62">
        <f>+A!M54/E!N68</f>
        <v>2.4075900284900285E-5</v>
      </c>
      <c r="P54" s="62">
        <f>+A!N54/E!O68</f>
        <v>2.0534250789473685E-5</v>
      </c>
      <c r="Q54" s="62">
        <f>+A!O54/E!P68</f>
        <v>1.8821168480725626E-5</v>
      </c>
      <c r="R54" s="62">
        <f>+A!P54/E!Q68</f>
        <v>2.5161941025641025E-5</v>
      </c>
      <c r="S54" s="62">
        <f>+A!Q54/E!R68</f>
        <v>2.6956971875E-5</v>
      </c>
      <c r="T54" s="62">
        <f>+A!R54/E!S68</f>
        <v>3.9584528199052136E-5</v>
      </c>
      <c r="U54" s="62">
        <f>+A!S54/E!T68</f>
        <v>3.5622602135922332E-5</v>
      </c>
      <c r="V54" s="62">
        <f>+A!T54/E!U68</f>
        <v>5.2234679280821921E-5</v>
      </c>
      <c r="W54" s="62">
        <f>+A!U54/E!V68</f>
        <v>6.7983997619047623E-5</v>
      </c>
      <c r="X54" s="62">
        <f>+A!V54/E!W68</f>
        <v>8.6933181444991779E-5</v>
      </c>
      <c r="Y54" s="62">
        <f>+A!W54/E!X68</f>
        <v>6.9659033492822968E-5</v>
      </c>
      <c r="Z54" s="62">
        <f>+A!X54/E!Y68</f>
        <v>8.031011382799325E-5</v>
      </c>
      <c r="AA54" s="62">
        <f>+A!Y54/E!Z68</f>
        <v>8.6794488945578222E-5</v>
      </c>
      <c r="AB54" s="62">
        <f>+A!Z54/E!AA68</f>
        <v>8.495803531249999E-5</v>
      </c>
      <c r="AC54" s="62">
        <f>+A!AA54/E!AB68</f>
        <v>6.4560865160263219E-5</v>
      </c>
      <c r="AD54" s="62">
        <f>+A!AB54/E!AC68</f>
        <v>6.1471560162578752E-5</v>
      </c>
    </row>
    <row r="55" spans="4:30" x14ac:dyDescent="0.25">
      <c r="D55" s="49" t="s">
        <v>25</v>
      </c>
      <c r="E55" s="50"/>
      <c r="F55" s="62">
        <f>+A!D55/E!E69</f>
        <v>1.2161496703296703E-4</v>
      </c>
      <c r="G55" s="62">
        <f>+A!E55/E!F69</f>
        <v>1.1913973442136498E-4</v>
      </c>
      <c r="H55" s="62">
        <f>+A!F55/E!G69</f>
        <v>1.2766195646067414E-4</v>
      </c>
      <c r="I55" s="62">
        <f>+A!G55/E!H69</f>
        <v>1.2428627692307693E-4</v>
      </c>
      <c r="J55" s="62">
        <f>+A!H55/E!I69</f>
        <v>1.1749628281461434E-4</v>
      </c>
      <c r="K55" s="62">
        <f>+A!I55/E!J69</f>
        <v>1.4718088676844783E-4</v>
      </c>
      <c r="L55" s="62">
        <f>+A!J55/E!K69</f>
        <v>1.6751665077319587E-4</v>
      </c>
      <c r="M55" s="62">
        <f>+A!K55/E!L69</f>
        <v>1.7165319506172837E-4</v>
      </c>
      <c r="N55" s="62">
        <f>+A!L55/E!M69</f>
        <v>1.6061917887931035E-4</v>
      </c>
      <c r="O55" s="62">
        <f>+A!M55/E!N69</f>
        <v>1.7763210277777777E-4</v>
      </c>
      <c r="P55" s="62">
        <f>+A!N55/E!O69</f>
        <v>1.8112845546218486E-4</v>
      </c>
      <c r="Q55" s="62">
        <f>+A!O55/E!P69</f>
        <v>1.8783492424242424E-4</v>
      </c>
      <c r="R55" s="62">
        <f>+A!P55/E!Q69</f>
        <v>1.6917889271523179E-4</v>
      </c>
      <c r="S55" s="62">
        <f>+A!Q55/E!R69</f>
        <v>1.5834742073170732E-4</v>
      </c>
      <c r="T55" s="62">
        <f>+A!R55/E!S69</f>
        <v>1.598421937062937E-4</v>
      </c>
      <c r="U55" s="62">
        <f>+A!S55/E!T69</f>
        <v>1.5840939575757575E-4</v>
      </c>
      <c r="V55" s="62">
        <f>+A!T55/E!U69</f>
        <v>1.6012211204188481E-4</v>
      </c>
      <c r="W55" s="62">
        <f>+A!U55/E!V69</f>
        <v>1.5951279547738692E-4</v>
      </c>
      <c r="X55" s="62">
        <f>+A!V55/E!W69</f>
        <v>1.519573837320574E-4</v>
      </c>
      <c r="Y55" s="62">
        <f>+A!W55/E!X69</f>
        <v>1.3534654954545453E-4</v>
      </c>
      <c r="Z55" s="62">
        <f>+A!X55/E!Y69</f>
        <v>1.3358608647342997E-4</v>
      </c>
      <c r="AA55" s="62">
        <f>+A!Y55/E!Z69</f>
        <v>1.250540405940594E-4</v>
      </c>
      <c r="AB55" s="62">
        <f>+A!Z55/E!AA69</f>
        <v>1.139514210045662E-4</v>
      </c>
      <c r="AC55" s="62">
        <f>+A!AA55/E!AB69</f>
        <v>1.102101519053325E-4</v>
      </c>
      <c r="AD55" s="62">
        <f>+A!AB55/E!AC69</f>
        <v>1.1342881250092072E-4</v>
      </c>
    </row>
    <row r="56" spans="4:30" ht="15.75" thickBot="1" x14ac:dyDescent="0.3">
      <c r="D56" s="53" t="s">
        <v>26</v>
      </c>
      <c r="E56" s="54"/>
      <c r="F56" s="63">
        <f>+A!D56/E!E70</f>
        <v>1.0884353741496599E-10</v>
      </c>
      <c r="G56" s="63">
        <f>+A!E56/E!F70</f>
        <v>2.9530201342281879E-10</v>
      </c>
      <c r="H56" s="63">
        <f>+A!F56/E!G70</f>
        <v>4.4025157232704406E-11</v>
      </c>
      <c r="I56" s="63">
        <f>+A!G56/E!H70</f>
        <v>7.5949367088607597E-11</v>
      </c>
      <c r="J56" s="63">
        <f>+A!H56/E!I70</f>
        <v>3.8961038961038959E-11</v>
      </c>
      <c r="K56" s="63">
        <f>+A!I56/E!J70</f>
        <v>8.7218045112781949E-9</v>
      </c>
      <c r="L56" s="63">
        <f>+A!J56/E!K70</f>
        <v>0</v>
      </c>
      <c r="M56" s="63">
        <f>+A!K56/E!L70</f>
        <v>8.9652173913043475E-9</v>
      </c>
      <c r="N56" s="63">
        <f>+A!L56/E!M70</f>
        <v>1.8918493150684929E-7</v>
      </c>
      <c r="O56" s="63">
        <f>+A!M56/E!N70</f>
        <v>6.7373566084788027E-7</v>
      </c>
      <c r="P56" s="63">
        <f>+A!N56/E!O70</f>
        <v>1.4849642857142856E-6</v>
      </c>
      <c r="Q56" s="63">
        <f>+A!O56/E!P70</f>
        <v>1.3463717693836978E-6</v>
      </c>
      <c r="R56" s="63">
        <f>+A!P56/E!Q70</f>
        <v>1.913049815498155E-6</v>
      </c>
      <c r="S56" s="63">
        <f>+A!Q56/E!R70</f>
        <v>1.6666490963855421E-6</v>
      </c>
      <c r="T56" s="63">
        <f>+A!R56/E!S70</f>
        <v>2.2191157407407409E-6</v>
      </c>
      <c r="U56" s="63">
        <f>+A!S56/E!T70</f>
        <v>2.4675323246217332E-6</v>
      </c>
      <c r="V56" s="63">
        <f>+A!T56/E!U70</f>
        <v>3.239099282296651E-6</v>
      </c>
      <c r="W56" s="63">
        <f>+A!U56/E!V70</f>
        <v>2.3680706638115628E-6</v>
      </c>
      <c r="X56" s="63">
        <f>+A!V56/E!W70</f>
        <v>1.8685568627450982E-6</v>
      </c>
      <c r="Y56" s="63">
        <f>+A!W56/E!X70</f>
        <v>2.2727437425506556E-6</v>
      </c>
      <c r="Z56" s="63">
        <f>+A!X56/E!Y70</f>
        <v>2.8382855345911949E-6</v>
      </c>
      <c r="AA56" s="63">
        <f>+A!Y56/E!Z70</f>
        <v>3.246803899082569E-6</v>
      </c>
      <c r="AB56" s="63">
        <f>+A!Z56/E!AA70</f>
        <v>2.7494739182692308E-5</v>
      </c>
      <c r="AC56" s="63">
        <f>+A!AA56/E!AB70</f>
        <v>2.4454230876756533E-4</v>
      </c>
      <c r="AD56" s="63">
        <f>+A!AB56/E!AC70</f>
        <v>3.7119649200534471E-5</v>
      </c>
    </row>
    <row r="57" spans="4:30" x14ac:dyDescent="0.25">
      <c r="D57" s="1" t="s">
        <v>53</v>
      </c>
    </row>
    <row r="58" spans="4:30" ht="16.5" thickBot="1" x14ac:dyDescent="0.3">
      <c r="E58" s="241" t="s">
        <v>14</v>
      </c>
      <c r="F58" s="241"/>
      <c r="G58" s="241"/>
      <c r="H58" s="241"/>
      <c r="I58" s="241"/>
      <c r="J58" s="241"/>
      <c r="K58" s="241"/>
      <c r="L58" s="241"/>
      <c r="M58" s="241"/>
      <c r="N58" s="241"/>
      <c r="O58" s="241"/>
      <c r="P58" s="241"/>
      <c r="Q58" s="241"/>
      <c r="R58" s="241"/>
      <c r="S58" s="241"/>
      <c r="T58" s="241"/>
      <c r="U58" s="241"/>
      <c r="V58" s="241"/>
      <c r="W58" s="241"/>
      <c r="X58" s="241"/>
      <c r="Y58" s="241"/>
      <c r="Z58" s="241"/>
    </row>
    <row r="59" spans="4:30" ht="15.75" thickBot="1" x14ac:dyDescent="0.3">
      <c r="D59" s="66" t="s">
        <v>15</v>
      </c>
      <c r="E59" s="16">
        <v>1995</v>
      </c>
      <c r="F59" s="8">
        <v>1996</v>
      </c>
      <c r="G59" s="16">
        <v>1997</v>
      </c>
      <c r="H59" s="8">
        <v>1998</v>
      </c>
      <c r="I59" s="16">
        <v>1999</v>
      </c>
      <c r="J59" s="8">
        <v>2000</v>
      </c>
      <c r="K59" s="16">
        <v>2001</v>
      </c>
      <c r="L59" s="8">
        <v>2002</v>
      </c>
      <c r="M59" s="16">
        <v>2003</v>
      </c>
      <c r="N59" s="8">
        <v>2004</v>
      </c>
      <c r="O59" s="16">
        <v>2005</v>
      </c>
      <c r="P59" s="8">
        <v>2006</v>
      </c>
      <c r="Q59" s="16">
        <v>2007</v>
      </c>
      <c r="R59" s="8">
        <v>2008</v>
      </c>
      <c r="S59" s="16">
        <v>2009</v>
      </c>
      <c r="T59" s="8">
        <v>2010</v>
      </c>
      <c r="U59" s="16">
        <v>2011</v>
      </c>
      <c r="V59" s="8">
        <v>2012</v>
      </c>
      <c r="W59" s="16">
        <v>2013</v>
      </c>
      <c r="X59" s="8">
        <v>2014</v>
      </c>
      <c r="Y59" s="16">
        <v>2015</v>
      </c>
      <c r="Z59" s="9">
        <v>2016</v>
      </c>
      <c r="AA59" s="9">
        <v>2017</v>
      </c>
      <c r="AB59" s="9">
        <v>2018</v>
      </c>
      <c r="AC59" s="9">
        <v>2019</v>
      </c>
    </row>
    <row r="60" spans="4:30" ht="15.75" thickBot="1" x14ac:dyDescent="0.3">
      <c r="D60" s="67" t="s">
        <v>16</v>
      </c>
      <c r="E60" s="184">
        <v>5120000000</v>
      </c>
      <c r="F60" s="184">
        <v>5350000000</v>
      </c>
      <c r="G60" s="184">
        <v>5570000000</v>
      </c>
      <c r="H60" s="184">
        <v>5460000000</v>
      </c>
      <c r="I60" s="184">
        <v>5650000000</v>
      </c>
      <c r="J60" s="184">
        <v>6380000000</v>
      </c>
      <c r="K60" s="184">
        <v>6140000000</v>
      </c>
      <c r="L60" s="184">
        <v>6440000000</v>
      </c>
      <c r="M60" s="184">
        <v>7500000000</v>
      </c>
      <c r="N60" s="184">
        <v>9180000000</v>
      </c>
      <c r="O60" s="184">
        <v>10500000000</v>
      </c>
      <c r="P60" s="184">
        <v>12100000000</v>
      </c>
      <c r="Q60" s="184">
        <v>14000000000</v>
      </c>
      <c r="R60" s="184">
        <v>16100000000</v>
      </c>
      <c r="S60" s="184">
        <v>12500000000</v>
      </c>
      <c r="T60" s="184">
        <v>15300000000</v>
      </c>
      <c r="U60" s="184">
        <v>18300000000</v>
      </c>
      <c r="V60" s="184">
        <v>18500000000</v>
      </c>
      <c r="W60" s="184">
        <v>19000000000</v>
      </c>
      <c r="X60" s="184">
        <v>19000000000</v>
      </c>
      <c r="Y60" s="184">
        <v>16500000000</v>
      </c>
      <c r="Z60" s="184">
        <v>16000000000</v>
      </c>
      <c r="AA60" s="184">
        <v>17700000000</v>
      </c>
      <c r="AB60" s="184">
        <v>19414008004.286999</v>
      </c>
      <c r="AC60" s="184">
        <v>19414008004.286999</v>
      </c>
    </row>
    <row r="61" spans="4:30" x14ac:dyDescent="0.25">
      <c r="D61" s="68" t="s">
        <v>17</v>
      </c>
      <c r="E61" s="185">
        <v>361000000</v>
      </c>
      <c r="F61" s="185">
        <v>384000000</v>
      </c>
      <c r="G61" s="185">
        <v>374000000</v>
      </c>
      <c r="H61" s="185">
        <v>359000000</v>
      </c>
      <c r="I61" s="185">
        <v>350000000</v>
      </c>
      <c r="J61" s="185">
        <v>335000000</v>
      </c>
      <c r="K61" s="185">
        <v>351000000</v>
      </c>
      <c r="L61" s="185">
        <v>370000000</v>
      </c>
      <c r="M61" s="185">
        <v>424000000</v>
      </c>
      <c r="N61" s="185">
        <v>489000000</v>
      </c>
      <c r="O61" s="185">
        <v>539000000</v>
      </c>
      <c r="P61" s="185">
        <v>595000000</v>
      </c>
      <c r="Q61" s="185">
        <v>711000000</v>
      </c>
      <c r="R61" s="185">
        <v>855000000</v>
      </c>
      <c r="S61" s="185">
        <v>779000000</v>
      </c>
      <c r="T61" s="185">
        <v>872000000</v>
      </c>
      <c r="U61" s="185">
        <v>1050000000</v>
      </c>
      <c r="V61" s="185">
        <v>1050000000</v>
      </c>
      <c r="W61" s="185">
        <v>1130000000</v>
      </c>
      <c r="X61" s="185">
        <v>1170000000</v>
      </c>
      <c r="Y61" s="185">
        <v>1060000000</v>
      </c>
      <c r="Z61" s="185">
        <v>1080000000</v>
      </c>
      <c r="AA61" s="185">
        <v>1160000000</v>
      </c>
      <c r="AB61" s="185">
        <v>1218857101.52</v>
      </c>
      <c r="AC61" s="185">
        <v>1218857101.52</v>
      </c>
    </row>
    <row r="62" spans="4:30" x14ac:dyDescent="0.25">
      <c r="D62" s="69" t="s">
        <v>18</v>
      </c>
      <c r="E62" s="186">
        <v>57786126</v>
      </c>
      <c r="F62" s="186">
        <v>62215574</v>
      </c>
      <c r="G62" s="186">
        <v>62366427</v>
      </c>
      <c r="H62" s="186">
        <v>60759488</v>
      </c>
      <c r="I62" s="186">
        <v>59801298</v>
      </c>
      <c r="J62" s="186">
        <v>56589592</v>
      </c>
      <c r="K62" s="186">
        <v>57522972</v>
      </c>
      <c r="L62" s="186">
        <v>61532077</v>
      </c>
      <c r="M62" s="186">
        <v>70102435</v>
      </c>
      <c r="N62" s="186">
        <v>78801617</v>
      </c>
      <c r="O62" s="186">
        <v>84154988</v>
      </c>
      <c r="P62" s="186">
        <v>93236723</v>
      </c>
      <c r="Q62" s="186">
        <v>110000000</v>
      </c>
      <c r="R62" s="186">
        <v>120000000</v>
      </c>
      <c r="S62" s="186">
        <v>113000000</v>
      </c>
      <c r="T62" s="186">
        <v>120000000</v>
      </c>
      <c r="U62" s="186">
        <v>140000000</v>
      </c>
      <c r="V62" s="186">
        <v>144000000</v>
      </c>
      <c r="W62" s="186">
        <v>151000000</v>
      </c>
      <c r="X62" s="186">
        <v>152000000</v>
      </c>
      <c r="Y62" s="186">
        <v>140000000</v>
      </c>
      <c r="Z62" s="186">
        <v>143000000</v>
      </c>
      <c r="AA62" s="186">
        <v>155000000</v>
      </c>
      <c r="AB62" s="186">
        <v>164963696.26800001</v>
      </c>
      <c r="AC62" s="186">
        <v>164963696.26800001</v>
      </c>
    </row>
    <row r="63" spans="4:30" x14ac:dyDescent="0.25">
      <c r="D63" s="69" t="s">
        <v>19</v>
      </c>
      <c r="E63" s="186">
        <v>214000000</v>
      </c>
      <c r="F63" s="186">
        <v>205000000</v>
      </c>
      <c r="G63" s="186">
        <v>208000000</v>
      </c>
      <c r="H63" s="186">
        <v>186000000</v>
      </c>
      <c r="I63" s="186">
        <v>179000000</v>
      </c>
      <c r="J63" s="186">
        <v>198000000</v>
      </c>
      <c r="K63" s="186">
        <v>187000000</v>
      </c>
      <c r="L63" s="186">
        <v>195000000</v>
      </c>
      <c r="M63" s="186">
        <v>231000000</v>
      </c>
      <c r="N63" s="186">
        <v>295000000</v>
      </c>
      <c r="O63" s="186">
        <v>341000000</v>
      </c>
      <c r="P63" s="186">
        <v>416000000</v>
      </c>
      <c r="Q63" s="186">
        <v>509000000</v>
      </c>
      <c r="R63" s="186">
        <v>587000000</v>
      </c>
      <c r="S63" s="186">
        <v>441000000</v>
      </c>
      <c r="T63" s="186">
        <v>635000000</v>
      </c>
      <c r="U63" s="186">
        <v>807000000</v>
      </c>
      <c r="V63" s="186">
        <v>750000000</v>
      </c>
      <c r="W63" s="186">
        <v>755000000</v>
      </c>
      <c r="X63" s="186">
        <v>723000000</v>
      </c>
      <c r="Y63" s="186">
        <v>584000000</v>
      </c>
      <c r="Z63" s="186">
        <v>571000000</v>
      </c>
      <c r="AA63" s="186">
        <v>678000000</v>
      </c>
      <c r="AB63" s="186">
        <v>719170497.26199996</v>
      </c>
      <c r="AC63" s="186">
        <v>719170497.26199996</v>
      </c>
    </row>
    <row r="64" spans="4:30" x14ac:dyDescent="0.25">
      <c r="D64" s="69" t="s">
        <v>20</v>
      </c>
      <c r="E64" s="186">
        <v>372000000</v>
      </c>
      <c r="F64" s="186">
        <v>455000000</v>
      </c>
      <c r="G64" s="186">
        <v>458000000</v>
      </c>
      <c r="H64" s="186">
        <v>336000000</v>
      </c>
      <c r="I64" s="186">
        <v>420000000</v>
      </c>
      <c r="J64" s="186">
        <v>659000000</v>
      </c>
      <c r="K64" s="186">
        <v>597000000</v>
      </c>
      <c r="L64" s="186">
        <v>605000000</v>
      </c>
      <c r="M64" s="186">
        <v>753000000</v>
      </c>
      <c r="N64" s="186">
        <v>1020000000</v>
      </c>
      <c r="O64" s="186">
        <v>1440000000</v>
      </c>
      <c r="P64" s="186">
        <v>1770000000</v>
      </c>
      <c r="Q64" s="186">
        <v>2010000000</v>
      </c>
      <c r="R64" s="186">
        <v>2850000000</v>
      </c>
      <c r="S64" s="186">
        <v>1800000000</v>
      </c>
      <c r="T64" s="186">
        <v>2350000000</v>
      </c>
      <c r="U64" s="186">
        <v>3260000000</v>
      </c>
      <c r="V64" s="186">
        <v>3390000000</v>
      </c>
      <c r="W64" s="186">
        <v>3340000000</v>
      </c>
      <c r="X64" s="186">
        <v>3120000000</v>
      </c>
      <c r="Y64" s="186">
        <v>1900000000</v>
      </c>
      <c r="Z64" s="186">
        <v>1530000000</v>
      </c>
      <c r="AA64" s="186">
        <v>1950000000</v>
      </c>
      <c r="AB64" s="186">
        <v>2438638404.4369998</v>
      </c>
      <c r="AC64" s="186">
        <v>2438638404.4369998</v>
      </c>
    </row>
    <row r="65" spans="4:29" x14ac:dyDescent="0.25">
      <c r="D65" s="69" t="s">
        <v>21</v>
      </c>
      <c r="E65" s="186">
        <v>27117465</v>
      </c>
      <c r="F65" s="186">
        <v>25278883</v>
      </c>
      <c r="G65" s="186">
        <v>27464609</v>
      </c>
      <c r="H65" s="186">
        <v>28594908</v>
      </c>
      <c r="I65" s="186">
        <v>24934173</v>
      </c>
      <c r="J65" s="186">
        <v>19622317</v>
      </c>
      <c r="K65" s="186">
        <v>19214518</v>
      </c>
      <c r="L65" s="186">
        <v>24840402</v>
      </c>
      <c r="M65" s="186">
        <v>31168748</v>
      </c>
      <c r="N65" s="186">
        <v>37765846</v>
      </c>
      <c r="O65" s="186">
        <v>39011306</v>
      </c>
      <c r="P65" s="186">
        <v>45425393</v>
      </c>
      <c r="Q65" s="186">
        <v>61927761</v>
      </c>
      <c r="R65" s="186">
        <v>90490645</v>
      </c>
      <c r="S65" s="186">
        <v>65764385</v>
      </c>
      <c r="T65" s="186">
        <v>81780575</v>
      </c>
      <c r="U65" s="186">
        <v>112000000</v>
      </c>
      <c r="V65" s="186">
        <v>109000000</v>
      </c>
      <c r="W65" s="186">
        <v>101000000</v>
      </c>
      <c r="X65" s="186">
        <v>98594964</v>
      </c>
      <c r="Y65" s="186">
        <v>87737215</v>
      </c>
      <c r="Z65" s="186">
        <v>89984336</v>
      </c>
      <c r="AA65" s="186">
        <v>104000000</v>
      </c>
      <c r="AB65" s="186">
        <v>97679786.294</v>
      </c>
      <c r="AC65" s="186">
        <v>97679786.294</v>
      </c>
    </row>
    <row r="66" spans="4:29" x14ac:dyDescent="0.25">
      <c r="D66" s="69" t="s">
        <v>22</v>
      </c>
      <c r="E66" s="186">
        <v>475000000</v>
      </c>
      <c r="F66" s="186">
        <v>491000000</v>
      </c>
      <c r="G66" s="186">
        <v>511000000</v>
      </c>
      <c r="H66" s="186">
        <v>518000000</v>
      </c>
      <c r="I66" s="186">
        <v>538000000</v>
      </c>
      <c r="J66" s="186">
        <v>574000000</v>
      </c>
      <c r="K66" s="186">
        <v>596000000</v>
      </c>
      <c r="L66" s="186">
        <v>667000000</v>
      </c>
      <c r="M66" s="186">
        <v>797000000</v>
      </c>
      <c r="N66" s="186">
        <v>981000000</v>
      </c>
      <c r="O66" s="186">
        <v>1110000000</v>
      </c>
      <c r="P66" s="186">
        <v>1250000000</v>
      </c>
      <c r="Q66" s="186">
        <v>1470000000</v>
      </c>
      <c r="R66" s="186">
        <v>1690000000</v>
      </c>
      <c r="S66" s="186">
        <v>1440000000</v>
      </c>
      <c r="T66" s="186">
        <v>1700000000</v>
      </c>
      <c r="U66" s="186">
        <v>2000000000</v>
      </c>
      <c r="V66" s="186">
        <v>1960000000</v>
      </c>
      <c r="W66" s="186">
        <v>2020000000</v>
      </c>
      <c r="X66" s="186">
        <v>2060000000</v>
      </c>
      <c r="Y66" s="186">
        <v>1860000000</v>
      </c>
      <c r="Z66" s="186">
        <v>1830000000</v>
      </c>
      <c r="AA66" s="186">
        <v>2020000000</v>
      </c>
      <c r="AB66" s="186">
        <v>2270534663.2030001</v>
      </c>
      <c r="AC66" s="186">
        <v>2270534663.2030001</v>
      </c>
    </row>
    <row r="67" spans="4:29" x14ac:dyDescent="0.25">
      <c r="D67" s="69" t="s">
        <v>23</v>
      </c>
      <c r="E67" s="186">
        <v>822000000</v>
      </c>
      <c r="F67" s="186">
        <v>823000000</v>
      </c>
      <c r="G67" s="186">
        <v>846000000</v>
      </c>
      <c r="H67" s="186">
        <v>827000000</v>
      </c>
      <c r="I67" s="186">
        <v>813000000</v>
      </c>
      <c r="J67" s="186">
        <v>871000000</v>
      </c>
      <c r="K67" s="186">
        <v>839000000</v>
      </c>
      <c r="L67" s="186">
        <v>889000000</v>
      </c>
      <c r="M67" s="186">
        <v>1030000000</v>
      </c>
      <c r="N67" s="186">
        <v>1290000000</v>
      </c>
      <c r="O67" s="186">
        <v>1440000000</v>
      </c>
      <c r="P67" s="186">
        <v>1710000000</v>
      </c>
      <c r="Q67" s="186">
        <v>2010000000</v>
      </c>
      <c r="R67" s="186">
        <v>2200000000</v>
      </c>
      <c r="S67" s="186">
        <v>1580000000</v>
      </c>
      <c r="T67" s="186">
        <v>1970000000</v>
      </c>
      <c r="U67" s="186">
        <v>2380000000</v>
      </c>
      <c r="V67" s="186">
        <v>2250000000</v>
      </c>
      <c r="W67" s="186">
        <v>2300000000</v>
      </c>
      <c r="X67" s="186">
        <v>2350000000</v>
      </c>
      <c r="Y67" s="186">
        <v>2090000000</v>
      </c>
      <c r="Z67" s="186">
        <v>2000000000</v>
      </c>
      <c r="AA67" s="186">
        <v>2240000000</v>
      </c>
      <c r="AB67" s="186">
        <v>2398834395.8839998</v>
      </c>
      <c r="AC67" s="186">
        <v>2398834395.8839998</v>
      </c>
    </row>
    <row r="68" spans="4:29" x14ac:dyDescent="0.25">
      <c r="D68" s="69" t="s">
        <v>24</v>
      </c>
      <c r="E68" s="186">
        <v>1940000000</v>
      </c>
      <c r="F68" s="186">
        <v>2050000000</v>
      </c>
      <c r="G68" s="186">
        <v>2180000000</v>
      </c>
      <c r="H68" s="186">
        <v>2240000000</v>
      </c>
      <c r="I68" s="186">
        <v>2360000000</v>
      </c>
      <c r="J68" s="186">
        <v>2620000000</v>
      </c>
      <c r="K68" s="186">
        <v>2480000000</v>
      </c>
      <c r="L68" s="186">
        <v>2580000000</v>
      </c>
      <c r="M68" s="186">
        <v>2950000000</v>
      </c>
      <c r="N68" s="186">
        <v>3510000000</v>
      </c>
      <c r="O68" s="186">
        <v>3800000000</v>
      </c>
      <c r="P68" s="186">
        <v>4410000000</v>
      </c>
      <c r="Q68" s="186">
        <v>5070000000</v>
      </c>
      <c r="R68" s="186">
        <v>5440000000</v>
      </c>
      <c r="S68" s="186">
        <v>4220000000</v>
      </c>
      <c r="T68" s="186">
        <v>5150000000</v>
      </c>
      <c r="U68" s="186">
        <v>5840000000</v>
      </c>
      <c r="V68" s="186">
        <v>5880000000</v>
      </c>
      <c r="W68" s="186">
        <v>6090000000</v>
      </c>
      <c r="X68" s="186">
        <v>6270000000</v>
      </c>
      <c r="Y68" s="186">
        <v>5930000000</v>
      </c>
      <c r="Z68" s="186">
        <v>5880000000</v>
      </c>
      <c r="AA68" s="186">
        <v>6400000000</v>
      </c>
      <c r="AB68" s="186">
        <v>6878105922.1820002</v>
      </c>
      <c r="AC68" s="186">
        <v>6878105922.1820002</v>
      </c>
    </row>
    <row r="69" spans="4:29" x14ac:dyDescent="0.25">
      <c r="D69" s="69" t="s">
        <v>25</v>
      </c>
      <c r="E69" s="186">
        <v>637000000</v>
      </c>
      <c r="F69" s="186">
        <v>674000000</v>
      </c>
      <c r="G69" s="186">
        <v>712000000</v>
      </c>
      <c r="H69" s="186">
        <v>715000000</v>
      </c>
      <c r="I69" s="186">
        <v>739000000</v>
      </c>
      <c r="J69" s="186">
        <v>786000000</v>
      </c>
      <c r="K69" s="186">
        <v>776000000</v>
      </c>
      <c r="L69" s="186">
        <v>810000000</v>
      </c>
      <c r="M69" s="186">
        <v>928000000</v>
      </c>
      <c r="N69" s="186">
        <v>1080000000</v>
      </c>
      <c r="O69" s="186">
        <v>1190000000</v>
      </c>
      <c r="P69" s="186">
        <v>1320000000</v>
      </c>
      <c r="Q69" s="186">
        <v>1510000000</v>
      </c>
      <c r="R69" s="186">
        <v>1640000000</v>
      </c>
      <c r="S69" s="186">
        <v>1430000000</v>
      </c>
      <c r="T69" s="186">
        <v>1650000000</v>
      </c>
      <c r="U69" s="186">
        <v>1910000000</v>
      </c>
      <c r="V69" s="186">
        <v>1990000000</v>
      </c>
      <c r="W69" s="186">
        <v>2090000000</v>
      </c>
      <c r="X69" s="186">
        <v>2200000000</v>
      </c>
      <c r="Y69" s="186">
        <v>2070000000</v>
      </c>
      <c r="Z69" s="186">
        <v>2020000000</v>
      </c>
      <c r="AA69" s="186">
        <v>2190000000</v>
      </c>
      <c r="AB69" s="186">
        <v>2303087815.5219998</v>
      </c>
      <c r="AC69" s="186">
        <v>2303087815.5219998</v>
      </c>
    </row>
    <row r="70" spans="4:29" ht="15.75" thickBot="1" x14ac:dyDescent="0.3">
      <c r="D70" s="70" t="s">
        <v>26</v>
      </c>
      <c r="E70" s="187">
        <v>147000000</v>
      </c>
      <c r="F70" s="187">
        <v>149000000</v>
      </c>
      <c r="G70" s="187">
        <v>159000000</v>
      </c>
      <c r="H70" s="187">
        <v>158000000</v>
      </c>
      <c r="I70" s="187">
        <v>154000000</v>
      </c>
      <c r="J70" s="187">
        <v>266000000</v>
      </c>
      <c r="K70" s="187">
        <v>237000000</v>
      </c>
      <c r="L70" s="187">
        <v>230000000</v>
      </c>
      <c r="M70" s="187">
        <v>292000000</v>
      </c>
      <c r="N70" s="187">
        <v>401000000</v>
      </c>
      <c r="O70" s="187">
        <v>476000000</v>
      </c>
      <c r="P70" s="187">
        <v>503000000</v>
      </c>
      <c r="Q70" s="187">
        <v>542000000</v>
      </c>
      <c r="R70" s="187">
        <v>664000000</v>
      </c>
      <c r="S70" s="187">
        <v>648000000</v>
      </c>
      <c r="T70" s="187">
        <v>727000000</v>
      </c>
      <c r="U70" s="187">
        <v>836000000</v>
      </c>
      <c r="V70" s="187">
        <v>934000000</v>
      </c>
      <c r="W70" s="187">
        <v>1020000000</v>
      </c>
      <c r="X70" s="187">
        <v>839000000</v>
      </c>
      <c r="Y70" s="187">
        <v>795000000</v>
      </c>
      <c r="Z70" s="187">
        <v>872000000</v>
      </c>
      <c r="AA70" s="187">
        <v>832000000</v>
      </c>
      <c r="AB70" s="187">
        <v>916723830.44799995</v>
      </c>
      <c r="AC70" s="187">
        <v>916723830.44799995</v>
      </c>
    </row>
    <row r="71" spans="4:29" x14ac:dyDescent="0.25">
      <c r="D71" s="1" t="s">
        <v>52</v>
      </c>
    </row>
    <row r="72" spans="4:29" ht="15.75" thickBot="1" x14ac:dyDescent="0.3"/>
    <row r="73" spans="4:29" ht="15.75" thickBot="1" x14ac:dyDescent="0.3">
      <c r="D73" s="66" t="s">
        <v>15</v>
      </c>
      <c r="E73" s="16">
        <v>1995</v>
      </c>
      <c r="F73" s="8">
        <v>1996</v>
      </c>
      <c r="G73" s="16">
        <v>1997</v>
      </c>
      <c r="H73" s="8">
        <v>1998</v>
      </c>
      <c r="I73" s="16">
        <v>1999</v>
      </c>
      <c r="J73" s="8">
        <v>2000</v>
      </c>
      <c r="K73" s="16">
        <v>2001</v>
      </c>
      <c r="L73" s="8">
        <v>2002</v>
      </c>
      <c r="M73" s="16">
        <v>2003</v>
      </c>
      <c r="N73" s="8">
        <v>2004</v>
      </c>
      <c r="O73" s="16">
        <v>2005</v>
      </c>
      <c r="P73" s="8">
        <v>2006</v>
      </c>
      <c r="Q73" s="16">
        <v>2007</v>
      </c>
      <c r="R73" s="8">
        <v>2008</v>
      </c>
      <c r="S73" s="16">
        <v>2009</v>
      </c>
      <c r="T73" s="8">
        <v>2010</v>
      </c>
      <c r="U73" s="16">
        <v>2011</v>
      </c>
      <c r="V73" s="8">
        <v>2012</v>
      </c>
      <c r="W73" s="16">
        <v>2013</v>
      </c>
      <c r="X73" s="8">
        <v>2014</v>
      </c>
      <c r="Y73" s="16">
        <v>2015</v>
      </c>
      <c r="Z73" s="9">
        <v>2016</v>
      </c>
      <c r="AA73" s="9">
        <v>2017</v>
      </c>
      <c r="AB73" s="9">
        <v>2018</v>
      </c>
      <c r="AC73" s="9">
        <v>2019</v>
      </c>
    </row>
    <row r="74" spans="4:29" ht="15.75" thickBot="1" x14ac:dyDescent="0.3">
      <c r="D74" s="67" t="s">
        <v>16</v>
      </c>
      <c r="E74" s="60">
        <f>+B!E46/E!E88</f>
        <v>5.176873125240847E-4</v>
      </c>
      <c r="F74" s="60">
        <f>+B!F46/E!F88</f>
        <v>4.4045029025735293E-4</v>
      </c>
      <c r="G74" s="60">
        <f>+B!G46/E!G88</f>
        <v>4.5334338513274339E-4</v>
      </c>
      <c r="H74" s="60">
        <f>+B!H46/E!H88</f>
        <v>4.6495150949820785E-4</v>
      </c>
      <c r="I74" s="60">
        <f>+B!I46/E!I88</f>
        <v>2.8713064775862069E-4</v>
      </c>
      <c r="J74" s="60">
        <f>+B!J46/E!J88</f>
        <v>2.879554909923664E-4</v>
      </c>
      <c r="K74" s="60">
        <f>+B!K46/E!K88</f>
        <v>3.2128009445324878E-4</v>
      </c>
      <c r="L74" s="60">
        <f>+B!L46/E!L88</f>
        <v>3.1886896199095021E-4</v>
      </c>
      <c r="M74" s="60">
        <f>+B!M46/E!M88</f>
        <v>3.034402204398448E-4</v>
      </c>
      <c r="N74" s="60">
        <f>+B!N46/E!N88</f>
        <v>2.9425757597883594E-4</v>
      </c>
      <c r="O74" s="60">
        <f>+B!O46/E!O88</f>
        <v>3.4989920663551402E-4</v>
      </c>
      <c r="P74" s="60">
        <f>+B!P46/E!P88</f>
        <v>4.083288859349593E-4</v>
      </c>
      <c r="Q74" s="60">
        <f>+B!Q46/E!Q88</f>
        <v>4.5859308795774653E-4</v>
      </c>
      <c r="R74" s="60">
        <f>+B!R46/E!R88</f>
        <v>4.1931059146341459E-4</v>
      </c>
      <c r="S74" s="60">
        <f>+B!S46/E!S88</f>
        <v>4.1701688944881894E-4</v>
      </c>
      <c r="T74" s="60">
        <f>+B!T46/E!T88</f>
        <v>5.0143125785714296E-4</v>
      </c>
      <c r="U74" s="60">
        <f>+B!U46/E!U88</f>
        <v>5.978297316393443E-4</v>
      </c>
      <c r="V74" s="60">
        <f>+B!V46/E!V88</f>
        <v>6.2907045437837837E-4</v>
      </c>
      <c r="W74" s="60">
        <f>+B!W46/E!W88</f>
        <v>5.5598196765957453E-4</v>
      </c>
      <c r="X74" s="60">
        <f>+B!X46/E!X88</f>
        <v>5.8004560724867729E-4</v>
      </c>
      <c r="Y74" s="60">
        <f>+B!Y46/E!Y88</f>
        <v>5.1119337054216874E-4</v>
      </c>
      <c r="Z74" s="60">
        <f>+B!Z46/E!Z88</f>
        <v>4.6414944708074538E-4</v>
      </c>
      <c r="AA74" s="60">
        <f>+B!AA46/E!AA88</f>
        <v>4.3101824715083796E-4</v>
      </c>
      <c r="AB74" s="60">
        <f>+B!AB46/E!AB88</f>
        <v>4.2880262788961741E-4</v>
      </c>
      <c r="AC74" s="60">
        <f>+B!AC46/E!AC88</f>
        <v>4.3082548873157986E-4</v>
      </c>
    </row>
    <row r="75" spans="4:29" x14ac:dyDescent="0.25">
      <c r="D75" s="68" t="s">
        <v>17</v>
      </c>
      <c r="E75" s="61">
        <f>+B!E47/E!E89</f>
        <v>6.8165624000000001E-4</v>
      </c>
      <c r="F75" s="61">
        <f>+B!F47/E!F89</f>
        <v>8.6585988778054858E-4</v>
      </c>
      <c r="G75" s="61">
        <f>+B!G47/E!G89</f>
        <v>1.0000501516709511E-3</v>
      </c>
      <c r="H75" s="61">
        <f>+B!H47/E!H89</f>
        <v>9.3717085564304467E-4</v>
      </c>
      <c r="I75" s="61">
        <f>+B!I47/E!I89</f>
        <v>6.7436328074866312E-4</v>
      </c>
      <c r="J75" s="61">
        <f>+B!J47/E!J89</f>
        <v>7.0364991944444439E-4</v>
      </c>
      <c r="K75" s="61">
        <f>+B!K47/E!K89</f>
        <v>8.4381812972972965E-4</v>
      </c>
      <c r="L75" s="61">
        <f>+B!L47/E!L89</f>
        <v>7.6530831297709923E-4</v>
      </c>
      <c r="M75" s="61">
        <f>+B!M47/E!M89</f>
        <v>6.1659306181015457E-4</v>
      </c>
      <c r="N75" s="61">
        <f>+B!N47/E!N89</f>
        <v>6.6667615310077527E-4</v>
      </c>
      <c r="O75" s="61">
        <f>+B!O47/E!O89</f>
        <v>5.4062255044247788E-4</v>
      </c>
      <c r="P75" s="61">
        <f>+B!P47/E!P89</f>
        <v>5.9164795631067957E-4</v>
      </c>
      <c r="Q75" s="61">
        <f>+B!Q47/E!Q89</f>
        <v>6.3716203542234337E-4</v>
      </c>
      <c r="R75" s="61">
        <f>+B!R47/E!R89</f>
        <v>6.6206624802705744E-4</v>
      </c>
      <c r="S75" s="61">
        <f>+B!S47/E!S89</f>
        <v>7.9149195849056596E-4</v>
      </c>
      <c r="T75" s="61">
        <f>+B!T47/E!T89</f>
        <v>8.5124365649717521E-4</v>
      </c>
      <c r="U75" s="61">
        <f>+B!U47/E!U89</f>
        <v>9.0720788867924525E-4</v>
      </c>
      <c r="V75" s="61">
        <f>+B!V47/E!V89</f>
        <v>1.0417199679245283E-3</v>
      </c>
      <c r="W75" s="61">
        <f>+B!W47/E!W89</f>
        <v>9.0852494107142854E-4</v>
      </c>
      <c r="X75" s="61">
        <f>+B!X47/E!X89</f>
        <v>1.012931992173913E-3</v>
      </c>
      <c r="Y75" s="61">
        <f>+B!Y47/E!Y89</f>
        <v>9.5211970377358495E-4</v>
      </c>
      <c r="Z75" s="61">
        <f>+B!Z47/E!Z89</f>
        <v>9.375699735849057E-4</v>
      </c>
      <c r="AA75" s="61">
        <f>+B!AA47/E!AA89</f>
        <v>8.2839584260869571E-4</v>
      </c>
      <c r="AB75" s="61">
        <f>+B!AB47/E!AB89</f>
        <v>8.7789696110669745E-4</v>
      </c>
      <c r="AC75" s="61">
        <f>+B!AC47/E!AC89</f>
        <v>9.2719743613415369E-4</v>
      </c>
    </row>
    <row r="76" spans="4:29" x14ac:dyDescent="0.25">
      <c r="D76" s="69" t="s">
        <v>18</v>
      </c>
      <c r="E76" s="62">
        <f>+B!E48/E!E90</f>
        <v>1.3038871603281545E-4</v>
      </c>
      <c r="F76" s="62">
        <f>+B!F48/E!F90</f>
        <v>2.3823100589617411E-4</v>
      </c>
      <c r="G76" s="62">
        <f>+B!G48/E!G90</f>
        <v>2.8927888161344421E-4</v>
      </c>
      <c r="H76" s="62">
        <f>+B!H48/E!H90</f>
        <v>1.599757514796904E-4</v>
      </c>
      <c r="I76" s="62">
        <f>+B!I48/E!I90</f>
        <v>2.2646308199037395E-4</v>
      </c>
      <c r="J76" s="62">
        <f>+B!J48/E!J90</f>
        <v>2.1761345170143748E-4</v>
      </c>
      <c r="K76" s="62">
        <f>+B!K48/E!K90</f>
        <v>2.7766005269291096E-4</v>
      </c>
      <c r="L76" s="62">
        <f>+B!L48/E!L90</f>
        <v>2.4178151907404839E-4</v>
      </c>
      <c r="M76" s="62">
        <f>+B!M48/E!M90</f>
        <v>2.4334648003430026E-4</v>
      </c>
      <c r="N76" s="62">
        <f>+B!N48/E!N90</f>
        <v>2.6953962825466428E-4</v>
      </c>
      <c r="O76" s="62">
        <f>+B!O48/E!O90</f>
        <v>2.6843477723398156E-4</v>
      </c>
      <c r="P76" s="62">
        <f>+B!P48/E!P90</f>
        <v>2.8832633170336388E-4</v>
      </c>
      <c r="Q76" s="62">
        <f>+B!Q48/E!Q90</f>
        <v>3.3601354464285715E-4</v>
      </c>
      <c r="R76" s="62">
        <f>+B!R48/E!R90</f>
        <v>3.8106372357723579E-4</v>
      </c>
      <c r="S76" s="62">
        <f>+B!S48/E!S90</f>
        <v>2.9922559130434779E-4</v>
      </c>
      <c r="T76" s="62">
        <f>+B!T48/E!T90</f>
        <v>3.9980169166666668E-4</v>
      </c>
      <c r="U76" s="62">
        <f>+B!U48/E!U90</f>
        <v>3.4709905633802817E-4</v>
      </c>
      <c r="V76" s="62">
        <f>+B!V48/E!V90</f>
        <v>4.2716218055555556E-4</v>
      </c>
      <c r="W76" s="62">
        <f>+B!W48/E!W90</f>
        <v>4.2180804729729729E-4</v>
      </c>
      <c r="X76" s="62">
        <f>+B!X48/E!X90</f>
        <v>5.2102721476510064E-4</v>
      </c>
      <c r="Y76" s="62">
        <f>+B!Y48/E!Y90</f>
        <v>8.0723004999999994E-4</v>
      </c>
      <c r="Z76" s="62">
        <f>+B!Z48/E!Z90</f>
        <v>9.2655287412587398E-4</v>
      </c>
      <c r="AA76" s="62">
        <f>+B!AA48/E!AA90</f>
        <v>8.4645552941176472E-4</v>
      </c>
      <c r="AB76" s="62">
        <f>+B!AB48/E!AB90</f>
        <v>9.5200833215574546E-4</v>
      </c>
      <c r="AC76" s="62">
        <f>+B!AC48/E!AC90</f>
        <v>1.0525384622400292E-3</v>
      </c>
    </row>
    <row r="77" spans="4:29" x14ac:dyDescent="0.25">
      <c r="D77" s="69" t="s">
        <v>19</v>
      </c>
      <c r="E77" s="62">
        <f>+B!E49/E!E91</f>
        <v>3.6742689958158995E-4</v>
      </c>
      <c r="F77" s="62">
        <f>+B!F49/E!F91</f>
        <v>3.1800210043668122E-4</v>
      </c>
      <c r="G77" s="62">
        <f>+B!G49/E!G91</f>
        <v>3.3799969396551728E-4</v>
      </c>
      <c r="H77" s="62">
        <f>+B!H49/E!H91</f>
        <v>3.2344054066985647E-4</v>
      </c>
      <c r="I77" s="62">
        <f>+B!I49/E!I91</f>
        <v>3.3258173529411762E-4</v>
      </c>
      <c r="J77" s="62">
        <f>+B!J49/E!J91</f>
        <v>4.0555798672566371E-4</v>
      </c>
      <c r="K77" s="62">
        <f>+B!K49/E!K91</f>
        <v>3.2831969626168219E-4</v>
      </c>
      <c r="L77" s="62">
        <f>+B!L49/E!L91</f>
        <v>2.7877380275229358E-4</v>
      </c>
      <c r="M77" s="62">
        <f>+B!M49/E!M91</f>
        <v>2.5811650579150581E-4</v>
      </c>
      <c r="N77" s="62">
        <f>+B!N49/E!N91</f>
        <v>2.4426834808259585E-4</v>
      </c>
      <c r="O77" s="62">
        <f>+B!O49/E!O91</f>
        <v>2.1347937760416669E-4</v>
      </c>
      <c r="P77" s="62">
        <f>+B!P49/E!P91</f>
        <v>2.1488543076923078E-4</v>
      </c>
      <c r="Q77" s="62">
        <f>+B!Q49/E!Q91</f>
        <v>1.9401605693950179E-4</v>
      </c>
      <c r="R77" s="62">
        <f>+B!R49/E!R91</f>
        <v>1.9563171787296901E-4</v>
      </c>
      <c r="S77" s="62">
        <f>+B!S49/E!S91</f>
        <v>1.9129382180293501E-4</v>
      </c>
      <c r="T77" s="62">
        <f>+B!T49/E!T91</f>
        <v>2.1315419708029196E-4</v>
      </c>
      <c r="U77" s="62">
        <f>+B!U49/E!U91</f>
        <v>1.8914591827468786E-4</v>
      </c>
      <c r="V77" s="62">
        <f>+B!V49/E!V91</f>
        <v>1.9599510880195599E-4</v>
      </c>
      <c r="W77" s="62">
        <f>+B!W49/E!W91</f>
        <v>1.7191375887392899E-4</v>
      </c>
      <c r="X77" s="62">
        <f>+B!X49/E!X91</f>
        <v>1.7894722082810539E-4</v>
      </c>
      <c r="Y77" s="62">
        <f>+B!Y49/E!Y91</f>
        <v>1.9384524068322983E-4</v>
      </c>
      <c r="Z77" s="62">
        <f>+B!Z49/E!Z91</f>
        <v>1.6845733552631577E-4</v>
      </c>
      <c r="AA77" s="62">
        <f>+B!AA49/E!AA91</f>
        <v>1.421104322493225E-4</v>
      </c>
      <c r="AB77" s="62">
        <f>+B!AB49/E!AB91</f>
        <v>1.4042328318095366E-4</v>
      </c>
      <c r="AC77" s="62">
        <f>+B!AC49/E!AC91</f>
        <v>1.295161823889509E-4</v>
      </c>
    </row>
    <row r="78" spans="4:29" x14ac:dyDescent="0.25">
      <c r="D78" s="69" t="s">
        <v>20</v>
      </c>
      <c r="E78" s="62">
        <f>+B!E50/E!E92</f>
        <v>1.8116603174603174E-5</v>
      </c>
      <c r="F78" s="62">
        <f>+B!F50/E!F92</f>
        <v>7.5065262008733623E-6</v>
      </c>
      <c r="G78" s="62">
        <f>+B!G50/E!G92</f>
        <v>3.7642870488322723E-5</v>
      </c>
      <c r="H78" s="62">
        <f>+B!H50/E!H92</f>
        <v>1.9932516949152544E-5</v>
      </c>
      <c r="I78" s="62">
        <f>+B!I50/E!I92</f>
        <v>1.3851916067146283E-5</v>
      </c>
      <c r="J78" s="62">
        <f>+B!J50/E!J92</f>
        <v>6.1211887366818875E-6</v>
      </c>
      <c r="K78" s="62">
        <f>+B!K50/E!K92</f>
        <v>1.1953640264026402E-5</v>
      </c>
      <c r="L78" s="62">
        <f>+B!L50/E!L92</f>
        <v>2.6387534426229511E-5</v>
      </c>
      <c r="M78" s="62">
        <f>+B!M50/E!M92</f>
        <v>3.7481735602094241E-5</v>
      </c>
      <c r="N78" s="62">
        <f>+B!N50/E!N92</f>
        <v>2.2179154368932038E-5</v>
      </c>
      <c r="O78" s="62">
        <f>+B!O50/E!O92</f>
        <v>1.3329276923076925E-5</v>
      </c>
      <c r="P78" s="62">
        <f>+B!P50/E!P92</f>
        <v>1.5034735955056181E-5</v>
      </c>
      <c r="Q78" s="62">
        <f>+B!Q50/E!Q92</f>
        <v>6.8137778894472364E-6</v>
      </c>
      <c r="R78" s="62">
        <f>+B!R50/E!R92</f>
        <v>2.6537464335664337E-5</v>
      </c>
      <c r="S78" s="62">
        <f>+B!S50/E!S92</f>
        <v>4.5406312222222216E-5</v>
      </c>
      <c r="T78" s="62">
        <f>+B!T50/E!T92</f>
        <v>3.7062198297872336E-5</v>
      </c>
      <c r="U78" s="62">
        <f>+B!U50/E!U92</f>
        <v>1.5464292329192547E-4</v>
      </c>
      <c r="V78" s="62">
        <f>+B!V50/E!V92</f>
        <v>3.0851187321428568E-4</v>
      </c>
      <c r="W78" s="62">
        <f>+B!W50/E!W92</f>
        <v>1.982220843076923E-4</v>
      </c>
      <c r="X78" s="62">
        <f>+B!X50/E!X92</f>
        <v>1.3576067081967212E-4</v>
      </c>
      <c r="Y78" s="62">
        <f>+B!Y50/E!Y92</f>
        <v>1.7603867567567567E-4</v>
      </c>
      <c r="Z78" s="62">
        <f>+B!Z50/E!Z92</f>
        <v>1.5117463006535949E-4</v>
      </c>
      <c r="AA78" s="62">
        <f>+B!AA50/E!AA92</f>
        <v>1.0800706782178218E-4</v>
      </c>
      <c r="AB78" s="62">
        <f>+B!AB50/E!AB92</f>
        <v>9.3721377605711584E-5</v>
      </c>
      <c r="AC78" s="62">
        <f>+B!AC50/E!AC92</f>
        <v>9.3295583113724888E-5</v>
      </c>
    </row>
    <row r="79" spans="4:29" x14ac:dyDescent="0.25">
      <c r="D79" s="69" t="s">
        <v>21</v>
      </c>
      <c r="E79" s="62">
        <f>+B!E51/E!E93</f>
        <v>1.1044283252696096E-4</v>
      </c>
      <c r="F79" s="62">
        <f>+B!F51/E!F93</f>
        <v>2.4458247356214428E-4</v>
      </c>
      <c r="G79" s="62">
        <f>+B!G51/E!G93</f>
        <v>6.6119587461903459E-5</v>
      </c>
      <c r="H79" s="62">
        <f>+B!H51/E!H93</f>
        <v>6.7937644082178241E-5</v>
      </c>
      <c r="I79" s="62">
        <f>+B!I51/E!I93</f>
        <v>8.9165288614853118E-5</v>
      </c>
      <c r="J79" s="62">
        <f>+B!J51/E!J93</f>
        <v>1.2478805811517305E-4</v>
      </c>
      <c r="K79" s="62">
        <f>+B!K51/E!K93</f>
        <v>8.9480499330535447E-5</v>
      </c>
      <c r="L79" s="62">
        <f>+B!L51/E!L93</f>
        <v>6.2650508434141554E-5</v>
      </c>
      <c r="M79" s="62">
        <f>+B!M51/E!M93</f>
        <v>1.0725460365803979E-4</v>
      </c>
      <c r="N79" s="62">
        <f>+B!N51/E!N93</f>
        <v>2.738995535634991E-4</v>
      </c>
      <c r="O79" s="62">
        <f>+B!O51/E!O93</f>
        <v>1.9554472660145467E-4</v>
      </c>
      <c r="P79" s="62">
        <f>+B!P51/E!P93</f>
        <v>2.1808657325130413E-4</v>
      </c>
      <c r="Q79" s="62">
        <f>+B!Q51/E!Q93</f>
        <v>1.9047297128452675E-4</v>
      </c>
      <c r="R79" s="62">
        <f>+B!R51/E!R93</f>
        <v>2.5269653616296386E-4</v>
      </c>
      <c r="S79" s="62">
        <f>+B!S51/E!S93</f>
        <v>2.8744491978544262E-4</v>
      </c>
      <c r="T79" s="62">
        <f>+B!T51/E!T93</f>
        <v>6.4042114404827034E-4</v>
      </c>
      <c r="U79" s="62">
        <f>+B!U51/E!U93</f>
        <v>7.1009805217391302E-4</v>
      </c>
      <c r="V79" s="62">
        <f>+B!V51/E!V93</f>
        <v>4.5071575675675678E-4</v>
      </c>
      <c r="W79" s="62">
        <f>+B!W51/E!W93</f>
        <v>4.5982779611650486E-4</v>
      </c>
      <c r="X79" s="62">
        <f>+B!X51/E!X93</f>
        <v>7.0906967326732665E-4</v>
      </c>
      <c r="Y79" s="62">
        <f>+B!Y51/E!Y93</f>
        <v>2.8247457440480281E-4</v>
      </c>
      <c r="Z79" s="62">
        <f>+B!Z51/E!Z93</f>
        <v>4.9765571341104384E-4</v>
      </c>
      <c r="AA79" s="62">
        <f>+B!AA51/E!AA93</f>
        <v>2.0402503703703705E-4</v>
      </c>
      <c r="AB79" s="62">
        <f>+B!AB51/E!AB93</f>
        <v>4.6162277607495692E-4</v>
      </c>
      <c r="AC79" s="62">
        <f>+B!AC51/E!AC93</f>
        <v>5.0649226472718797E-4</v>
      </c>
    </row>
    <row r="80" spans="4:29" x14ac:dyDescent="0.25">
      <c r="D80" s="69" t="s">
        <v>22</v>
      </c>
      <c r="E80" s="62">
        <f>+B!E52/E!E94</f>
        <v>5.277422051282051E-4</v>
      </c>
      <c r="F80" s="62">
        <f>+B!F52/E!F94</f>
        <v>5.0466488846153854E-4</v>
      </c>
      <c r="G80" s="62">
        <f>+B!G52/E!G94</f>
        <v>4.9537185555555564E-4</v>
      </c>
      <c r="H80" s="62">
        <f>+B!H52/E!H94</f>
        <v>5.4528703278688528E-4</v>
      </c>
      <c r="I80" s="62">
        <f>+B!I52/E!I94</f>
        <v>4.9776300349040135E-4</v>
      </c>
      <c r="J80" s="62">
        <f>+B!J52/E!J94</f>
        <v>5.2857235889070149E-4</v>
      </c>
      <c r="K80" s="62">
        <f>+B!K52/E!K94</f>
        <v>5.6883958962264153E-4</v>
      </c>
      <c r="L80" s="62">
        <f>+B!L52/E!L94</f>
        <v>5.0535418476727793E-4</v>
      </c>
      <c r="M80" s="62">
        <f>+B!M52/E!M94</f>
        <v>4.2393081367924528E-4</v>
      </c>
      <c r="N80" s="62">
        <f>+B!N52/E!N94</f>
        <v>4.1715836862745099E-4</v>
      </c>
      <c r="O80" s="62">
        <f>+B!O52/E!O94</f>
        <v>4.8005245555555559E-4</v>
      </c>
      <c r="P80" s="62">
        <f>+B!P52/E!P94</f>
        <v>5.3420554076923077E-4</v>
      </c>
      <c r="Q80" s="62">
        <f>+B!Q52/E!Q94</f>
        <v>5.8121272499999993E-4</v>
      </c>
      <c r="R80" s="62">
        <f>+B!R52/E!R94</f>
        <v>6.1321828685714287E-4</v>
      </c>
      <c r="S80" s="62">
        <f>+B!S52/E!S94</f>
        <v>5.5385203221476511E-4</v>
      </c>
      <c r="T80" s="62">
        <f>+B!T52/E!T94</f>
        <v>6.0792585738636367E-4</v>
      </c>
      <c r="U80" s="62">
        <f>+B!U52/E!U94</f>
        <v>6.4474972367149763E-4</v>
      </c>
      <c r="V80" s="62">
        <f>+B!V52/E!V94</f>
        <v>6.8623447772277223E-4</v>
      </c>
      <c r="W80" s="62">
        <f>+B!W52/E!W94</f>
        <v>6.5061020576923068E-4</v>
      </c>
      <c r="X80" s="62">
        <f>+B!X52/E!X94</f>
        <v>6.926275159624413E-4</v>
      </c>
      <c r="Y80" s="62">
        <f>+B!Y52/E!Y94</f>
        <v>6.8452140103092776E-4</v>
      </c>
      <c r="Z80" s="62">
        <f>+B!Z52/E!Z94</f>
        <v>5.7641815684210526E-4</v>
      </c>
      <c r="AA80" s="62">
        <f>+B!AA52/E!AA94</f>
        <v>4.8741533221153844E-4</v>
      </c>
      <c r="AB80" s="62">
        <f>+B!AB52/E!AB94</f>
        <v>4.7599838937144746E-4</v>
      </c>
      <c r="AC80" s="62">
        <f>+B!AC52/E!AC94</f>
        <v>4.6830958080024083E-4</v>
      </c>
    </row>
    <row r="81" spans="4:29" x14ac:dyDescent="0.25">
      <c r="D81" s="69" t="s">
        <v>23</v>
      </c>
      <c r="E81" s="62">
        <f>+B!E53/E!E95</f>
        <v>6.1149179322853681E-4</v>
      </c>
      <c r="F81" s="62">
        <f>+B!F53/E!F95</f>
        <v>6.0556933615477635E-4</v>
      </c>
      <c r="G81" s="62">
        <f>+B!G53/E!G95</f>
        <v>5.6190705647058824E-4</v>
      </c>
      <c r="H81" s="62">
        <f>+B!H53/E!H95</f>
        <v>6.1501903668639054E-4</v>
      </c>
      <c r="I81" s="62">
        <f>+B!I53/E!I95</f>
        <v>3.8827732494004793E-4</v>
      </c>
      <c r="J81" s="62">
        <f>+B!J53/E!J95</f>
        <v>4.8121126333333333E-4</v>
      </c>
      <c r="K81" s="62">
        <f>+B!K53/E!K95</f>
        <v>5.0242641375291381E-4</v>
      </c>
      <c r="L81" s="62">
        <f>+B!L53/E!L95</f>
        <v>4.4721638596491227E-4</v>
      </c>
      <c r="M81" s="62">
        <f>+B!M53/E!M95</f>
        <v>4.1218136761904763E-4</v>
      </c>
      <c r="N81" s="62">
        <f>+B!N53/E!N95</f>
        <v>4.1737960992366409E-4</v>
      </c>
      <c r="O81" s="62">
        <f>+B!O53/E!O95</f>
        <v>4.9679744829931964E-4</v>
      </c>
      <c r="P81" s="62">
        <f>+B!P53/E!P95</f>
        <v>6.1202683216374275E-4</v>
      </c>
      <c r="Q81" s="62">
        <f>+B!Q53/E!Q95</f>
        <v>6.9310241039603955E-4</v>
      </c>
      <c r="R81" s="62">
        <f>+B!R53/E!R95</f>
        <v>6.8874758834080714E-4</v>
      </c>
      <c r="S81" s="62">
        <f>+B!S53/E!S95</f>
        <v>7.7987823522012584E-4</v>
      </c>
      <c r="T81" s="62">
        <f>+B!T53/E!T95</f>
        <v>9.9746251887755113E-4</v>
      </c>
      <c r="U81" s="62">
        <f>+B!U53/E!U95</f>
        <v>9.8269211829787244E-4</v>
      </c>
      <c r="V81" s="62">
        <f>+B!V53/E!V95</f>
        <v>9.5838166666666654E-4</v>
      </c>
      <c r="W81" s="62">
        <f>+B!W53/E!W95</f>
        <v>1.0233186218749999E-3</v>
      </c>
      <c r="X81" s="62">
        <f>+B!X53/E!X95</f>
        <v>8.8001239785407727E-4</v>
      </c>
      <c r="Y81" s="62">
        <f>+B!Y53/E!Y95</f>
        <v>7.98849531553398E-4</v>
      </c>
      <c r="Z81" s="62">
        <f>+B!Z53/E!Z95</f>
        <v>6.9342523010204073E-4</v>
      </c>
      <c r="AA81" s="62">
        <f>+B!AA53/E!AA95</f>
        <v>6.8794908545454544E-4</v>
      </c>
      <c r="AB81" s="62">
        <f>+B!AB53/E!AB95</f>
        <v>7.1951884267233972E-4</v>
      </c>
      <c r="AC81" s="62">
        <f>+B!AC53/E!AC95</f>
        <v>6.3620576756449171E-4</v>
      </c>
    </row>
    <row r="82" spans="4:29" x14ac:dyDescent="0.25">
      <c r="D82" s="69" t="s">
        <v>24</v>
      </c>
      <c r="E82" s="62">
        <f>+B!E54/E!E96</f>
        <v>4.6949592135416668E-4</v>
      </c>
      <c r="F82" s="62">
        <f>+B!F54/E!F96</f>
        <v>4.149203580487805E-4</v>
      </c>
      <c r="G82" s="62">
        <f>+B!G54/E!G96</f>
        <v>4.4832709354838707E-4</v>
      </c>
      <c r="H82" s="62">
        <f>+B!H54/E!H96</f>
        <v>4.4607208080357146E-4</v>
      </c>
      <c r="I82" s="62">
        <f>+B!I54/E!I96</f>
        <v>2.1906142521008402E-4</v>
      </c>
      <c r="J82" s="62">
        <f>+B!J54/E!J96</f>
        <v>2.3794509999999999E-4</v>
      </c>
      <c r="K82" s="62">
        <f>+B!K54/E!K96</f>
        <v>2.7640410278884461E-4</v>
      </c>
      <c r="L82" s="62">
        <f>+B!L54/E!L96</f>
        <v>3.2076623549618321E-4</v>
      </c>
      <c r="M82" s="62">
        <f>+B!M54/E!M96</f>
        <v>3.4526386622073577E-4</v>
      </c>
      <c r="N82" s="62">
        <f>+B!N54/E!N96</f>
        <v>3.3289754475138123E-4</v>
      </c>
      <c r="O82" s="62">
        <f>+B!O54/E!O96</f>
        <v>4.6085510606060608E-4</v>
      </c>
      <c r="P82" s="62">
        <f>+B!P54/E!P96</f>
        <v>5.5820383622222217E-4</v>
      </c>
      <c r="Q82" s="62">
        <f>+B!Q54/E!Q96</f>
        <v>6.4195618590998039E-4</v>
      </c>
      <c r="R82" s="62">
        <f>+B!R54/E!R96</f>
        <v>5.4724675163636365E-4</v>
      </c>
      <c r="S82" s="62">
        <f>+B!S54/E!S96</f>
        <v>4.698718037037037E-4</v>
      </c>
      <c r="T82" s="62">
        <f>+B!T54/E!T96</f>
        <v>6.0444226748582229E-4</v>
      </c>
      <c r="U82" s="62">
        <f>+B!U54/E!U96</f>
        <v>8.3095332441471574E-4</v>
      </c>
      <c r="V82" s="62">
        <f>+B!V54/E!V96</f>
        <v>8.3349968741721855E-4</v>
      </c>
      <c r="W82" s="62">
        <f>+B!W54/E!W96</f>
        <v>6.7278451041666667E-4</v>
      </c>
      <c r="X82" s="62">
        <f>+B!X54/E!X96</f>
        <v>7.4494168818040431E-4</v>
      </c>
      <c r="Y82" s="62">
        <f>+B!Y54/E!Y96</f>
        <v>5.3974789771986972E-4</v>
      </c>
      <c r="Z82" s="62">
        <f>+B!Z54/E!Z96</f>
        <v>4.9199149427168575E-4</v>
      </c>
      <c r="AA82" s="62">
        <f>+B!AA54/E!AA96</f>
        <v>4.8712734461077846E-4</v>
      </c>
      <c r="AB82" s="62">
        <f>+B!AB54/E!AB96</f>
        <v>4.7564385070997955E-4</v>
      </c>
      <c r="AC82" s="62">
        <f>+B!AC54/E!AC96</f>
        <v>5.0131161041283025E-4</v>
      </c>
    </row>
    <row r="83" spans="4:29" x14ac:dyDescent="0.25">
      <c r="D83" s="69" t="s">
        <v>25</v>
      </c>
      <c r="E83" s="62">
        <f>+B!E55/E!E97</f>
        <v>1.7293893251533741E-4</v>
      </c>
      <c r="F83" s="62">
        <f>+B!F55/E!F97</f>
        <v>1.6253651362984218E-4</v>
      </c>
      <c r="G83" s="62">
        <f>+B!G55/E!G97</f>
        <v>1.9616820987654321E-4</v>
      </c>
      <c r="H83" s="62">
        <f>+B!H55/E!H97</f>
        <v>1.817507753721245E-4</v>
      </c>
      <c r="I83" s="62">
        <f>+B!I55/E!I97</f>
        <v>1.4113733592736706E-4</v>
      </c>
      <c r="J83" s="62">
        <f>+B!J55/E!J97</f>
        <v>1.5476860465116278E-4</v>
      </c>
      <c r="K83" s="62">
        <f>+B!K55/E!K97</f>
        <v>1.3970191411042944E-4</v>
      </c>
      <c r="L83" s="62">
        <f>+B!L55/E!L97</f>
        <v>1.2747192494226328E-4</v>
      </c>
      <c r="M83" s="62">
        <f>+B!M55/E!M97</f>
        <v>1.1006104536290323E-4</v>
      </c>
      <c r="N83" s="62">
        <f>+B!N55/E!N97</f>
        <v>8.6363930434782619E-5</v>
      </c>
      <c r="O83" s="62">
        <f>+B!O55/E!O97</f>
        <v>1.3527207142857142E-4</v>
      </c>
      <c r="P83" s="62">
        <f>+B!P55/E!P97</f>
        <v>1.5623291798561151E-4</v>
      </c>
      <c r="Q83" s="62">
        <f>+B!Q55/E!Q97</f>
        <v>1.7661163101265822E-4</v>
      </c>
      <c r="R83" s="62">
        <f>+B!R55/E!R97</f>
        <v>2.1990349415204678E-4</v>
      </c>
      <c r="S83" s="62">
        <f>+B!S55/E!S97</f>
        <v>2.2020470340136054E-4</v>
      </c>
      <c r="T83" s="62">
        <f>+B!T55/E!T97</f>
        <v>2.3730610238095236E-4</v>
      </c>
      <c r="U83" s="62">
        <f>+B!U55/E!U97</f>
        <v>2.8910643052631579E-4</v>
      </c>
      <c r="V83" s="62">
        <f>+B!V55/E!V97</f>
        <v>3.4318978263157899E-4</v>
      </c>
      <c r="W83" s="62">
        <f>+B!W55/E!W97</f>
        <v>3.4395135102040816E-4</v>
      </c>
      <c r="X83" s="62">
        <f>+B!X55/E!X97</f>
        <v>3.683318563106796E-4</v>
      </c>
      <c r="Y83" s="62">
        <f>+B!Y55/E!Y97</f>
        <v>2.9602069141414141E-4</v>
      </c>
      <c r="Z83" s="62">
        <f>+B!Z55/E!Z97</f>
        <v>2.520563724489796E-4</v>
      </c>
      <c r="AA83" s="62">
        <f>+B!AA55/E!AA97</f>
        <v>2.430404268292683E-4</v>
      </c>
      <c r="AB83" s="62">
        <f>+B!AB55/E!AB97</f>
        <v>2.5710590184579036E-4</v>
      </c>
      <c r="AC83" s="62">
        <f>+B!AC55/E!AC97</f>
        <v>2.5967883841219314E-4</v>
      </c>
    </row>
    <row r="84" spans="4:29" ht="15.75" thickBot="1" x14ac:dyDescent="0.3">
      <c r="D84" s="70" t="s">
        <v>26</v>
      </c>
      <c r="E84" s="63">
        <f>+B!E56/E!E98</f>
        <v>3.2683728787878791E-3</v>
      </c>
      <c r="F84" s="63">
        <f>+B!F56/E!F98</f>
        <v>1.5146976979865771E-3</v>
      </c>
      <c r="G84" s="63">
        <f>+B!G56/E!G98</f>
        <v>1.1640944023668639E-3</v>
      </c>
      <c r="H84" s="63">
        <f>+B!H56/E!H98</f>
        <v>1.2060960606060606E-3</v>
      </c>
      <c r="I84" s="63">
        <f>+B!I56/E!I98</f>
        <v>5.2281979012345678E-4</v>
      </c>
      <c r="J84" s="63">
        <f>+B!J56/E!J98</f>
        <v>3.9620826254826253E-5</v>
      </c>
      <c r="K84" s="63">
        <f>+B!K56/E!K98</f>
        <v>8.6262333333333343E-5</v>
      </c>
      <c r="L84" s="63">
        <f>+B!L56/E!L98</f>
        <v>1.0462149532710281E-5</v>
      </c>
      <c r="M84" s="63">
        <f>+B!M56/E!M98</f>
        <v>5.8162364312267653E-5</v>
      </c>
      <c r="N84" s="63">
        <f>+B!N56/E!N98</f>
        <v>6.3031686567164178E-5</v>
      </c>
      <c r="O84" s="63">
        <f>+B!O56/E!O98</f>
        <v>5.2162142028985503E-5</v>
      </c>
      <c r="P84" s="63">
        <f>+B!P56/E!P98</f>
        <v>5.79509375E-5</v>
      </c>
      <c r="Q84" s="63">
        <f>+B!Q56/E!Q98</f>
        <v>6.0232522540983609E-5</v>
      </c>
      <c r="R84" s="63">
        <f>+B!R56/E!R98</f>
        <v>2.6060699029126214E-5</v>
      </c>
      <c r="S84" s="63">
        <f>+B!S56/E!S98</f>
        <v>3.871142883548984E-5</v>
      </c>
      <c r="T84" s="63">
        <f>+B!T56/E!T98</f>
        <v>2.4967867753623189E-5</v>
      </c>
      <c r="U84" s="63">
        <f>+B!U56/E!U98</f>
        <v>3.2464967136150238E-5</v>
      </c>
      <c r="V84" s="63">
        <f>+B!V56/E!V98</f>
        <v>3.0722441430332922E-5</v>
      </c>
      <c r="W84" s="63">
        <f>+B!W56/E!W98</f>
        <v>2.5916328751431846E-5</v>
      </c>
      <c r="X84" s="63">
        <f>+B!X56/E!X98</f>
        <v>2.4561365921787707E-5</v>
      </c>
      <c r="Y84" s="63">
        <f>+B!Y56/E!Y98</f>
        <v>2.0124027777777778E-5</v>
      </c>
      <c r="Z84" s="63">
        <f>+B!Z56/E!Z98</f>
        <v>1.7579329234972678E-5</v>
      </c>
      <c r="AA84" s="63">
        <f>+B!AA56/E!AA98</f>
        <v>1.1795256302521009E-5</v>
      </c>
      <c r="AB84" s="63">
        <f>+B!AB56/E!AB98</f>
        <v>1.8143281009746392E-5</v>
      </c>
      <c r="AC84" s="63">
        <f>+B!AC56/E!AC98</f>
        <v>1.3352768410834398E-5</v>
      </c>
    </row>
    <row r="85" spans="4:29" s="1" customFormat="1" x14ac:dyDescent="0.25">
      <c r="D85" s="1" t="s">
        <v>53</v>
      </c>
      <c r="E85" s="157"/>
      <c r="F85" s="157"/>
      <c r="G85" s="157"/>
      <c r="H85" s="157"/>
      <c r="I85" s="157"/>
      <c r="J85" s="157"/>
      <c r="K85" s="157"/>
      <c r="L85" s="157"/>
      <c r="M85" s="157"/>
      <c r="N85" s="157"/>
      <c r="O85" s="157"/>
      <c r="P85" s="157"/>
      <c r="Q85" s="157"/>
      <c r="R85" s="157"/>
      <c r="S85" s="157"/>
      <c r="T85" s="157"/>
      <c r="U85" s="157"/>
      <c r="V85" s="157"/>
      <c r="W85" s="157"/>
      <c r="X85" s="157"/>
      <c r="Y85" s="157"/>
      <c r="Z85" s="157"/>
    </row>
    <row r="86" spans="4:29" ht="15.75" thickBot="1" x14ac:dyDescent="0.3"/>
    <row r="87" spans="4:29" ht="15.75" thickBot="1" x14ac:dyDescent="0.3">
      <c r="D87" s="66" t="s">
        <v>15</v>
      </c>
      <c r="E87" s="16">
        <v>1995</v>
      </c>
      <c r="F87" s="8">
        <v>1996</v>
      </c>
      <c r="G87" s="16">
        <v>1997</v>
      </c>
      <c r="H87" s="8">
        <v>1998</v>
      </c>
      <c r="I87" s="16">
        <v>1999</v>
      </c>
      <c r="J87" s="8">
        <v>2000</v>
      </c>
      <c r="K87" s="16">
        <v>2001</v>
      </c>
      <c r="L87" s="8">
        <v>2002</v>
      </c>
      <c r="M87" s="16">
        <v>2003</v>
      </c>
      <c r="N87" s="8">
        <v>2004</v>
      </c>
      <c r="O87" s="16">
        <v>2005</v>
      </c>
      <c r="P87" s="8">
        <v>2006</v>
      </c>
      <c r="Q87" s="16">
        <v>2007</v>
      </c>
      <c r="R87" s="8">
        <v>2008</v>
      </c>
      <c r="S87" s="16">
        <v>2009</v>
      </c>
      <c r="T87" s="8">
        <v>2010</v>
      </c>
      <c r="U87" s="16">
        <v>2011</v>
      </c>
      <c r="V87" s="8">
        <v>2012</v>
      </c>
      <c r="W87" s="16">
        <v>2013</v>
      </c>
      <c r="X87" s="8">
        <v>2014</v>
      </c>
      <c r="Y87" s="16">
        <v>2015</v>
      </c>
      <c r="Z87" s="9">
        <v>2016</v>
      </c>
      <c r="AA87" s="9">
        <v>2017</v>
      </c>
      <c r="AB87" s="9">
        <v>2018</v>
      </c>
      <c r="AC87" s="9">
        <v>2019</v>
      </c>
    </row>
    <row r="88" spans="4:29" ht="15.75" thickBot="1" x14ac:dyDescent="0.3">
      <c r="D88" s="67" t="s">
        <v>16</v>
      </c>
      <c r="E88" s="184">
        <v>5190000000</v>
      </c>
      <c r="F88" s="184">
        <v>5440000000</v>
      </c>
      <c r="G88" s="184">
        <v>5650000000</v>
      </c>
      <c r="H88" s="184">
        <v>5580000000</v>
      </c>
      <c r="I88" s="184">
        <v>5800000000</v>
      </c>
      <c r="J88" s="184">
        <v>6550000000</v>
      </c>
      <c r="K88" s="184">
        <v>6310000000</v>
      </c>
      <c r="L88" s="184">
        <v>6630000000</v>
      </c>
      <c r="M88" s="184">
        <v>7730000000</v>
      </c>
      <c r="N88" s="184">
        <v>9450000000</v>
      </c>
      <c r="O88" s="184">
        <v>10700000000</v>
      </c>
      <c r="P88" s="184">
        <v>12300000000</v>
      </c>
      <c r="Q88" s="184">
        <v>14200000000</v>
      </c>
      <c r="R88" s="184">
        <v>16400000000</v>
      </c>
      <c r="S88" s="184">
        <v>12700000000</v>
      </c>
      <c r="T88" s="184">
        <v>15400000000</v>
      </c>
      <c r="U88" s="184">
        <v>18300000000</v>
      </c>
      <c r="V88" s="184">
        <v>18500000000</v>
      </c>
      <c r="W88" s="184">
        <v>18800000000</v>
      </c>
      <c r="X88" s="184">
        <v>18900000000</v>
      </c>
      <c r="Y88" s="184">
        <v>16600000000</v>
      </c>
      <c r="Z88" s="184">
        <v>16100000000</v>
      </c>
      <c r="AA88" s="184">
        <v>17900000000</v>
      </c>
      <c r="AB88" s="184">
        <v>19670072292.959999</v>
      </c>
      <c r="AC88" s="184">
        <v>19670072292.959999</v>
      </c>
    </row>
    <row r="89" spans="4:29" x14ac:dyDescent="0.25">
      <c r="D89" s="68" t="s">
        <v>17</v>
      </c>
      <c r="E89" s="185">
        <v>375000000</v>
      </c>
      <c r="F89" s="185">
        <v>401000000</v>
      </c>
      <c r="G89" s="185">
        <v>389000000</v>
      </c>
      <c r="H89" s="185">
        <v>381000000</v>
      </c>
      <c r="I89" s="185">
        <v>374000000</v>
      </c>
      <c r="J89" s="185">
        <v>360000000</v>
      </c>
      <c r="K89" s="185">
        <v>370000000</v>
      </c>
      <c r="L89" s="185">
        <v>393000000</v>
      </c>
      <c r="M89" s="185">
        <v>453000000</v>
      </c>
      <c r="N89" s="185">
        <v>516000000</v>
      </c>
      <c r="O89" s="185">
        <v>565000000</v>
      </c>
      <c r="P89" s="185">
        <v>618000000</v>
      </c>
      <c r="Q89" s="185">
        <v>734000000</v>
      </c>
      <c r="R89" s="185">
        <v>887000000</v>
      </c>
      <c r="S89" s="185">
        <v>795000000</v>
      </c>
      <c r="T89" s="185">
        <v>885000000</v>
      </c>
      <c r="U89" s="185">
        <v>1060000000</v>
      </c>
      <c r="V89" s="185">
        <v>1060000000</v>
      </c>
      <c r="W89" s="185">
        <v>1120000000</v>
      </c>
      <c r="X89" s="185">
        <v>1150000000</v>
      </c>
      <c r="Y89" s="185">
        <v>1060000000</v>
      </c>
      <c r="Z89" s="185">
        <v>1060000000</v>
      </c>
      <c r="AA89" s="185">
        <v>1150000000</v>
      </c>
      <c r="AB89" s="185">
        <v>1213978708.454</v>
      </c>
      <c r="AC89" s="185">
        <v>1213978708.454</v>
      </c>
    </row>
    <row r="90" spans="4:29" x14ac:dyDescent="0.25">
      <c r="D90" s="69" t="s">
        <v>18</v>
      </c>
      <c r="E90" s="186">
        <v>51753075</v>
      </c>
      <c r="F90" s="186">
        <v>56392500</v>
      </c>
      <c r="G90" s="186">
        <v>57690250</v>
      </c>
      <c r="H90" s="186">
        <v>57209264</v>
      </c>
      <c r="I90" s="186">
        <v>58329079</v>
      </c>
      <c r="J90" s="186">
        <v>57134423</v>
      </c>
      <c r="K90" s="186">
        <v>59655463</v>
      </c>
      <c r="L90" s="186">
        <v>64623591</v>
      </c>
      <c r="M90" s="186">
        <v>72813451</v>
      </c>
      <c r="N90" s="186">
        <v>82584977</v>
      </c>
      <c r="O90" s="186">
        <v>88983500</v>
      </c>
      <c r="P90" s="186">
        <v>96149040</v>
      </c>
      <c r="Q90" s="186">
        <v>112000000</v>
      </c>
      <c r="R90" s="186">
        <v>123000000</v>
      </c>
      <c r="S90" s="186">
        <v>115000000</v>
      </c>
      <c r="T90" s="186">
        <v>120000000</v>
      </c>
      <c r="U90" s="186">
        <v>142000000</v>
      </c>
      <c r="V90" s="186">
        <v>144000000</v>
      </c>
      <c r="W90" s="186">
        <v>148000000</v>
      </c>
      <c r="X90" s="186">
        <v>149000000</v>
      </c>
      <c r="Y90" s="186">
        <v>140000000</v>
      </c>
      <c r="Z90" s="186">
        <v>143000000</v>
      </c>
      <c r="AA90" s="186">
        <v>153000000</v>
      </c>
      <c r="AB90" s="186">
        <v>164437696.30199999</v>
      </c>
      <c r="AC90" s="186">
        <v>164437696.30199999</v>
      </c>
    </row>
    <row r="91" spans="4:29" x14ac:dyDescent="0.25">
      <c r="D91" s="69" t="s">
        <v>19</v>
      </c>
      <c r="E91" s="186">
        <v>239000000</v>
      </c>
      <c r="F91" s="186">
        <v>229000000</v>
      </c>
      <c r="G91" s="186">
        <v>232000000</v>
      </c>
      <c r="H91" s="186">
        <v>209000000</v>
      </c>
      <c r="I91" s="186">
        <v>204000000</v>
      </c>
      <c r="J91" s="186">
        <v>226000000</v>
      </c>
      <c r="K91" s="186">
        <v>214000000</v>
      </c>
      <c r="L91" s="186">
        <v>218000000</v>
      </c>
      <c r="M91" s="186">
        <v>259000000</v>
      </c>
      <c r="N91" s="186">
        <v>339000000</v>
      </c>
      <c r="O91" s="186">
        <v>384000000</v>
      </c>
      <c r="P91" s="186">
        <v>455000000</v>
      </c>
      <c r="Q91" s="186">
        <v>562000000</v>
      </c>
      <c r="R91" s="186">
        <v>677000000</v>
      </c>
      <c r="S91" s="186">
        <v>477000000</v>
      </c>
      <c r="T91" s="186">
        <v>685000000</v>
      </c>
      <c r="U91" s="186">
        <v>881000000</v>
      </c>
      <c r="V91" s="186">
        <v>818000000</v>
      </c>
      <c r="W91" s="186">
        <v>817000000</v>
      </c>
      <c r="X91" s="186">
        <v>797000000</v>
      </c>
      <c r="Y91" s="186">
        <v>644000000</v>
      </c>
      <c r="Z91" s="186">
        <v>608000000</v>
      </c>
      <c r="AA91" s="186">
        <v>738000000</v>
      </c>
      <c r="AB91" s="186">
        <v>843002295.04999995</v>
      </c>
      <c r="AC91" s="186">
        <v>843002295.04999995</v>
      </c>
    </row>
    <row r="92" spans="4:29" x14ac:dyDescent="0.25">
      <c r="D92" s="69" t="s">
        <v>20</v>
      </c>
      <c r="E92" s="186">
        <v>378000000</v>
      </c>
      <c r="F92" s="186">
        <v>458000000</v>
      </c>
      <c r="G92" s="186">
        <v>471000000</v>
      </c>
      <c r="H92" s="186">
        <v>354000000</v>
      </c>
      <c r="I92" s="186">
        <v>417000000</v>
      </c>
      <c r="J92" s="186">
        <v>657000000</v>
      </c>
      <c r="K92" s="186">
        <v>606000000</v>
      </c>
      <c r="L92" s="186">
        <v>610000000</v>
      </c>
      <c r="M92" s="186">
        <v>764000000</v>
      </c>
      <c r="N92" s="186">
        <v>1030000000</v>
      </c>
      <c r="O92" s="186">
        <v>1430000000</v>
      </c>
      <c r="P92" s="186">
        <v>1780000000</v>
      </c>
      <c r="Q92" s="186">
        <v>1990000000</v>
      </c>
      <c r="R92" s="186">
        <v>2860000000</v>
      </c>
      <c r="S92" s="186">
        <v>1800000000</v>
      </c>
      <c r="T92" s="186">
        <v>2350000000</v>
      </c>
      <c r="U92" s="186">
        <v>3220000000</v>
      </c>
      <c r="V92" s="186">
        <v>3360000000</v>
      </c>
      <c r="W92" s="186">
        <v>3250000000</v>
      </c>
      <c r="X92" s="186">
        <v>3050000000</v>
      </c>
      <c r="Y92" s="186">
        <v>1850000000</v>
      </c>
      <c r="Z92" s="186">
        <v>1530000000</v>
      </c>
      <c r="AA92" s="186">
        <v>2020000000</v>
      </c>
      <c r="AB92" s="186">
        <v>2554939109.0619998</v>
      </c>
      <c r="AC92" s="186">
        <v>2554939109.0619998</v>
      </c>
    </row>
    <row r="93" spans="4:29" x14ac:dyDescent="0.25">
      <c r="D93" s="69" t="s">
        <v>21</v>
      </c>
      <c r="E93" s="186">
        <v>27399252</v>
      </c>
      <c r="F93" s="186">
        <v>25957003</v>
      </c>
      <c r="G93" s="186">
        <v>27316459</v>
      </c>
      <c r="H93" s="186">
        <v>29221605</v>
      </c>
      <c r="I93" s="186">
        <v>26828938</v>
      </c>
      <c r="J93" s="186">
        <v>21602620</v>
      </c>
      <c r="K93" s="186">
        <v>20882360</v>
      </c>
      <c r="L93" s="186">
        <v>26282165</v>
      </c>
      <c r="M93" s="186">
        <v>33753050</v>
      </c>
      <c r="N93" s="186">
        <v>40254549</v>
      </c>
      <c r="O93" s="186">
        <v>41770321</v>
      </c>
      <c r="P93" s="186">
        <v>47358092</v>
      </c>
      <c r="Q93" s="186">
        <v>61787176</v>
      </c>
      <c r="R93" s="186">
        <v>91784139</v>
      </c>
      <c r="S93" s="186">
        <v>68719322</v>
      </c>
      <c r="T93" s="186">
        <v>82251477</v>
      </c>
      <c r="U93" s="186">
        <v>115000000</v>
      </c>
      <c r="V93" s="186">
        <v>111000000</v>
      </c>
      <c r="W93" s="186">
        <v>103000000</v>
      </c>
      <c r="X93" s="186">
        <v>101000000</v>
      </c>
      <c r="Y93" s="186">
        <v>90286087</v>
      </c>
      <c r="Z93" s="186">
        <v>91410752</v>
      </c>
      <c r="AA93" s="186">
        <v>108000000</v>
      </c>
      <c r="AB93" s="186">
        <v>102111794.398</v>
      </c>
      <c r="AC93" s="186">
        <v>102111794.398</v>
      </c>
    </row>
    <row r="94" spans="4:29" x14ac:dyDescent="0.25">
      <c r="D94" s="69" t="s">
        <v>22</v>
      </c>
      <c r="E94" s="186">
        <v>507000000</v>
      </c>
      <c r="F94" s="186">
        <v>520000000</v>
      </c>
      <c r="G94" s="186">
        <v>540000000</v>
      </c>
      <c r="H94" s="186">
        <v>549000000</v>
      </c>
      <c r="I94" s="186">
        <v>573000000</v>
      </c>
      <c r="J94" s="186">
        <v>613000000</v>
      </c>
      <c r="K94" s="186">
        <v>636000000</v>
      </c>
      <c r="L94" s="186">
        <v>709000000</v>
      </c>
      <c r="M94" s="186">
        <v>848000000</v>
      </c>
      <c r="N94" s="186">
        <v>1020000000</v>
      </c>
      <c r="O94" s="186">
        <v>1170000000</v>
      </c>
      <c r="P94" s="186">
        <v>1300000000</v>
      </c>
      <c r="Q94" s="186">
        <v>1520000000</v>
      </c>
      <c r="R94" s="186">
        <v>1750000000</v>
      </c>
      <c r="S94" s="186">
        <v>1490000000</v>
      </c>
      <c r="T94" s="186">
        <v>1760000000</v>
      </c>
      <c r="U94" s="186">
        <v>2070000000</v>
      </c>
      <c r="V94" s="186">
        <v>2020000000</v>
      </c>
      <c r="W94" s="186">
        <v>2080000000</v>
      </c>
      <c r="X94" s="186">
        <v>2130000000</v>
      </c>
      <c r="Y94" s="186">
        <v>1940000000</v>
      </c>
      <c r="Z94" s="186">
        <v>1900000000</v>
      </c>
      <c r="AA94" s="186">
        <v>2080000000</v>
      </c>
      <c r="AB94" s="186">
        <v>2337071840.6609998</v>
      </c>
      <c r="AC94" s="186">
        <v>2337071840.6609998</v>
      </c>
    </row>
    <row r="95" spans="4:29" x14ac:dyDescent="0.25">
      <c r="D95" s="69" t="s">
        <v>23</v>
      </c>
      <c r="E95" s="186">
        <v>827000000</v>
      </c>
      <c r="F95" s="186">
        <v>827000000</v>
      </c>
      <c r="G95" s="186">
        <v>850000000</v>
      </c>
      <c r="H95" s="186">
        <v>845000000</v>
      </c>
      <c r="I95" s="186">
        <v>834000000</v>
      </c>
      <c r="J95" s="186">
        <v>900000000</v>
      </c>
      <c r="K95" s="186">
        <v>858000000</v>
      </c>
      <c r="L95" s="186">
        <v>912000000</v>
      </c>
      <c r="M95" s="186">
        <v>1050000000</v>
      </c>
      <c r="N95" s="186">
        <v>1310000000</v>
      </c>
      <c r="O95" s="186">
        <v>1470000000</v>
      </c>
      <c r="P95" s="186">
        <v>1710000000</v>
      </c>
      <c r="Q95" s="186">
        <v>2020000000</v>
      </c>
      <c r="R95" s="186">
        <v>2230000000</v>
      </c>
      <c r="S95" s="186">
        <v>1590000000</v>
      </c>
      <c r="T95" s="186">
        <v>1960000000</v>
      </c>
      <c r="U95" s="186">
        <v>2350000000</v>
      </c>
      <c r="V95" s="186">
        <v>2220000000</v>
      </c>
      <c r="W95" s="186">
        <v>2240000000</v>
      </c>
      <c r="X95" s="186">
        <v>2330000000</v>
      </c>
      <c r="Y95" s="186">
        <v>2060000000</v>
      </c>
      <c r="Z95" s="186">
        <v>1960000000</v>
      </c>
      <c r="AA95" s="186">
        <v>2200000000</v>
      </c>
      <c r="AB95" s="186">
        <v>2386489944.6170001</v>
      </c>
      <c r="AC95" s="186">
        <v>2386489944.6170001</v>
      </c>
    </row>
    <row r="96" spans="4:29" x14ac:dyDescent="0.25">
      <c r="D96" s="69" t="s">
        <v>24</v>
      </c>
      <c r="E96" s="186">
        <v>1920000000</v>
      </c>
      <c r="F96" s="186">
        <v>2050000000</v>
      </c>
      <c r="G96" s="186">
        <v>2170000000</v>
      </c>
      <c r="H96" s="186">
        <v>2240000000</v>
      </c>
      <c r="I96" s="186">
        <v>2380000000</v>
      </c>
      <c r="J96" s="186">
        <v>2640000000</v>
      </c>
      <c r="K96" s="186">
        <v>2510000000</v>
      </c>
      <c r="L96" s="186">
        <v>2620000000</v>
      </c>
      <c r="M96" s="186">
        <v>2990000000</v>
      </c>
      <c r="N96" s="186">
        <v>3620000000</v>
      </c>
      <c r="O96" s="186">
        <v>3960000000</v>
      </c>
      <c r="P96" s="186">
        <v>4500000000</v>
      </c>
      <c r="Q96" s="186">
        <v>5110000000</v>
      </c>
      <c r="R96" s="186">
        <v>5500000000</v>
      </c>
      <c r="S96" s="186">
        <v>4320000000</v>
      </c>
      <c r="T96" s="186">
        <v>5290000000</v>
      </c>
      <c r="U96" s="186">
        <v>5980000000</v>
      </c>
      <c r="V96" s="186">
        <v>6040000000</v>
      </c>
      <c r="W96" s="186">
        <v>6240000000</v>
      </c>
      <c r="X96" s="186">
        <v>6430000000</v>
      </c>
      <c r="Y96" s="186">
        <v>6140000000</v>
      </c>
      <c r="Z96" s="186">
        <v>6110000000</v>
      </c>
      <c r="AA96" s="186">
        <v>6680000000</v>
      </c>
      <c r="AB96" s="186">
        <v>7159721188.2729998</v>
      </c>
      <c r="AC96" s="186">
        <v>7159721188.2729998</v>
      </c>
    </row>
    <row r="97" spans="4:29" x14ac:dyDescent="0.25">
      <c r="D97" s="69" t="s">
        <v>25</v>
      </c>
      <c r="E97" s="186">
        <v>652000000</v>
      </c>
      <c r="F97" s="186">
        <v>697000000</v>
      </c>
      <c r="G97" s="186">
        <v>729000000</v>
      </c>
      <c r="H97" s="186">
        <v>739000000</v>
      </c>
      <c r="I97" s="186">
        <v>771000000</v>
      </c>
      <c r="J97" s="186">
        <v>817000000</v>
      </c>
      <c r="K97" s="186">
        <v>815000000</v>
      </c>
      <c r="L97" s="186">
        <v>866000000</v>
      </c>
      <c r="M97" s="186">
        <v>992000000</v>
      </c>
      <c r="N97" s="186">
        <v>1150000000</v>
      </c>
      <c r="O97" s="186">
        <v>1260000000</v>
      </c>
      <c r="P97" s="186">
        <v>1390000000</v>
      </c>
      <c r="Q97" s="186">
        <v>1580000000</v>
      </c>
      <c r="R97" s="186">
        <v>1710000000</v>
      </c>
      <c r="S97" s="186">
        <v>1470000000</v>
      </c>
      <c r="T97" s="186">
        <v>1680000000</v>
      </c>
      <c r="U97" s="186">
        <v>1900000000</v>
      </c>
      <c r="V97" s="186">
        <v>1900000000</v>
      </c>
      <c r="W97" s="186">
        <v>1960000000</v>
      </c>
      <c r="X97" s="186">
        <v>2060000000</v>
      </c>
      <c r="Y97" s="186">
        <v>1980000000</v>
      </c>
      <c r="Z97" s="186">
        <v>1960000000</v>
      </c>
      <c r="AA97" s="186">
        <v>2050000000</v>
      </c>
      <c r="AB97" s="186">
        <v>2174793997.2820001</v>
      </c>
      <c r="AC97" s="186">
        <v>2174793997.2820001</v>
      </c>
    </row>
    <row r="98" spans="4:29" ht="15.75" thickBot="1" x14ac:dyDescent="0.3">
      <c r="D98" s="70" t="s">
        <v>26</v>
      </c>
      <c r="E98" s="187">
        <v>165000000</v>
      </c>
      <c r="F98" s="187">
        <v>149000000</v>
      </c>
      <c r="G98" s="187">
        <v>169000000</v>
      </c>
      <c r="H98" s="187">
        <v>165000000</v>
      </c>
      <c r="I98" s="187">
        <v>162000000</v>
      </c>
      <c r="J98" s="187">
        <v>259000000</v>
      </c>
      <c r="K98" s="187">
        <v>216000000</v>
      </c>
      <c r="L98" s="187">
        <v>214000000</v>
      </c>
      <c r="M98" s="187">
        <v>269000000</v>
      </c>
      <c r="N98" s="187">
        <v>335000000</v>
      </c>
      <c r="O98" s="187">
        <v>345000000</v>
      </c>
      <c r="P98" s="187">
        <v>416000000</v>
      </c>
      <c r="Q98" s="187">
        <v>488000000</v>
      </c>
      <c r="R98" s="187">
        <v>618000000</v>
      </c>
      <c r="S98" s="187">
        <v>541000000</v>
      </c>
      <c r="T98" s="187">
        <v>552000000</v>
      </c>
      <c r="U98" s="187">
        <v>639000000</v>
      </c>
      <c r="V98" s="187">
        <v>811000000</v>
      </c>
      <c r="W98" s="187">
        <v>873000000</v>
      </c>
      <c r="X98" s="187">
        <v>716000000</v>
      </c>
      <c r="Y98" s="187">
        <v>684000000</v>
      </c>
      <c r="Z98" s="187">
        <v>732000000</v>
      </c>
      <c r="AA98" s="187">
        <v>714000000</v>
      </c>
      <c r="AB98" s="187">
        <v>723192127.87100005</v>
      </c>
      <c r="AC98" s="187">
        <v>723192127.87100005</v>
      </c>
    </row>
    <row r="99" spans="4:29" x14ac:dyDescent="0.25">
      <c r="D99" s="1" t="s">
        <v>52</v>
      </c>
    </row>
    <row r="100" spans="4:29" ht="15.75" thickBot="1" x14ac:dyDescent="0.3"/>
    <row r="101" spans="4:29" ht="15.75" thickBot="1" x14ac:dyDescent="0.3">
      <c r="D101" s="66" t="s">
        <v>15</v>
      </c>
      <c r="E101" s="16">
        <v>1995</v>
      </c>
      <c r="F101" s="8">
        <v>1996</v>
      </c>
      <c r="G101" s="16">
        <v>1997</v>
      </c>
      <c r="H101" s="8">
        <v>1998</v>
      </c>
      <c r="I101" s="16">
        <v>1999</v>
      </c>
      <c r="J101" s="8">
        <v>2000</v>
      </c>
      <c r="K101" s="16">
        <v>2001</v>
      </c>
      <c r="L101" s="8">
        <v>2002</v>
      </c>
      <c r="M101" s="16">
        <v>2003</v>
      </c>
      <c r="N101" s="8">
        <v>2004</v>
      </c>
      <c r="O101" s="16">
        <v>2005</v>
      </c>
      <c r="P101" s="8">
        <v>2006</v>
      </c>
      <c r="Q101" s="16">
        <v>2007</v>
      </c>
      <c r="R101" s="8">
        <v>2008</v>
      </c>
      <c r="S101" s="16">
        <v>2009</v>
      </c>
      <c r="T101" s="8">
        <v>2010</v>
      </c>
      <c r="U101" s="16">
        <v>2011</v>
      </c>
      <c r="V101" s="8">
        <v>2012</v>
      </c>
      <c r="W101" s="16">
        <v>2013</v>
      </c>
      <c r="X101" s="8">
        <v>2014</v>
      </c>
      <c r="Y101" s="16">
        <v>2015</v>
      </c>
      <c r="Z101" s="9">
        <v>2016</v>
      </c>
      <c r="AA101" s="9">
        <v>2017</v>
      </c>
      <c r="AB101" s="9">
        <v>2018</v>
      </c>
      <c r="AC101" s="9">
        <v>2019</v>
      </c>
    </row>
    <row r="102" spans="4:29" ht="15.75" thickBot="1" x14ac:dyDescent="0.3">
      <c r="D102" s="67" t="s">
        <v>16</v>
      </c>
      <c r="E102" s="60">
        <f>+(A!D46+B!E46)/(E!E60+E!E88)</f>
        <v>3.9095406547041706E-4</v>
      </c>
      <c r="F102" s="60">
        <f>+(A!E46+B!F46)/(E!F60+E!F88)</f>
        <v>3.4914134606116776E-4</v>
      </c>
      <c r="G102" s="60">
        <f>+(A!F46+B!G46)/(E!G60+E!G88)</f>
        <v>3.5141769376114085E-4</v>
      </c>
      <c r="H102" s="60">
        <f>+(A!G46+B!H46)/(E!H60+E!H88)</f>
        <v>3.3344986838768119E-4</v>
      </c>
      <c r="I102" s="60">
        <f>+(A!H46+B!I46)/(E!I60+E!I88)</f>
        <v>2.4140222593886461E-4</v>
      </c>
      <c r="J102" s="60">
        <f>+(A!I46+B!J46)/(E!J60+E!J88)</f>
        <v>2.3840353116782675E-4</v>
      </c>
      <c r="K102" s="60">
        <f>+(A!J46+B!K46)/(E!K60+E!K88)</f>
        <v>2.4635155558232934E-4</v>
      </c>
      <c r="L102" s="60">
        <f>+(A!K46+B!L46)/(E!L60+E!L88)</f>
        <v>2.5405742280030602E-4</v>
      </c>
      <c r="M102" s="60">
        <f>+(A!L46+B!M46)/(E!M60+E!M88)</f>
        <v>2.4250146927117533E-4</v>
      </c>
      <c r="N102" s="60">
        <f>+(A!M46+B!N46)/(E!N60+E!N88)</f>
        <v>2.4558492732152439E-4</v>
      </c>
      <c r="O102" s="60">
        <f>+(A!N46+B!O46)/(E!O60+E!O88)</f>
        <v>2.8471194367924531E-4</v>
      </c>
      <c r="P102" s="60">
        <f>+(A!O46+B!P46)/(E!P60+E!P88)</f>
        <v>2.9480472163934422E-4</v>
      </c>
      <c r="Q102" s="60">
        <f>+(A!P46+B!Q46)/(E!Q60+E!Q88)</f>
        <v>3.1728520539007089E-4</v>
      </c>
      <c r="R102" s="60">
        <f>+(A!Q46+B!R46)/(E!R60+E!R88)</f>
        <v>3.1913360273846155E-4</v>
      </c>
      <c r="S102" s="60">
        <f>+(A!R46+B!S46)/(E!S60+E!S88)</f>
        <v>3.2202030031746031E-4</v>
      </c>
      <c r="T102" s="60">
        <f>+(A!S46+B!T46)/(E!T60+E!T88)</f>
        <v>3.8973887348534204E-4</v>
      </c>
      <c r="U102" s="60">
        <f>+(A!T46+B!U46)/(E!U60+E!U88)</f>
        <v>4.5750406169398907E-4</v>
      </c>
      <c r="V102" s="60">
        <f>+(A!U46+B!V46)/(E!V60+E!V88)</f>
        <v>4.8069091410810814E-4</v>
      </c>
      <c r="W102" s="60">
        <f>+(A!V46+B!W46)/(E!W60+E!W88)</f>
        <v>4.0176233399470901E-4</v>
      </c>
      <c r="X102" s="60">
        <f>+(A!W46+B!X46)/(E!X60+E!X88)</f>
        <v>4.0830295672823221E-4</v>
      </c>
      <c r="Y102" s="60">
        <f>+(A!X46+B!Y46)/(E!Y60+E!Y88)</f>
        <v>3.8545316356495472E-4</v>
      </c>
      <c r="Z102" s="60">
        <f>+(A!Y46+B!Z46)/(E!Z60+E!Z88)</f>
        <v>3.4825072398753895E-4</v>
      </c>
      <c r="AA102" s="60">
        <f>+(A!Z46+B!AA46)/(E!AA60+E!AA88)</f>
        <v>3.7231635008426966E-4</v>
      </c>
      <c r="AB102" s="60">
        <f>+(A!AA46+B!AB46)/(E!AB60+E!AB88)</f>
        <v>3.6986530047678368E-4</v>
      </c>
      <c r="AC102" s="60">
        <f>+(A!AB46+B!AC46)/(E!AC60+E!AC88)</f>
        <v>3.4104339530637224E-4</v>
      </c>
    </row>
    <row r="103" spans="4:29" x14ac:dyDescent="0.25">
      <c r="D103" s="68" t="s">
        <v>17</v>
      </c>
      <c r="E103" s="61">
        <f>+(A!D47+B!E47)/(E!E61+E!E89)</f>
        <v>8.4672602853260869E-4</v>
      </c>
      <c r="F103" s="61">
        <f>+(A!E47+B!F47)/(E!F61+E!F89)</f>
        <v>9.158993910828025E-4</v>
      </c>
      <c r="G103" s="61">
        <f>+(A!F47+B!G47)/(E!G61+E!G89)</f>
        <v>1.1063229397116645E-3</v>
      </c>
      <c r="H103" s="61">
        <f>+(A!G47+B!H47)/(E!H61+E!H89)</f>
        <v>9.5318335000000004E-4</v>
      </c>
      <c r="I103" s="61">
        <f>+(A!H47+B!I47)/(E!I61+E!I89)</f>
        <v>7.9042376381215475E-4</v>
      </c>
      <c r="J103" s="61">
        <f>+(A!I47+B!J47)/(E!J61+E!J89)</f>
        <v>8.31672798561151E-4</v>
      </c>
      <c r="K103" s="61">
        <f>+(A!J47+B!K47)/(E!K61+E!K89)</f>
        <v>7.9122412760055478E-4</v>
      </c>
      <c r="L103" s="61">
        <f>+(A!K47+B!L47)/(E!L61+E!L89)</f>
        <v>7.4732286500655306E-4</v>
      </c>
      <c r="M103" s="61">
        <f>+(A!L47+B!M47)/(E!M61+E!M89)</f>
        <v>6.3014970581527936E-4</v>
      </c>
      <c r="N103" s="61">
        <f>+(A!M47+B!N47)/(E!N61+E!N89)</f>
        <v>6.9081241194029856E-4</v>
      </c>
      <c r="O103" s="61">
        <f>+(A!N47+B!O47)/(E!O61+E!O89)</f>
        <v>7.2642745471014484E-4</v>
      </c>
      <c r="P103" s="61">
        <f>+(A!O47+B!P47)/(E!P61+E!P89)</f>
        <v>7.5153474278647978E-4</v>
      </c>
      <c r="Q103" s="61">
        <f>+(A!P47+B!Q47)/(E!Q61+E!Q89)</f>
        <v>6.9368716539792389E-4</v>
      </c>
      <c r="R103" s="61">
        <f>+(A!Q47+B!R47)/(E!R61+E!R89)</f>
        <v>6.641557594718715E-4</v>
      </c>
      <c r="S103" s="61">
        <f>+(A!R47+B!S47)/(E!S61+E!S89)</f>
        <v>8.1749068487928841E-4</v>
      </c>
      <c r="T103" s="61">
        <f>+(A!S47+B!T47)/(E!T61+E!T89)</f>
        <v>9.4344554809334101E-4</v>
      </c>
      <c r="U103" s="61">
        <f>+(A!T47+B!U47)/(E!U61+E!U89)</f>
        <v>9.4671259241706153E-4</v>
      </c>
      <c r="V103" s="61">
        <f>+(A!U47+B!V47)/(E!V61+E!V89)</f>
        <v>9.2711567156398091E-4</v>
      </c>
      <c r="W103" s="61">
        <f>+(A!V47+B!W47)/(E!W61+E!W89)</f>
        <v>7.7097580266666656E-4</v>
      </c>
      <c r="X103" s="61">
        <f>+(A!W47+B!X47)/(E!X61+E!X89)</f>
        <v>8.6479630258620688E-4</v>
      </c>
      <c r="Y103" s="61">
        <f>+(A!X47+B!Y47)/(E!Y61+E!Y89)</f>
        <v>8.88497362264151E-4</v>
      </c>
      <c r="Z103" s="61">
        <f>+(A!Y47+B!Z47)/(E!Z61+E!Z89)</f>
        <v>8.2245870373831782E-4</v>
      </c>
      <c r="AA103" s="61">
        <f>+(A!Z47+B!AA47)/(E!AA61+E!AA89)</f>
        <v>7.919809740259741E-4</v>
      </c>
      <c r="AB103" s="61">
        <f>+(A!AA47+B!AB47)/(E!AB61+E!AB89)</f>
        <v>7.7365121406204346E-4</v>
      </c>
      <c r="AC103" s="61">
        <f>+(A!AB47+B!AC47)/(E!AC61+E!AC89)</f>
        <v>8.0335440804814827E-4</v>
      </c>
    </row>
    <row r="104" spans="4:29" x14ac:dyDescent="0.25">
      <c r="D104" s="69" t="s">
        <v>18</v>
      </c>
      <c r="E104" s="62">
        <f>+(A!D48+B!E48)/(E!E62+E!E90)</f>
        <v>6.7043140108352629E-5</v>
      </c>
      <c r="F104" s="62">
        <f>+(A!E48+B!F48)/(E!F62+E!F90)</f>
        <v>1.2208826525587118E-4</v>
      </c>
      <c r="G104" s="62">
        <f>+(A!F48+B!G48)/(E!G62+E!G90)</f>
        <v>1.4361411152500914E-4</v>
      </c>
      <c r="H104" s="62">
        <f>+(A!G48+B!H48)/(E!H62+E!H90)</f>
        <v>9.0686370912866819E-5</v>
      </c>
      <c r="I104" s="62">
        <f>+(A!H48+B!I48)/(E!I62+E!I90)</f>
        <v>1.3854984988323537E-4</v>
      </c>
      <c r="J104" s="62">
        <f>+(A!I48+B!J48)/(E!J62+E!J90)</f>
        <v>1.2960405064840524E-4</v>
      </c>
      <c r="K104" s="62">
        <f>+(A!J48+B!K48)/(E!K62+E!K90)</f>
        <v>1.6305797222842237E-4</v>
      </c>
      <c r="L104" s="62">
        <f>+(A!K48+B!L48)/(E!L62+E!L90)</f>
        <v>1.6044113055625848E-4</v>
      </c>
      <c r="M104" s="62">
        <f>+(A!L48+B!M48)/(E!M62+E!M90)</f>
        <v>1.6455195890539419E-4</v>
      </c>
      <c r="N104" s="62">
        <f>+(A!M48+B!N48)/(E!N62+E!N90)</f>
        <v>1.8172989635062254E-4</v>
      </c>
      <c r="O104" s="62">
        <f>+(A!N48+B!O48)/(E!O62+E!O90)</f>
        <v>1.8810520627857163E-4</v>
      </c>
      <c r="P104" s="62">
        <f>+(A!O48+B!P48)/(E!P62+E!P90)</f>
        <v>2.2288561363506507E-4</v>
      </c>
      <c r="Q104" s="62">
        <f>+(A!P48+B!Q48)/(E!Q62+E!Q90)</f>
        <v>2.1256026576576577E-4</v>
      </c>
      <c r="R104" s="62">
        <f>+(A!Q48+B!R48)/(E!R62+E!R90)</f>
        <v>2.2879710288065846E-4</v>
      </c>
      <c r="S104" s="62">
        <f>+(A!R48+B!S48)/(E!S62+E!S90)</f>
        <v>1.9598583333333333E-4</v>
      </c>
      <c r="T104" s="62">
        <f>+(A!S48+B!T48)/(E!T62+E!T90)</f>
        <v>2.2555702916666668E-4</v>
      </c>
      <c r="U104" s="62">
        <f>+(A!T48+B!U48)/(E!U62+E!U90)</f>
        <v>1.9810101773049647E-4</v>
      </c>
      <c r="V104" s="62">
        <f>+(A!U48+B!V48)/(E!V62+E!V90)</f>
        <v>2.4014404166666667E-4</v>
      </c>
      <c r="W104" s="62">
        <f>+(A!V48+B!W48)/(E!W62+E!W90)</f>
        <v>2.4746038461538459E-4</v>
      </c>
      <c r="X104" s="62">
        <f>+(A!W48+B!X48)/(E!X62+E!X90)</f>
        <v>3.0401110963455146E-4</v>
      </c>
      <c r="Y104" s="62">
        <f>+(A!X48+B!Y48)/(E!Y62+E!Y90)</f>
        <v>4.7533749642857147E-4</v>
      </c>
      <c r="Z104" s="62">
        <f>+(A!Y48+B!Z48)/(E!Z62+E!Z90)</f>
        <v>5.2168120629370626E-4</v>
      </c>
      <c r="AA104" s="62">
        <f>+(A!Z48+B!AA48)/(E!AA62+E!AA90)</f>
        <v>4.6927387662337662E-4</v>
      </c>
      <c r="AB104" s="62">
        <f>+(A!AA48+B!AB48)/(E!AB62+E!AB90)</f>
        <v>5.2749377179113E-4</v>
      </c>
      <c r="AC104" s="62">
        <f>+(A!AB48+B!AC48)/(E!AC62+E!AC90)</f>
        <v>5.9961076199162473E-4</v>
      </c>
    </row>
    <row r="105" spans="4:29" x14ac:dyDescent="0.25">
      <c r="D105" s="69" t="s">
        <v>19</v>
      </c>
      <c r="E105" s="62">
        <f>+(A!D49+B!E49)/(E!E63+E!E91)</f>
        <v>2.7733613686534213E-4</v>
      </c>
      <c r="F105" s="62">
        <f>+(A!E49+B!F49)/(E!F63+E!F91)</f>
        <v>2.6190142626728111E-4</v>
      </c>
      <c r="G105" s="62">
        <f>+(A!F49+B!G49)/(E!G63+E!G91)</f>
        <v>2.6233218636363638E-4</v>
      </c>
      <c r="H105" s="62">
        <f>+(A!G49+B!H49)/(E!H63+E!H91)</f>
        <v>2.629731873417722E-4</v>
      </c>
      <c r="I105" s="62">
        <f>+(A!H49+B!I49)/(E!I63+E!I91)</f>
        <v>2.690693028720627E-4</v>
      </c>
      <c r="J105" s="62">
        <f>+(A!I49+B!J49)/(E!J63+E!J91)</f>
        <v>3.0284462499999997E-4</v>
      </c>
      <c r="K105" s="62">
        <f>+(A!J49+B!K49)/(E!K63+E!K91)</f>
        <v>2.7393884289276805E-4</v>
      </c>
      <c r="L105" s="62">
        <f>+(A!K49+B!L49)/(E!L63+E!L91)</f>
        <v>2.6002269733656176E-4</v>
      </c>
      <c r="M105" s="62">
        <f>+(A!L49+B!M49)/(E!M63+E!M91)</f>
        <v>2.544026244897959E-4</v>
      </c>
      <c r="N105" s="62">
        <f>+(A!M49+B!N49)/(E!N63+E!N91)</f>
        <v>2.2375840378548897E-4</v>
      </c>
      <c r="O105" s="62">
        <f>+(A!N49+B!O49)/(E!O63+E!O91)</f>
        <v>2.0158790896551723E-4</v>
      </c>
      <c r="P105" s="62">
        <f>+(A!O49+B!P49)/(E!P63+E!P91)</f>
        <v>1.9909338346727899E-4</v>
      </c>
      <c r="Q105" s="62">
        <f>+(A!P49+B!Q49)/(E!Q63+E!Q91)</f>
        <v>1.6877887301587302E-4</v>
      </c>
      <c r="R105" s="62">
        <f>+(A!Q49+B!R49)/(E!R63+E!R91)</f>
        <v>1.7271723417721518E-4</v>
      </c>
      <c r="S105" s="62">
        <f>+(A!R49+B!S49)/(E!S63+E!S91)</f>
        <v>1.7544281808278868E-4</v>
      </c>
      <c r="T105" s="62">
        <f>+(A!S49+B!T49)/(E!T63+E!T91)</f>
        <v>1.8574030606060605E-4</v>
      </c>
      <c r="U105" s="62">
        <f>+(A!T49+B!U49)/(E!U63+E!U91)</f>
        <v>1.6907999940758293E-4</v>
      </c>
      <c r="V105" s="62">
        <f>+(A!U49+B!V49)/(E!V63+E!V91)</f>
        <v>1.9800358545918366E-4</v>
      </c>
      <c r="W105" s="62">
        <f>+(A!V49+B!W49)/(E!W63+E!W91)</f>
        <v>1.8144203625954197E-4</v>
      </c>
      <c r="X105" s="62">
        <f>+(A!W49+B!X49)/(E!X63+E!X91)</f>
        <v>2.0353478947368421E-4</v>
      </c>
      <c r="Y105" s="62">
        <f>+(A!X49+B!Y49)/(E!Y63+E!Y91)</f>
        <v>2.2022204397394136E-4</v>
      </c>
      <c r="Z105" s="62">
        <f>+(A!Y49+B!Z49)/(E!Z63+E!Z91)</f>
        <v>2.1420455301102631E-4</v>
      </c>
      <c r="AA105" s="62">
        <f>+(A!Z49+B!AA49)/(E!AA63+E!AA91)</f>
        <v>1.9275485028248589E-4</v>
      </c>
      <c r="AB105" s="62">
        <f>+(A!AA49+B!AB49)/(E!AB63+E!AB91)</f>
        <v>1.8311198121473177E-4</v>
      </c>
      <c r="AC105" s="62">
        <f>+(A!AB49+B!AC49)/(E!AC63+E!AC91)</f>
        <v>1.9636858003780483E-4</v>
      </c>
    </row>
    <row r="106" spans="4:29" x14ac:dyDescent="0.25">
      <c r="D106" s="69" t="s">
        <v>20</v>
      </c>
      <c r="E106" s="62">
        <f>+(A!D50+B!E50)/(E!E64+E!E92)</f>
        <v>5.4660059733333325E-4</v>
      </c>
      <c r="F106" s="62">
        <f>+(A!E50+B!F50)/(E!F64+E!F92)</f>
        <v>4.4491693099671414E-4</v>
      </c>
      <c r="G106" s="62">
        <f>+(A!F50+B!G50)/(E!G64+E!G92)</f>
        <v>3.6247955866523145E-4</v>
      </c>
      <c r="H106" s="62">
        <f>+(A!G50+B!H50)/(E!H64+E!H92)</f>
        <v>2.8369516086956521E-4</v>
      </c>
      <c r="I106" s="62">
        <f>+(A!H50+B!I50)/(E!I64+E!I92)</f>
        <v>3.003602043010753E-4</v>
      </c>
      <c r="J106" s="62">
        <f>+(A!I50+B!J50)/(E!J64+E!J92)</f>
        <v>1.8160530927051671E-4</v>
      </c>
      <c r="K106" s="62">
        <f>+(A!J50+B!K50)/(E!K64+E!K92)</f>
        <v>1.0480568661679136E-4</v>
      </c>
      <c r="L106" s="62">
        <f>+(A!K50+B!L50)/(E!L64+E!L92)</f>
        <v>1.5573842222222224E-4</v>
      </c>
      <c r="M106" s="62">
        <f>+(A!L50+B!M50)/(E!M64+E!M92)</f>
        <v>1.6611157745550429E-4</v>
      </c>
      <c r="N106" s="62">
        <f>+(A!M50+B!N50)/(E!N64+E!N92)</f>
        <v>1.8403356292682926E-4</v>
      </c>
      <c r="O106" s="62">
        <f>+(A!N50+B!O50)/(E!O64+E!O92)</f>
        <v>2.2016528048780486E-4</v>
      </c>
      <c r="P106" s="62">
        <f>+(A!O50+B!P50)/(E!P64+E!P92)</f>
        <v>8.8287756056338037E-5</v>
      </c>
      <c r="Q106" s="62">
        <f>+(A!P50+B!Q50)/(E!Q64+E!Q92)</f>
        <v>9.8774221000000011E-5</v>
      </c>
      <c r="R106" s="62">
        <f>+(A!Q50+B!R50)/(E!R64+E!R92)</f>
        <v>2.513424595446585E-4</v>
      </c>
      <c r="S106" s="62">
        <f>+(A!R50+B!S50)/(E!S64+E!S92)</f>
        <v>2.3051871027777776E-4</v>
      </c>
      <c r="T106" s="62">
        <f>+(A!S50+B!T50)/(E!T64+E!T92)</f>
        <v>3.5559047510638298E-4</v>
      </c>
      <c r="U106" s="62">
        <f>+(A!T50+B!U50)/(E!U64+E!U92)</f>
        <v>4.9140169645061726E-4</v>
      </c>
      <c r="V106" s="62">
        <f>+(A!U50+B!V50)/(E!V64+E!V92)</f>
        <v>6.1133072103703703E-4</v>
      </c>
      <c r="W106" s="62">
        <f>+(A!V50+B!W50)/(E!W64+E!W92)</f>
        <v>3.5363160075872529E-4</v>
      </c>
      <c r="X106" s="62">
        <f>+(A!W50+B!X50)/(E!X64+E!X92)</f>
        <v>2.9781909043760131E-4</v>
      </c>
      <c r="Y106" s="62">
        <f>+(A!X50+B!Y50)/(E!Y64+E!Y92)</f>
        <v>4.0996423146666666E-4</v>
      </c>
      <c r="Z106" s="62">
        <f>+(A!Y50+B!Z50)/(E!Z64+E!Z92)</f>
        <v>3.1985180784313723E-4</v>
      </c>
      <c r="AA106" s="62">
        <f>+(A!Z50+B!AA50)/(E!AA64+E!AA92)</f>
        <v>6.4340845717884138E-4</v>
      </c>
      <c r="AB106" s="62">
        <f>+(A!AA50+B!AB50)/(E!AB64+E!AB92)</f>
        <v>5.76843734219242E-4</v>
      </c>
      <c r="AC106" s="62">
        <f>+(A!AB50+B!AC50)/(E!AC64+E!AC92)</f>
        <v>4.0360701952692413E-4</v>
      </c>
    </row>
    <row r="107" spans="4:29" x14ac:dyDescent="0.25">
      <c r="D107" s="69" t="s">
        <v>21</v>
      </c>
      <c r="E107" s="62">
        <f>+(A!D51+B!E51)/(E!E65+E!E93)</f>
        <v>1.3486908978763341E-4</v>
      </c>
      <c r="F107" s="62">
        <f>+(A!E51+B!F51)/(E!F65+E!F93)</f>
        <v>1.9308898064141993E-4</v>
      </c>
      <c r="G107" s="62">
        <f>+(A!F51+B!G51)/(E!G65+E!G93)</f>
        <v>1.7732100440246982E-4</v>
      </c>
      <c r="H107" s="62">
        <f>+(A!G51+B!H51)/(E!H65+E!H93)</f>
        <v>1.065625144152156E-4</v>
      </c>
      <c r="I107" s="62">
        <f>+(A!H51+B!I51)/(E!I65+E!I93)</f>
        <v>1.6944866393366501E-4</v>
      </c>
      <c r="J107" s="62">
        <f>+(A!I51+B!J51)/(E!J65+E!J93)</f>
        <v>1.8821581219153832E-4</v>
      </c>
      <c r="K107" s="62">
        <f>+(A!J51+B!K51)/(E!K65+E!K93)</f>
        <v>2.7693682286186971E-4</v>
      </c>
      <c r="L107" s="62">
        <f>+(A!K51+B!L51)/(E!L65+E!L93)</f>
        <v>3.7618161857952084E-4</v>
      </c>
      <c r="M107" s="62">
        <f>+(A!L51+B!M51)/(E!M65+E!M93)</f>
        <v>3.5949970147160741E-4</v>
      </c>
      <c r="N107" s="62">
        <f>+(A!M51+B!N51)/(E!N65+E!N93)</f>
        <v>6.163268719672593E-4</v>
      </c>
      <c r="O107" s="62">
        <f>+(A!N51+B!O51)/(E!O65+E!O93)</f>
        <v>3.5354442663057528E-4</v>
      </c>
      <c r="P107" s="62">
        <f>+(A!O51+B!P51)/(E!P65+E!P93)</f>
        <v>3.9843873077196874E-4</v>
      </c>
      <c r="Q107" s="62">
        <f>+(A!P51+B!Q51)/(E!Q65+E!Q93)</f>
        <v>2.7638835559525043E-4</v>
      </c>
      <c r="R107" s="62">
        <f>+(A!Q51+B!R51)/(E!R65+E!R93)</f>
        <v>3.3131853827899748E-4</v>
      </c>
      <c r="S107" s="62">
        <f>+(A!R51+B!S51)/(E!S65+E!S93)</f>
        <v>5.5409566454024065E-4</v>
      </c>
      <c r="T107" s="62">
        <f>+(A!S51+B!T51)/(E!T65+E!T93)</f>
        <v>6.4887766568938617E-4</v>
      </c>
      <c r="U107" s="62">
        <f>+(A!T51+B!U51)/(E!U65+E!U93)</f>
        <v>5.2307958149779737E-4</v>
      </c>
      <c r="V107" s="62">
        <f>+(A!U51+B!V51)/(E!V65+E!V93)</f>
        <v>5.3542543636363627E-4</v>
      </c>
      <c r="W107" s="62">
        <f>+(A!V51+B!W51)/(E!W65+E!W93)</f>
        <v>4.7213774999999995E-4</v>
      </c>
      <c r="X107" s="62">
        <f>+(A!W51+B!X51)/(E!X65+E!X93)</f>
        <v>7.9013690946631301E-4</v>
      </c>
      <c r="Y107" s="62">
        <f>+(A!X51+B!Y51)/(E!Y65+E!Y93)</f>
        <v>4.8627290937452669E-4</v>
      </c>
      <c r="Z107" s="62">
        <f>+(A!Y51+B!Z51)/(E!Z65+E!Z93)</f>
        <v>5.8534253694896086E-4</v>
      </c>
      <c r="AA107" s="62">
        <f>+(A!Z51+B!AA51)/(E!AA65+E!AA93)</f>
        <v>4.773658679245283E-4</v>
      </c>
      <c r="AB107" s="62">
        <f>+(A!AA51+B!AB51)/(E!AB65+E!AB93)</f>
        <v>5.7753611839069993E-4</v>
      </c>
      <c r="AC107" s="62">
        <f>+(A!AB51+B!AC51)/(E!AC65+E!AC93)</f>
        <v>5.5708790938284371E-4</v>
      </c>
    </row>
    <row r="108" spans="4:29" x14ac:dyDescent="0.25">
      <c r="D108" s="69" t="s">
        <v>22</v>
      </c>
      <c r="E108" s="62">
        <f>+(A!D52+B!E52)/(E!E66+E!E94)</f>
        <v>4.9899098167006104E-4</v>
      </c>
      <c r="F108" s="62">
        <f>+(A!E52+B!F52)/(E!F66+E!F94)</f>
        <v>5.0896042729970325E-4</v>
      </c>
      <c r="G108" s="62">
        <f>+(A!F52+B!G52)/(E!G66+E!G94)</f>
        <v>5.1031508753568032E-4</v>
      </c>
      <c r="H108" s="62">
        <f>+(A!G52+B!H52)/(E!H66+E!H94)</f>
        <v>5.065426766635426E-4</v>
      </c>
      <c r="I108" s="62">
        <f>+(A!H52+B!I52)/(E!I66+E!I94)</f>
        <v>4.6128251935193519E-4</v>
      </c>
      <c r="J108" s="62">
        <f>+(A!I52+B!J52)/(E!J66+E!J94)</f>
        <v>4.7969360994102786E-4</v>
      </c>
      <c r="K108" s="62">
        <f>+(A!J52+B!K52)/(E!K66+E!K94)</f>
        <v>4.9426553896103891E-4</v>
      </c>
      <c r="L108" s="62">
        <f>+(A!K52+B!L52)/(E!L66+E!L94)</f>
        <v>4.6352125799418607E-4</v>
      </c>
      <c r="M108" s="62">
        <f>+(A!L52+B!M52)/(E!M66+E!M94)</f>
        <v>4.0675718784194528E-4</v>
      </c>
      <c r="N108" s="62">
        <f>+(A!M52+B!N52)/(E!N66+E!N94)</f>
        <v>4.0316342678660671E-4</v>
      </c>
      <c r="O108" s="62">
        <f>+(A!N52+B!O52)/(E!O66+E!O94)</f>
        <v>4.3402106973684215E-4</v>
      </c>
      <c r="P108" s="62">
        <f>+(A!O52+B!P52)/(E!P66+E!P94)</f>
        <v>4.5364039098039216E-4</v>
      </c>
      <c r="Q108" s="62">
        <f>+(A!P52+B!Q52)/(E!Q66+E!Q94)</f>
        <v>4.7239270033444818E-4</v>
      </c>
      <c r="R108" s="62">
        <f>+(A!Q52+B!R52)/(E!R66+E!R94)</f>
        <v>4.8501598081395348E-4</v>
      </c>
      <c r="S108" s="62">
        <f>+(A!R52+B!S52)/(E!S66+E!S94)</f>
        <v>4.623732023890785E-4</v>
      </c>
      <c r="T108" s="62">
        <f>+(A!S52+B!T52)/(E!T66+E!T94)</f>
        <v>5.0106729161849704E-4</v>
      </c>
      <c r="U108" s="62">
        <f>+(A!T52+B!U52)/(E!U66+E!U94)</f>
        <v>5.191923857493858E-4</v>
      </c>
      <c r="V108" s="62">
        <f>+(A!U52+B!V52)/(E!V66+E!V94)</f>
        <v>5.5022353090452257E-4</v>
      </c>
      <c r="W108" s="62">
        <f>+(A!V52+B!W52)/(E!W66+E!W94)</f>
        <v>5.3808108902439022E-4</v>
      </c>
      <c r="X108" s="62">
        <f>+(A!W52+B!X52)/(E!X66+E!X94)</f>
        <v>5.3675433747016701E-4</v>
      </c>
      <c r="Y108" s="62">
        <f>+(A!X52+B!Y52)/(E!Y66+E!Y94)</f>
        <v>5.598246786842105E-4</v>
      </c>
      <c r="Z108" s="62">
        <f>+(A!Y52+B!Z52)/(E!Z66+E!Z94)</f>
        <v>5.0990449517426275E-4</v>
      </c>
      <c r="AA108" s="62">
        <f>+(A!Z52+B!AA52)/(E!AA66+E!AA94)</f>
        <v>4.4951997804878048E-4</v>
      </c>
      <c r="AB108" s="62">
        <f>+(A!AA52+B!AB52)/(E!AB66+E!AB94)</f>
        <v>4.3593997758175051E-4</v>
      </c>
      <c r="AC108" s="62">
        <f>+(A!AB52+B!AC52)/(E!AC66+E!AC94)</f>
        <v>4.2404775676079963E-4</v>
      </c>
    </row>
    <row r="109" spans="4:29" x14ac:dyDescent="0.25">
      <c r="D109" s="69" t="s">
        <v>23</v>
      </c>
      <c r="E109" s="62">
        <f>+(A!D53+B!E53)/(E!E67+E!E95)</f>
        <v>4.2671629411764707E-4</v>
      </c>
      <c r="F109" s="62">
        <f>+(A!E53+B!F53)/(E!F67+E!F95)</f>
        <v>4.2000966060606057E-4</v>
      </c>
      <c r="G109" s="62">
        <f>+(A!F53+B!G53)/(E!G67+E!G95)</f>
        <v>3.7632119811320752E-4</v>
      </c>
      <c r="H109" s="62">
        <f>+(A!G53+B!H53)/(E!H67+E!H95)</f>
        <v>3.8850899880382776E-4</v>
      </c>
      <c r="I109" s="62">
        <f>+(A!H53+B!I53)/(E!I67+E!I95)</f>
        <v>2.8119748451730416E-4</v>
      </c>
      <c r="J109" s="62">
        <f>+(A!I53+B!J53)/(E!J67+E!J95)</f>
        <v>3.5041115302089214E-4</v>
      </c>
      <c r="K109" s="62">
        <f>+(A!J53+B!K53)/(E!K67+E!K95)</f>
        <v>3.6413896641131411E-4</v>
      </c>
      <c r="L109" s="62">
        <f>+(A!K53+B!L53)/(E!L67+E!L95)</f>
        <v>3.4774846085508049E-4</v>
      </c>
      <c r="M109" s="62">
        <f>+(A!L53+B!M53)/(E!M67+E!M95)</f>
        <v>3.3191329326923076E-4</v>
      </c>
      <c r="N109" s="62">
        <f>+(A!M53+B!N53)/(E!N67+E!N95)</f>
        <v>3.3675451615384615E-4</v>
      </c>
      <c r="O109" s="62">
        <f>+(A!N53+B!O53)/(E!O67+E!O95)</f>
        <v>3.7714456907216493E-4</v>
      </c>
      <c r="P109" s="62">
        <f>+(A!O53+B!P53)/(E!P67+E!P95)</f>
        <v>4.3099985789473686E-4</v>
      </c>
      <c r="Q109" s="62">
        <f>+(A!P53+B!Q53)/(E!Q67+E!Q95)</f>
        <v>4.7207589578163769E-4</v>
      </c>
      <c r="R109" s="62">
        <f>+(A!Q53+B!R53)/(E!R67+E!R95)</f>
        <v>4.4413523024830698E-4</v>
      </c>
      <c r="S109" s="62">
        <f>+(A!R53+B!S53)/(E!S67+E!S95)</f>
        <v>5.0213036340694011E-4</v>
      </c>
      <c r="T109" s="62">
        <f>+(A!S53+B!T53)/(E!T67+E!T95)</f>
        <v>6.2087836895674303E-4</v>
      </c>
      <c r="U109" s="62">
        <f>+(A!T53+B!U53)/(E!U67+E!U95)</f>
        <v>5.9977560972515858E-4</v>
      </c>
      <c r="V109" s="62">
        <f>+(A!U53+B!V53)/(E!V67+E!V95)</f>
        <v>5.7826628344519019E-4</v>
      </c>
      <c r="W109" s="62">
        <f>+(A!V53+B!W53)/(E!W67+E!W95)</f>
        <v>5.982285099118943E-4</v>
      </c>
      <c r="X109" s="62">
        <f>+(A!W53+B!X53)/(E!X67+E!X95)</f>
        <v>5.3856124059829065E-4</v>
      </c>
      <c r="Y109" s="62">
        <f>+(A!X53+B!Y53)/(E!Y67+E!Y95)</f>
        <v>4.9424917445783131E-4</v>
      </c>
      <c r="Z109" s="62">
        <f>+(A!Y53+B!Z53)/(E!Z67+E!Z95)</f>
        <v>4.4227563181818176E-4</v>
      </c>
      <c r="AA109" s="62">
        <f>+(A!Z53+B!AA53)/(E!AA67+E!AA95)</f>
        <v>4.351616511261261E-4</v>
      </c>
      <c r="AB109" s="62">
        <f>+(A!AA53+B!AB53)/(E!AB67+E!AB95)</f>
        <v>4.6172829776647376E-4</v>
      </c>
      <c r="AC109" s="62">
        <f>+(A!AB53+B!AC53)/(E!AC67+E!AC95)</f>
        <v>3.9879122358510931E-4</v>
      </c>
    </row>
    <row r="110" spans="4:29" x14ac:dyDescent="0.25">
      <c r="D110" s="69" t="s">
        <v>24</v>
      </c>
      <c r="E110" s="62">
        <f>+(A!D54+B!E54)/(E!E68+E!E96)</f>
        <v>2.419935481865285E-4</v>
      </c>
      <c r="F110" s="62">
        <f>+(A!E54+B!F54)/(E!F68+E!F96)</f>
        <v>2.1393973707317074E-4</v>
      </c>
      <c r="G110" s="62">
        <f>+(A!F54+B!G54)/(E!G68+E!G96)</f>
        <v>2.3320482160919538E-4</v>
      </c>
      <c r="H110" s="62">
        <f>+(A!G54+B!H54)/(E!H68+E!H96)</f>
        <v>2.3374890892857142E-4</v>
      </c>
      <c r="I110" s="62">
        <f>+(A!H54+B!I54)/(E!I68+E!I96)</f>
        <v>1.1734914029535864E-4</v>
      </c>
      <c r="J110" s="62">
        <f>+(A!I54+B!J54)/(E!J68+E!J96)</f>
        <v>1.2780976596958176E-4</v>
      </c>
      <c r="K110" s="62">
        <f>+(A!J54+B!K54)/(E!K68+E!K96)</f>
        <v>1.4851718617234469E-4</v>
      </c>
      <c r="L110" s="62">
        <f>+(A!K54+B!L54)/(E!L68+E!L96)</f>
        <v>1.7278244596153846E-4</v>
      </c>
      <c r="M110" s="62">
        <f>+(A!L54+B!M54)/(E!M68+E!M96)</f>
        <v>1.8244440791245791E-4</v>
      </c>
      <c r="N110" s="62">
        <f>+(A!M54+B!N54)/(E!N68+E!N96)</f>
        <v>1.8086893716690042E-4</v>
      </c>
      <c r="O110" s="62">
        <f>+(A!N54+B!O54)/(E!O68+E!O96)</f>
        <v>2.4523406868556699E-4</v>
      </c>
      <c r="P110" s="62">
        <f>+(A!O54+B!P54)/(E!P68+E!P96)</f>
        <v>2.9123665723905723E-4</v>
      </c>
      <c r="Q110" s="62">
        <f>+(A!P54+B!Q54)/(E!Q68+E!Q96)</f>
        <v>3.3477083998035363E-4</v>
      </c>
      <c r="R110" s="62">
        <f>+(A!Q54+B!R54)/(E!R68+E!R96)</f>
        <v>2.8852861617915905E-4</v>
      </c>
      <c r="S110" s="62">
        <f>+(A!R54+B!S54)/(E!S68+E!S96)</f>
        <v>2.5724741229508197E-4</v>
      </c>
      <c r="T110" s="62">
        <f>+(A!S54+B!T54)/(E!T68+E!T96)</f>
        <v>3.2384635977011499E-4</v>
      </c>
      <c r="U110" s="62">
        <f>+(A!T54+B!U54)/(E!U68+E!U96)</f>
        <v>4.4620570279187816E-4</v>
      </c>
      <c r="V110" s="62">
        <f>+(A!U54+B!V54)/(E!V68+E!V96)</f>
        <v>4.558795317114094E-4</v>
      </c>
      <c r="W110" s="62">
        <f>+(A!V54+B!W54)/(E!W68+E!W96)</f>
        <v>3.8342241849148416E-4</v>
      </c>
      <c r="X110" s="62">
        <f>+(A!W54+B!X54)/(E!X68+E!X96)</f>
        <v>4.1155410984251964E-4</v>
      </c>
      <c r="Y110" s="62">
        <f>+(A!X54+B!Y54)/(E!Y68+E!Y96)</f>
        <v>3.1402577191383597E-4</v>
      </c>
      <c r="Z110" s="62">
        <f>+(A!Y54+B!Z54)/(E!Z68+E!Z96)</f>
        <v>2.9327936822351962E-4</v>
      </c>
      <c r="AA110" s="62">
        <f>+(A!Z54+B!AA54)/(E!AA68+E!AA96)</f>
        <v>2.9034725443425079E-4</v>
      </c>
      <c r="AB110" s="62">
        <f>+(A!AA54+B!AB54)/(E!AB68+E!AB96)</f>
        <v>2.7422576120295496E-4</v>
      </c>
      <c r="AC110" s="62">
        <f>+(A!AB54+B!AC54)/(E!AC68+E!AC96)</f>
        <v>2.8580343876809288E-4</v>
      </c>
    </row>
    <row r="111" spans="4:29" x14ac:dyDescent="0.25">
      <c r="D111" s="69" t="s">
        <v>25</v>
      </c>
      <c r="E111" s="62">
        <f>+(A!D55+B!E55)/(E!E69+E!E97)</f>
        <v>1.4757557641582623E-4</v>
      </c>
      <c r="F111" s="62">
        <f>+(A!E55+B!F55)/(E!F69+E!F97)</f>
        <v>1.4120213785557986E-4</v>
      </c>
      <c r="G111" s="62">
        <f>+(A!F55+B!G55)/(E!G69+E!G97)</f>
        <v>1.6231917973629422E-4</v>
      </c>
      <c r="H111" s="62">
        <f>+(A!G55+B!H55)/(E!H69+E!H97)</f>
        <v>1.5349278610729024E-4</v>
      </c>
      <c r="I111" s="62">
        <f>+(A!H55+B!I55)/(E!I69+E!I97)</f>
        <v>1.2956731059602649E-4</v>
      </c>
      <c r="J111" s="62">
        <f>+(A!I55+B!J55)/(E!J69+E!J97)</f>
        <v>1.510481141609482E-4</v>
      </c>
      <c r="K111" s="62">
        <f>+(A!J55+B!K55)/(E!K69+E!K97)</f>
        <v>1.5326837272155877E-4</v>
      </c>
      <c r="L111" s="62">
        <f>+(A!K55+B!L55)/(E!L69+E!L97)</f>
        <v>1.4882444809069211E-4</v>
      </c>
      <c r="M111" s="62">
        <f>+(A!L55+B!M55)/(E!M69+E!M97)</f>
        <v>1.3449747656249999E-4</v>
      </c>
      <c r="N111" s="62">
        <f>+(A!M55+B!N55)/(E!N69+E!N97)</f>
        <v>1.3056555650224215E-4</v>
      </c>
      <c r="O111" s="62">
        <f>+(A!N55+B!O55)/(E!O69+E!O97)</f>
        <v>1.5754517224489796E-4</v>
      </c>
      <c r="P111" s="62">
        <f>+(A!O55+B!P55)/(E!P69+E!P97)</f>
        <v>1.7162577712177124E-4</v>
      </c>
      <c r="Q111" s="62">
        <f>+(A!P55+B!Q55)/(E!Q69+E!Q97)</f>
        <v>1.7297945145631067E-4</v>
      </c>
      <c r="R111" s="62">
        <f>+(A!Q55+B!R55)/(E!R69+E!R97)</f>
        <v>1.8976858059701493E-4</v>
      </c>
      <c r="S111" s="62">
        <f>+(A!R55+B!S55)/(E!S69+E!S97)</f>
        <v>1.904397417241379E-4</v>
      </c>
      <c r="T111" s="62">
        <f>+(A!S55+B!T55)/(E!T69+E!T97)</f>
        <v>1.9821313963963965E-4</v>
      </c>
      <c r="U111" s="62">
        <f>+(A!T55+B!U55)/(E!U69+E!U97)</f>
        <v>2.2444500052493441E-4</v>
      </c>
      <c r="V111" s="62">
        <f>+(A!U55+B!V55)/(E!V69+E!V97)</f>
        <v>2.492264910025707E-4</v>
      </c>
      <c r="W111" s="62">
        <f>+(A!V55+B!W55)/(E!W69+E!W97)</f>
        <v>2.4487298271604941E-4</v>
      </c>
      <c r="X111" s="62">
        <f>+(A!W55+B!X55)/(E!X69+E!X97)</f>
        <v>2.4801080586854454E-4</v>
      </c>
      <c r="Y111" s="62">
        <f>+(A!X55+B!Y55)/(E!Y69+E!Y97)</f>
        <v>2.1299856000000001E-4</v>
      </c>
      <c r="Z111" s="62">
        <f>+(A!Y55+B!Z55)/(E!Z69+E!Z97)</f>
        <v>1.8759790251256283E-4</v>
      </c>
      <c r="AA111" s="62">
        <f>+(A!Z55+B!AA55)/(E!AA69+E!AA97)</f>
        <v>1.7636473749999999E-4</v>
      </c>
      <c r="AB111" s="62">
        <f>+(A!AA55+B!AB55)/(E!AB69+E!AB97)</f>
        <v>1.815537041811569E-4</v>
      </c>
      <c r="AC111" s="62">
        <f>+(A!AB55+B!AC55)/(E!AC69+E!AC97)</f>
        <v>1.8445875293943449E-4</v>
      </c>
    </row>
    <row r="112" spans="4:29" ht="15.75" thickBot="1" x14ac:dyDescent="0.3">
      <c r="D112" s="70" t="s">
        <v>26</v>
      </c>
      <c r="E112" s="63">
        <f>+(A!D56+B!E56)/(E!E70+E!E98)</f>
        <v>1.7284664775641025E-3</v>
      </c>
      <c r="F112" s="63">
        <f>+(A!E56+B!F56)/(E!F70+E!F98)</f>
        <v>7.5734899664429522E-4</v>
      </c>
      <c r="G112" s="63">
        <f>+(A!F56+B!G56)/(E!G70+E!G98)</f>
        <v>5.9979256402439027E-4</v>
      </c>
      <c r="H112" s="63">
        <f>+(A!G56+B!H56)/(E!H70+E!H98)</f>
        <v>6.1611721981424147E-4</v>
      </c>
      <c r="I112" s="63">
        <f>+(A!H56+B!I56)/(E!I70+E!I98)</f>
        <v>2.6802788607594932E-4</v>
      </c>
      <c r="J112" s="63">
        <f>+(A!I56+B!J56)/(E!J70+E!J98)</f>
        <v>1.9550693333333333E-5</v>
      </c>
      <c r="K112" s="63">
        <f>+(A!J56+B!K56)/(E!K70+E!K98)</f>
        <v>4.1131708609271524E-5</v>
      </c>
      <c r="L112" s="63">
        <f>+(A!K56+B!L56)/(E!L70+E!L98)</f>
        <v>5.0472117117117113E-6</v>
      </c>
      <c r="M112" s="63">
        <f>+(A!L56+B!M56)/(E!M70+E!M98)</f>
        <v>2.7987376114081996E-5</v>
      </c>
      <c r="N112" s="63">
        <f>+(A!M56+B!N56)/(E!N70+E!N98)</f>
        <v>2.9056770380434786E-5</v>
      </c>
      <c r="O112" s="63">
        <f>+(A!N56+B!O56)/(E!O70+E!O98)</f>
        <v>2.2780489646772227E-5</v>
      </c>
      <c r="P112" s="63">
        <f>+(A!O56+B!P56)/(E!P70+E!P98)</f>
        <v>2.6969330794341675E-5</v>
      </c>
      <c r="Q112" s="63">
        <f>+(A!P56+B!Q56)/(E!Q70+E!Q98)</f>
        <v>2.9544023300970874E-5</v>
      </c>
      <c r="R112" s="63">
        <f>+(A!Q56+B!R56)/(E!R70+E!R98)</f>
        <v>1.3426027301092044E-5</v>
      </c>
      <c r="S112" s="63">
        <f>+(A!R56+B!S56)/(E!S70+E!S98)</f>
        <v>1.8823271656854502E-5</v>
      </c>
      <c r="T112" s="63">
        <f>+(A!S56+B!T56)/(E!T70+E!T98)</f>
        <v>1.2178388584831902E-5</v>
      </c>
      <c r="U112" s="63">
        <f>+(A!T56+B!U56)/(E!U70+E!U98)</f>
        <v>1.5900339661016951E-5</v>
      </c>
      <c r="V112" s="63">
        <f>+(A!U56+B!V56)/(E!V70+E!V98)</f>
        <v>1.5545947277936963E-5</v>
      </c>
      <c r="W112" s="63">
        <f>+(A!V56+B!W56)/(E!W70+E!W98)</f>
        <v>1.2958733755942948E-5</v>
      </c>
      <c r="X112" s="63">
        <f>+(A!W56+B!X56)/(E!X70+E!X98)</f>
        <v>1.2535543408360127E-5</v>
      </c>
      <c r="Y112" s="63">
        <f>+(A!X56+B!Y56)/(E!Y70+E!Y98)</f>
        <v>1.0832503042596348E-5</v>
      </c>
      <c r="Z112" s="63">
        <f>+(A!Y56+B!Z56)/(E!Z70+E!Z98)</f>
        <v>9.7875822942643383E-6</v>
      </c>
      <c r="AA112" s="63">
        <f>+(A!Z56+B!AA56)/(E!AA70+E!AA98)</f>
        <v>2.0244137128072445E-5</v>
      </c>
      <c r="AB112" s="63">
        <f>+(A!AA56+B!AB56)/(E!AB70+E!AB98)</f>
        <v>1.4470182986891828E-4</v>
      </c>
      <c r="AC112" s="63">
        <f>+(A!AB56+B!AC56)/(E!AC70+E!AC98)</f>
        <v>2.6638611435173483E-5</v>
      </c>
    </row>
    <row r="113" spans="4:4" x14ac:dyDescent="0.25">
      <c r="D113" s="1" t="s">
        <v>53</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72"/>
  <sheetViews>
    <sheetView showGridLines="0" topLeftCell="A39" workbookViewId="0">
      <selection activeCell="A39" sqref="A39"/>
    </sheetView>
  </sheetViews>
  <sheetFormatPr baseColWidth="10" defaultRowHeight="15" x14ac:dyDescent="0.25"/>
  <cols>
    <col min="2" max="2" width="13.42578125" customWidth="1"/>
    <col min="4" max="4" width="31.7109375" customWidth="1"/>
  </cols>
  <sheetData>
    <row r="7" spans="2:16" x14ac:dyDescent="0.25">
      <c r="B7" s="222" t="s">
        <v>51</v>
      </c>
      <c r="C7" s="208"/>
      <c r="D7" s="208"/>
      <c r="E7" s="208"/>
    </row>
    <row r="8" spans="2:16" x14ac:dyDescent="0.25">
      <c r="B8" s="208"/>
      <c r="C8" s="208"/>
      <c r="D8" s="208"/>
      <c r="E8" s="208"/>
      <c r="M8" s="208" t="s">
        <v>11</v>
      </c>
      <c r="N8" s="224"/>
      <c r="O8" s="224"/>
      <c r="P8" s="224"/>
    </row>
    <row r="9" spans="2:16" x14ac:dyDescent="0.25">
      <c r="B9" s="208"/>
      <c r="C9" s="208"/>
      <c r="D9" s="208"/>
      <c r="E9" s="208"/>
      <c r="G9" s="208" t="s">
        <v>2</v>
      </c>
      <c r="H9" s="208"/>
      <c r="I9" s="208"/>
      <c r="J9" s="208"/>
      <c r="M9" s="224"/>
      <c r="N9" s="224"/>
      <c r="O9" s="224"/>
      <c r="P9" s="224"/>
    </row>
    <row r="10" spans="2:16" x14ac:dyDescent="0.25">
      <c r="B10" s="208"/>
      <c r="C10" s="208"/>
      <c r="D10" s="208"/>
      <c r="E10" s="208"/>
      <c r="G10" s="208"/>
      <c r="H10" s="208"/>
      <c r="I10" s="208"/>
      <c r="J10" s="208"/>
      <c r="M10" s="224"/>
      <c r="N10" s="224"/>
      <c r="O10" s="224"/>
      <c r="P10" s="224"/>
    </row>
    <row r="11" spans="2:16" x14ac:dyDescent="0.25">
      <c r="B11" s="208"/>
      <c r="C11" s="208"/>
      <c r="D11" s="208"/>
      <c r="E11" s="208"/>
      <c r="G11" s="208"/>
      <c r="H11" s="208"/>
      <c r="I11" s="208"/>
      <c r="J11" s="208"/>
      <c r="M11" s="224"/>
      <c r="N11" s="224"/>
      <c r="O11" s="224"/>
      <c r="P11" s="224"/>
    </row>
    <row r="12" spans="2:16" x14ac:dyDescent="0.25">
      <c r="B12" s="208"/>
      <c r="C12" s="208"/>
      <c r="D12" s="208"/>
      <c r="E12" s="208"/>
      <c r="G12" s="208"/>
      <c r="H12" s="208"/>
      <c r="I12" s="208"/>
      <c r="J12" s="208"/>
      <c r="M12" s="224"/>
      <c r="N12" s="224"/>
      <c r="O12" s="224"/>
      <c r="P12" s="224"/>
    </row>
    <row r="13" spans="2:16" x14ac:dyDescent="0.25">
      <c r="B13" s="208"/>
      <c r="C13" s="208"/>
      <c r="D13" s="208"/>
      <c r="E13" s="208"/>
      <c r="G13" s="208"/>
      <c r="H13" s="208"/>
      <c r="I13" s="208"/>
      <c r="J13" s="208"/>
      <c r="M13" s="224"/>
      <c r="N13" s="224"/>
      <c r="O13" s="224"/>
      <c r="P13" s="224"/>
    </row>
    <row r="14" spans="2:16" x14ac:dyDescent="0.25">
      <c r="B14" s="208"/>
      <c r="C14" s="208"/>
      <c r="D14" s="208"/>
      <c r="E14" s="208"/>
      <c r="G14" s="208"/>
      <c r="H14" s="208"/>
      <c r="I14" s="208"/>
      <c r="J14" s="208"/>
      <c r="M14" s="224"/>
      <c r="N14" s="224"/>
      <c r="O14" s="224"/>
      <c r="P14" s="224"/>
    </row>
    <row r="15" spans="2:16" x14ac:dyDescent="0.25">
      <c r="B15" s="208"/>
      <c r="C15" s="208"/>
      <c r="D15" s="208"/>
      <c r="E15" s="208"/>
      <c r="G15" s="208"/>
      <c r="H15" s="208"/>
      <c r="I15" s="208"/>
      <c r="J15" s="208"/>
      <c r="M15" s="224"/>
      <c r="N15" s="224"/>
      <c r="O15" s="224"/>
      <c r="P15" s="224"/>
    </row>
    <row r="16" spans="2:16" x14ac:dyDescent="0.25">
      <c r="B16" s="208"/>
      <c r="C16" s="208"/>
      <c r="D16" s="208"/>
      <c r="E16" s="208"/>
      <c r="G16" s="208"/>
      <c r="H16" s="208"/>
      <c r="I16" s="208"/>
      <c r="J16" s="208"/>
      <c r="M16" s="224"/>
      <c r="N16" s="224"/>
      <c r="O16" s="224"/>
      <c r="P16" s="224"/>
    </row>
    <row r="17" spans="3:16" x14ac:dyDescent="0.25">
      <c r="C17" s="209" t="s">
        <v>3</v>
      </c>
      <c r="D17" s="209"/>
      <c r="E17" s="209"/>
      <c r="H17" s="209" t="s">
        <v>3</v>
      </c>
      <c r="I17" s="209"/>
      <c r="J17" s="209"/>
      <c r="N17" s="209" t="s">
        <v>3</v>
      </c>
      <c r="O17" s="209"/>
      <c r="P17" s="209"/>
    </row>
    <row r="45" spans="3:29" ht="15.75" thickBot="1" x14ac:dyDescent="0.3"/>
    <row r="46" spans="3:29" ht="15.75" thickBot="1" x14ac:dyDescent="0.3">
      <c r="C46" s="6" t="s">
        <v>15</v>
      </c>
      <c r="D46" s="7"/>
      <c r="E46" s="16">
        <v>1995</v>
      </c>
      <c r="F46" s="8">
        <v>1996</v>
      </c>
      <c r="G46" s="16">
        <v>1997</v>
      </c>
      <c r="H46" s="8">
        <v>1998</v>
      </c>
      <c r="I46" s="16">
        <v>1999</v>
      </c>
      <c r="J46" s="8">
        <v>2000</v>
      </c>
      <c r="K46" s="16">
        <v>2001</v>
      </c>
      <c r="L46" s="8">
        <v>2002</v>
      </c>
      <c r="M46" s="16">
        <v>2003</v>
      </c>
      <c r="N46" s="8">
        <v>2004</v>
      </c>
      <c r="O46" s="16">
        <v>2005</v>
      </c>
      <c r="P46" s="8">
        <v>2006</v>
      </c>
      <c r="Q46" s="16">
        <v>2007</v>
      </c>
      <c r="R46" s="8">
        <v>2008</v>
      </c>
      <c r="S46" s="16">
        <v>2009</v>
      </c>
      <c r="T46" s="8">
        <v>2010</v>
      </c>
      <c r="U46" s="16">
        <v>2011</v>
      </c>
      <c r="V46" s="8">
        <v>2012</v>
      </c>
      <c r="W46" s="16">
        <v>2013</v>
      </c>
      <c r="X46" s="8">
        <v>2014</v>
      </c>
      <c r="Y46" s="16">
        <v>2015</v>
      </c>
      <c r="Z46" s="9">
        <v>2016</v>
      </c>
      <c r="AA46" s="9">
        <v>2017</v>
      </c>
      <c r="AB46" s="9">
        <v>2018</v>
      </c>
      <c r="AC46" s="9">
        <v>2019</v>
      </c>
    </row>
    <row r="47" spans="3:29" ht="15.75" thickBot="1" x14ac:dyDescent="0.3">
      <c r="C47" s="211" t="s">
        <v>27</v>
      </c>
      <c r="D47" s="220"/>
      <c r="E47" s="58">
        <f>+A!D46/A!D$46</f>
        <v>1</v>
      </c>
      <c r="F47" s="73">
        <f>+A!E46/A!E$46</f>
        <v>1</v>
      </c>
      <c r="G47" s="58">
        <f>+A!F46/A!F$46</f>
        <v>1</v>
      </c>
      <c r="H47" s="73">
        <f>+A!G46/A!G$46</f>
        <v>1</v>
      </c>
      <c r="I47" s="58">
        <f>+A!H46/A!H$46</f>
        <v>1</v>
      </c>
      <c r="J47" s="73">
        <f>+A!I46/A!I$46</f>
        <v>1</v>
      </c>
      <c r="K47" s="58">
        <f>+A!J46/A!J$46</f>
        <v>1</v>
      </c>
      <c r="L47" s="73">
        <f>+A!K46/A!K$46</f>
        <v>1</v>
      </c>
      <c r="M47" s="58">
        <f>+A!L46/A!L$46</f>
        <v>1</v>
      </c>
      <c r="N47" s="73">
        <f>+A!M46/A!M$46</f>
        <v>1</v>
      </c>
      <c r="O47" s="58">
        <f>+A!N46/A!N$46</f>
        <v>1</v>
      </c>
      <c r="P47" s="73">
        <f>+A!O46/A!O$46</f>
        <v>1</v>
      </c>
      <c r="Q47" s="58">
        <f>+A!P46/A!P$46</f>
        <v>1</v>
      </c>
      <c r="R47" s="73">
        <f>+A!Q46/A!Q$46</f>
        <v>1</v>
      </c>
      <c r="S47" s="58">
        <f>+A!R46/A!R$46</f>
        <v>1</v>
      </c>
      <c r="T47" s="73">
        <f>+A!S46/A!S$46</f>
        <v>1</v>
      </c>
      <c r="U47" s="58">
        <f>+A!T46/A!T$46</f>
        <v>1</v>
      </c>
      <c r="V47" s="73">
        <f>+A!U46/A!U$46</f>
        <v>1</v>
      </c>
      <c r="W47" s="58">
        <f>+A!V46/A!V$46</f>
        <v>1</v>
      </c>
      <c r="X47" s="73">
        <f>+A!W46/A!W$46</f>
        <v>1</v>
      </c>
      <c r="Y47" s="58">
        <f>+A!X46/A!X$46</f>
        <v>1</v>
      </c>
      <c r="Z47" s="74">
        <f>+A!Y46/A!Y$46</f>
        <v>1</v>
      </c>
      <c r="AA47" s="74">
        <f>+A!Z46/A!Z$46</f>
        <v>1</v>
      </c>
      <c r="AB47" s="74">
        <f>+A!AA46/A!AA$46</f>
        <v>1</v>
      </c>
      <c r="AC47" s="74">
        <f>+A!AB46/A!AB$46</f>
        <v>1</v>
      </c>
    </row>
    <row r="48" spans="3:29" x14ac:dyDescent="0.25">
      <c r="C48" s="204" t="s">
        <v>17</v>
      </c>
      <c r="D48" s="219"/>
      <c r="E48" s="59">
        <f>+A!D47/A!D$46</f>
        <v>0.27350139780833232</v>
      </c>
      <c r="F48" s="75">
        <f>+A!E47/A!E$46</f>
        <v>0.27113121805845758</v>
      </c>
      <c r="G48" s="59">
        <f>+A!F47/A!F$46</f>
        <v>0.3294241709029645</v>
      </c>
      <c r="H48" s="75">
        <f>+A!G47/A!G$46</f>
        <v>0.32045940106475296</v>
      </c>
      <c r="I48" s="59">
        <f>+A!H47/A!H$46</f>
        <v>0.29130390394089556</v>
      </c>
      <c r="J48" s="75">
        <f>+A!I47/A!I$46</f>
        <v>0.27138521733399273</v>
      </c>
      <c r="K48" s="59">
        <f>+A!J47/A!J$46</f>
        <v>0.24837470608792028</v>
      </c>
      <c r="L48" s="75">
        <f>+A!K47/A!K$46</f>
        <v>0.22333772849074163</v>
      </c>
      <c r="M48" s="59">
        <f>+A!L47/A!L$46</f>
        <v>0.20280754458844927</v>
      </c>
      <c r="N48" s="75">
        <f>+A!M47/A!M$46</f>
        <v>0.19518474310075853</v>
      </c>
      <c r="O48" s="59">
        <f>+A!N47/A!N$46</f>
        <v>0.21663625693248365</v>
      </c>
      <c r="P48" s="75">
        <f>+A!O47/A!O$46</f>
        <v>0.25150900289033085</v>
      </c>
      <c r="Q48" s="59">
        <f>+A!P47/A!P$46</f>
        <v>0.21955178694544059</v>
      </c>
      <c r="R48" s="75">
        <f>+A!Q47/A!Q$46</f>
        <v>0.16299925141747679</v>
      </c>
      <c r="S48" s="59">
        <f>+A!R47/A!R$46</f>
        <v>0.23325348161139284</v>
      </c>
      <c r="T48" s="75">
        <f>+A!S47/A!S$46</f>
        <v>0.21312645386368931</v>
      </c>
      <c r="U48" s="59">
        <f>+A!T47/A!T$46</f>
        <v>0.17847314648922424</v>
      </c>
      <c r="V48" s="75">
        <f>+A!U47/A!U$46</f>
        <v>0.1385855731759863</v>
      </c>
      <c r="W48" s="59">
        <f>+A!V47/A!V$46</f>
        <v>0.15148375722896365</v>
      </c>
      <c r="X48" s="75">
        <f>+A!W47/A!W$46</f>
        <v>0.18650026275881532</v>
      </c>
      <c r="Y48" s="59">
        <f>+A!X47/A!X$46</f>
        <v>0.2046410037938437</v>
      </c>
      <c r="Z48" s="76">
        <f>+A!Y47/A!Y$46</f>
        <v>0.20675357285238341</v>
      </c>
      <c r="AA48" s="76">
        <f>+A!Z47/A!Z$46</f>
        <v>0.15829275369423418</v>
      </c>
      <c r="AB48" s="76">
        <f>+A!AA47/A!AA$46</f>
        <v>0.13558911082846983</v>
      </c>
      <c r="AC48" s="76">
        <f>+A!AB47/A!AB$46</f>
        <v>0.17071711787880106</v>
      </c>
    </row>
    <row r="49" spans="3:29" x14ac:dyDescent="0.25">
      <c r="C49" s="202" t="s">
        <v>18</v>
      </c>
      <c r="D49" s="218"/>
      <c r="E49" s="77">
        <f>+A!D48/A!D$46</f>
        <v>4.4334964860685079E-4</v>
      </c>
      <c r="F49" s="78">
        <f>+A!E48/A!E$46</f>
        <v>7.6299812510056768E-4</v>
      </c>
      <c r="G49" s="77">
        <f>+A!F48/A!F$46</f>
        <v>4.0047443577285715E-4</v>
      </c>
      <c r="H49" s="78">
        <f>+A!G48/A!G$46</f>
        <v>1.422508042556659E-3</v>
      </c>
      <c r="I49" s="77">
        <f>+A!H48/A!H$46</f>
        <v>2.8739141929418569E-3</v>
      </c>
      <c r="J49" s="78">
        <f>+A!I48/A!I$46</f>
        <v>1.9272644550375523E-3</v>
      </c>
      <c r="K49" s="77">
        <f>+A!J48/A!J$46</f>
        <v>2.4456052065062071E-3</v>
      </c>
      <c r="L49" s="78">
        <f>+A!K48/A!K$46</f>
        <v>3.8259747236344057E-3</v>
      </c>
      <c r="M49" s="77">
        <f>+A!L48/A!L$46</f>
        <v>4.3022725799026123E-3</v>
      </c>
      <c r="N49" s="78">
        <f>+A!M48/A!M$46</f>
        <v>3.9391437087768098E-3</v>
      </c>
      <c r="O49" s="77">
        <f>+A!N48/A!N$46</f>
        <v>3.7879983504770119E-3</v>
      </c>
      <c r="P49" s="78">
        <f>+A!O48/A!O$46</f>
        <v>6.6745574625070208E-3</v>
      </c>
      <c r="Q49" s="77">
        <f>+A!P48/A!P$46</f>
        <v>3.923289740717319E-3</v>
      </c>
      <c r="R49" s="78">
        <f>+A!Q48/A!Q$46</f>
        <v>2.4968490686877102E-3</v>
      </c>
      <c r="S49" s="77">
        <f>+A!R48/A!R$46</f>
        <v>3.6447558080903238E-3</v>
      </c>
      <c r="T49" s="78">
        <f>+A!S48/A!S$46</f>
        <v>1.4512298152307194E-3</v>
      </c>
      <c r="U49" s="77">
        <f>+A!T48/A!T$46</f>
        <v>1.1330130838306412E-3</v>
      </c>
      <c r="V49" s="78">
        <f>+A!U48/A!U$46</f>
        <v>1.2443767294655745E-3</v>
      </c>
      <c r="W49" s="77">
        <f>+A!V48/A!V$46</f>
        <v>2.4424767315187018E-3</v>
      </c>
      <c r="X49" s="78">
        <f>+A!W48/A!W$46</f>
        <v>3.0750980191512215E-3</v>
      </c>
      <c r="Y49" s="77">
        <f>+A!X48/A!X$46</f>
        <v>4.7001521556527771E-3</v>
      </c>
      <c r="Z49" s="79">
        <f>+A!Y48/A!Y$46</f>
        <v>4.5071705501399557E-3</v>
      </c>
      <c r="AA49" s="79">
        <f>+A!Z48/A!Z$46</f>
        <v>2.7131285834481752E-3</v>
      </c>
      <c r="AB49" s="79">
        <f>+A!AA48/A!AA$46</f>
        <v>2.8583897172928495E-3</v>
      </c>
      <c r="AC49" s="79">
        <f>+A!AB48/A!AB$46</f>
        <v>5.0330845201103517E-3</v>
      </c>
    </row>
    <row r="50" spans="3:29" x14ac:dyDescent="0.25">
      <c r="C50" s="204" t="s">
        <v>19</v>
      </c>
      <c r="D50" s="219"/>
      <c r="E50" s="59">
        <f>+A!D49/A!D$46</f>
        <v>2.8139843846499781E-2</v>
      </c>
      <c r="F50" s="75">
        <f>+A!E49/A!E$46</f>
        <v>2.9786441484110016E-2</v>
      </c>
      <c r="G50" s="59">
        <f>+A!F49/A!F$46</f>
        <v>2.6789571990299313E-2</v>
      </c>
      <c r="H50" s="75">
        <f>+A!G49/A!G$46</f>
        <v>3.3376361252060949E-2</v>
      </c>
      <c r="I50" s="59">
        <f>+A!H49/A!H$46</f>
        <v>3.2044181068800422E-2</v>
      </c>
      <c r="J50" s="75">
        <f>+A!I49/A!I$46</f>
        <v>3.071590189180386E-2</v>
      </c>
      <c r="K50" s="59">
        <f>+A!J49/A!J$46</f>
        <v>3.8073746048289732E-2</v>
      </c>
      <c r="L50" s="75">
        <f>+A!K49/A!K$46</f>
        <v>3.8640212963395724E-2</v>
      </c>
      <c r="M50" s="59">
        <f>+A!L49/A!L$46</f>
        <v>4.2891533090578381E-2</v>
      </c>
      <c r="N50" s="75">
        <f>+A!M49/A!M$46</f>
        <v>3.2909126102937128E-2</v>
      </c>
      <c r="O50" s="59">
        <f>+A!N49/A!N$46</f>
        <v>2.799997623879906E-2</v>
      </c>
      <c r="P50" s="75">
        <f>+A!O49/A!O$46</f>
        <v>3.4843291659282086E-2</v>
      </c>
      <c r="Q50" s="59">
        <f>+A!P49/A!P$46</f>
        <v>2.9450822128369948E-2</v>
      </c>
      <c r="R50" s="75">
        <f>+A!Q49/A!Q$46</f>
        <v>2.4568888482748762E-2</v>
      </c>
      <c r="S50" s="59">
        <f>+A!R49/A!R$46</f>
        <v>2.4765654361372205E-2</v>
      </c>
      <c r="T50" s="75">
        <f>+A!S49/A!S$46</f>
        <v>2.3372126686684452E-2</v>
      </c>
      <c r="U50" s="59">
        <f>+A!T49/A!T$46</f>
        <v>2.0462099440535675E-2</v>
      </c>
      <c r="V50" s="75">
        <f>+A!U49/A!U$46</f>
        <v>2.442281625179064E-2</v>
      </c>
      <c r="W50" s="59">
        <f>+A!V49/A!V$46</f>
        <v>3.0580606861143871E-2</v>
      </c>
      <c r="X50" s="75">
        <f>+A!W49/A!W$46</f>
        <v>3.6958908363456562E-2</v>
      </c>
      <c r="Y50" s="59">
        <f>+A!X49/A!X$46</f>
        <v>3.4076037127903219E-2</v>
      </c>
      <c r="Z50" s="76">
        <f>+A!Y49/A!Y$46</f>
        <v>4.0508203157933763E-2</v>
      </c>
      <c r="AA50" s="76">
        <f>+A!Z49/A!Z$46</f>
        <v>3.0340535413374767E-2</v>
      </c>
      <c r="AB50" s="76">
        <f>+A!AA49/A!AA$46</f>
        <v>2.7847199160293989E-2</v>
      </c>
      <c r="AC50" s="76">
        <f>+A!AB49/A!AB$46</f>
        <v>4.0696036502407988E-2</v>
      </c>
    </row>
    <row r="51" spans="3:29" x14ac:dyDescent="0.25">
      <c r="C51" s="202" t="s">
        <v>20</v>
      </c>
      <c r="D51" s="218"/>
      <c r="E51" s="77">
        <f>+A!D50/A!D$46</f>
        <v>0.29994091481498741</v>
      </c>
      <c r="F51" s="78">
        <f>+A!E50/A!E$46</f>
        <v>0.2937393633332096</v>
      </c>
      <c r="G51" s="77">
        <f>+A!F50/A!F$46</f>
        <v>0.2309156217485592</v>
      </c>
      <c r="H51" s="78">
        <f>+A!G50/A!G$46</f>
        <v>0.1736139422866772</v>
      </c>
      <c r="I51" s="77">
        <f>+A!H50/A!H$46</f>
        <v>0.22356034357147531</v>
      </c>
      <c r="J51" s="78">
        <f>+A!I50/A!I$46</f>
        <v>0.19639025841725838</v>
      </c>
      <c r="K51" s="77">
        <f>+A!J50/A!J$46</f>
        <v>0.11428870499973548</v>
      </c>
      <c r="L51" s="78">
        <f>+A!K50/A!K$46</f>
        <v>0.14350263814630937</v>
      </c>
      <c r="M51" s="77">
        <f>+A!L50/A!L$46</f>
        <v>0.16573011478014141</v>
      </c>
      <c r="N51" s="78">
        <f>+A!M50/A!M$46</f>
        <v>0.19750442301451396</v>
      </c>
      <c r="O51" s="77">
        <f>+A!N50/A!N$46</f>
        <v>0.26737393412705301</v>
      </c>
      <c r="P51" s="78">
        <f>+A!O50/A!O$46</f>
        <v>0.13205317684010559</v>
      </c>
      <c r="Q51" s="77">
        <f>+A!P50/A!P$46</f>
        <v>0.15666181532052301</v>
      </c>
      <c r="R51" s="78">
        <f>+A!Q50/A!Q$46</f>
        <v>0.3889014555942506</v>
      </c>
      <c r="S51" s="77">
        <f>+A!R50/A!R$46</f>
        <v>0.26540966798620258</v>
      </c>
      <c r="T51" s="78">
        <f>+A!S50/A!S$46</f>
        <v>0.37336806635547626</v>
      </c>
      <c r="U51" s="77">
        <f>+A!T50/A!T$46</f>
        <v>0.46281255218653716</v>
      </c>
      <c r="V51" s="78">
        <f>+A!U50/A!U$46</f>
        <v>0.50260294219637336</v>
      </c>
      <c r="W51" s="77">
        <f>+A!V50/A!V$46</f>
        <v>0.35617980231110002</v>
      </c>
      <c r="X51" s="78">
        <f>+A!W50/A!W$46</f>
        <v>0.31549878226826444</v>
      </c>
      <c r="Y51" s="77">
        <f>+A!X50/A!X$46</f>
        <v>0.28359052147732544</v>
      </c>
      <c r="Z51" s="79">
        <f>+A!Y50/A!Y$46</f>
        <v>0.20168398506030805</v>
      </c>
      <c r="AA51" s="79">
        <f>+A!Z50/A!Z$46</f>
        <v>0.42174724720163681</v>
      </c>
      <c r="AB51" s="79">
        <f>+A!AA50/A!AA$46</f>
        <v>0.43862226080844235</v>
      </c>
      <c r="AC51" s="79">
        <f>+A!AB50/A!AB$46</f>
        <v>0.36603064711113226</v>
      </c>
    </row>
    <row r="52" spans="3:29" x14ac:dyDescent="0.25">
      <c r="C52" s="204" t="s">
        <v>21</v>
      </c>
      <c r="D52" s="219"/>
      <c r="E52" s="59">
        <f>+A!D51/A!D$46</f>
        <v>3.219318848042317E-3</v>
      </c>
      <c r="F52" s="75">
        <f>+A!E51/A!E$46</f>
        <v>2.5849579678875628E-3</v>
      </c>
      <c r="G52" s="59">
        <f>+A!F51/A!F$46</f>
        <v>5.7239139625471164E-3</v>
      </c>
      <c r="H52" s="75">
        <f>+A!G51/A!G$46</f>
        <v>3.8421112653994065E-3</v>
      </c>
      <c r="I52" s="59">
        <f>+A!H51/A!H$46</f>
        <v>5.8059462815127499E-3</v>
      </c>
      <c r="J52" s="75">
        <f>+A!I51/A!I$46</f>
        <v>4.2320526720703404E-3</v>
      </c>
      <c r="K52" s="59">
        <f>+A!J51/A!J$46</f>
        <v>8.8822299468163512E-3</v>
      </c>
      <c r="L52" s="75">
        <f>+A!K51/A!K$46</f>
        <v>1.4575888557374872E-2</v>
      </c>
      <c r="M52" s="59">
        <f>+A!L51/A!L$46</f>
        <v>1.4631692181079525E-2</v>
      </c>
      <c r="N52" s="75">
        <f>+A!M51/A!M$46</f>
        <v>2.0652043686972175E-2</v>
      </c>
      <c r="O52" s="59">
        <f>+A!N51/A!N$46</f>
        <v>8.8971116198710305E-3</v>
      </c>
      <c r="P52" s="75">
        <f>+A!O51/A!O$46</f>
        <v>1.2272200946303366E-2</v>
      </c>
      <c r="Q52" s="59">
        <f>+A!P51/A!P$46</f>
        <v>9.207681762142093E-3</v>
      </c>
      <c r="R52" s="75">
        <f>+A!Q51/A!Q$46</f>
        <v>1.0642604221631519E-2</v>
      </c>
      <c r="S52" s="59">
        <f>+A!R51/A!R$46</f>
        <v>1.942808141245295E-2</v>
      </c>
      <c r="T52" s="75">
        <f>+A!S51/A!S$46</f>
        <v>1.267072456560033E-2</v>
      </c>
      <c r="U52" s="59">
        <f>+A!T51/A!T$46</f>
        <v>6.3879152591526335E-3</v>
      </c>
      <c r="V52" s="75">
        <f>+A!U51/A!U$46</f>
        <v>1.1022574468523335E-2</v>
      </c>
      <c r="W52" s="59">
        <f>+A!V51/A!V$46</f>
        <v>1.0340564597198116E-2</v>
      </c>
      <c r="X52" s="75">
        <f>+A!W51/A!W$46</f>
        <v>1.9081281925310316E-2</v>
      </c>
      <c r="Y52" s="59">
        <f>+A!X51/A!X$46</f>
        <v>1.4291790040268367E-2</v>
      </c>
      <c r="Z52" s="76">
        <f>+A!Y51/A!Y$46</f>
        <v>1.6375199113966253E-2</v>
      </c>
      <c r="AA52" s="76">
        <f>+A!Z51/A!Z$46</f>
        <v>1.4292019335847552E-2</v>
      </c>
      <c r="AB52" s="76">
        <f>+A!AA51/A!AA$46</f>
        <v>1.133477898480756E-2</v>
      </c>
      <c r="AC52" s="76">
        <f>+A!AB51/A!AB$46</f>
        <v>1.2272431108820151E-2</v>
      </c>
    </row>
    <row r="53" spans="3:29" x14ac:dyDescent="0.25">
      <c r="C53" s="202" t="s">
        <v>22</v>
      </c>
      <c r="D53" s="218"/>
      <c r="E53" s="77">
        <f>+A!D52/A!D$46</f>
        <v>0.16551629387138456</v>
      </c>
      <c r="F53" s="78">
        <f>+A!E52/A!E$46</f>
        <v>0.18387974619437811</v>
      </c>
      <c r="G53" s="77">
        <f>+A!F52/A!F$46</f>
        <v>0.19459801953070988</v>
      </c>
      <c r="H53" s="78">
        <f>+A!G52/A!G$46</f>
        <v>0.2218492658102133</v>
      </c>
      <c r="I53" s="77">
        <f>+A!H52/A!H$46</f>
        <v>0.20685095799733746</v>
      </c>
      <c r="J53" s="78">
        <f>+A!I52/A!I$46</f>
        <v>0.20509141603398734</v>
      </c>
      <c r="K53" s="77">
        <f>+A!J52/A!J$46</f>
        <v>0.2376931051545034</v>
      </c>
      <c r="L53" s="78">
        <f>+A!K52/A!K$46</f>
        <v>0.23168297923746214</v>
      </c>
      <c r="M53" s="77">
        <f>+A!L52/A!L$46</f>
        <v>0.22974045883425662</v>
      </c>
      <c r="N53" s="78">
        <f>+A!M52/A!M$46</f>
        <v>0.21244117992935049</v>
      </c>
      <c r="O53" s="77">
        <f>+A!N52/A!N$46</f>
        <v>0.18669805867737824</v>
      </c>
      <c r="P53" s="78">
        <f>+A!O52/A!O$46</f>
        <v>0.2129712284257986</v>
      </c>
      <c r="Q53" s="77">
        <f>+A!P52/A!P$46</f>
        <v>0.2172153579940698</v>
      </c>
      <c r="R53" s="78">
        <f>+A!Q52/A!Q$46</f>
        <v>0.17032838258702038</v>
      </c>
      <c r="S53" s="77">
        <f>+A!R52/A!R$46</f>
        <v>0.18785103768548256</v>
      </c>
      <c r="T53" s="78">
        <f>+A!S52/A!S$46</f>
        <v>0.15643468917568021</v>
      </c>
      <c r="U53" s="77">
        <f>+A!T52/A!T$46</f>
        <v>0.13411994934944618</v>
      </c>
      <c r="V53" s="78">
        <f>+A!U52/A!U$46</f>
        <v>0.13072988431825058</v>
      </c>
      <c r="W53" s="77">
        <f>+A!V52/A!V$46</f>
        <v>0.18015109243883973</v>
      </c>
      <c r="X53" s="78">
        <f>+A!W52/A!W$46</f>
        <v>0.17148380271527769</v>
      </c>
      <c r="Y53" s="77">
        <f>+A!X52/A!X$46</f>
        <v>0.1870864268972201</v>
      </c>
      <c r="Z53" s="79">
        <f>+A!Y52/A!Y$46</f>
        <v>0.21768486112374055</v>
      </c>
      <c r="AA53" s="79">
        <f>+A!Z52/A!Z$46</f>
        <v>0.14969719704669157</v>
      </c>
      <c r="AB53" s="79">
        <f>+A!AA52/A!AA$46</f>
        <v>0.14883869646842016</v>
      </c>
      <c r="AC53" s="79">
        <f>+A!AB52/A!AB$46</f>
        <v>0.17700767373473728</v>
      </c>
    </row>
    <row r="54" spans="3:29" x14ac:dyDescent="0.25">
      <c r="C54" s="204" t="s">
        <v>23</v>
      </c>
      <c r="D54" s="219"/>
      <c r="E54" s="59">
        <f>+A!D53/A!D$46</f>
        <v>0.14729196582747653</v>
      </c>
      <c r="F54" s="75">
        <f>+A!E53/A!E$46</f>
        <v>0.14017803768489989</v>
      </c>
      <c r="G54" s="59">
        <f>+A!F53/A!F$46</f>
        <v>0.11626337134508626</v>
      </c>
      <c r="H54" s="75">
        <f>+A!G53/A!G$46</f>
        <v>0.11951521237854995</v>
      </c>
      <c r="I54" s="59">
        <f>+A!H53/A!H$46</f>
        <v>0.12679462621625695</v>
      </c>
      <c r="J54" s="75">
        <f>+A!I53/A!I$46</f>
        <v>0.15670369979237697</v>
      </c>
      <c r="K54" s="59">
        <f>+A!J53/A!J$46</f>
        <v>0.17970961537448213</v>
      </c>
      <c r="L54" s="75">
        <f>+A!K53/A!K$46</f>
        <v>0.1810579653213959</v>
      </c>
      <c r="M54" s="59">
        <f>+A!L53/A!L$46</f>
        <v>0.1911318238980127</v>
      </c>
      <c r="N54" s="75">
        <f>+A!M53/A!M$46</f>
        <v>0.18322209653991031</v>
      </c>
      <c r="O54" s="59">
        <f>+A!N53/A!N$46</f>
        <v>0.16021072502817274</v>
      </c>
      <c r="P54" s="75">
        <f>+A!O53/A!O$46</f>
        <v>0.19691156147076824</v>
      </c>
      <c r="Q54" s="59">
        <f>+A!P53/A!P$46</f>
        <v>0.20628835949038646</v>
      </c>
      <c r="R54" s="75">
        <f>+A!Q53/A!Q$46</f>
        <v>0.12348887656912583</v>
      </c>
      <c r="S54" s="59">
        <f>+A!R53/A!R$46</f>
        <v>0.12478615842694475</v>
      </c>
      <c r="T54" s="75">
        <f>+A!S53/A!S$46</f>
        <v>0.11431347585140066</v>
      </c>
      <c r="U54" s="59">
        <f>+A!T53/A!T$46</f>
        <v>9.0899210366260502E-2</v>
      </c>
      <c r="V54" s="75">
        <f>+A!U53/A!U$46</f>
        <v>7.4375537766564775E-2</v>
      </c>
      <c r="W54" s="59">
        <f>+A!V53/A!V$46</f>
        <v>8.9503554730605922E-2</v>
      </c>
      <c r="X54" s="75">
        <f>+A!W53/A!W$46</f>
        <v>0.10417918054202693</v>
      </c>
      <c r="Y54" s="59">
        <f>+A!X53/A!X$46</f>
        <v>9.4906033784976224E-2</v>
      </c>
      <c r="Z54" s="76">
        <f>+A!Y53/A!Y$46</f>
        <v>0.10585364007444684</v>
      </c>
      <c r="AA54" s="76">
        <f>+A!Z53/A!Z$46</f>
        <v>7.5575365519320731E-2</v>
      </c>
      <c r="AB54" s="76">
        <f>+A!AA53/A!AA$46</f>
        <v>8.177601607809809E-2</v>
      </c>
      <c r="AC54" s="76">
        <f>+A!AB53/A!AB$46</f>
        <v>8.0339189973268735E-2</v>
      </c>
    </row>
    <row r="55" spans="3:29" x14ac:dyDescent="0.25">
      <c r="C55" s="202" t="s">
        <v>24</v>
      </c>
      <c r="D55" s="218"/>
      <c r="E55" s="77">
        <f>+A!D54/A!D$46</f>
        <v>2.4303871387080681E-2</v>
      </c>
      <c r="F55" s="78">
        <f>+A!E54/A!E$46</f>
        <v>1.9374612062439733E-2</v>
      </c>
      <c r="G55" s="77">
        <f>+A!F54/A!F$46</f>
        <v>3.0090979057636923E-2</v>
      </c>
      <c r="H55" s="78">
        <f>+A!G54/A!G$46</f>
        <v>4.4158197006950839E-2</v>
      </c>
      <c r="I55" s="77">
        <f>+A!H54/A!H$46</f>
        <v>3.1736420352848092E-2</v>
      </c>
      <c r="J55" s="78">
        <f>+A!I54/A!I$46</f>
        <v>3.6862664369620803E-2</v>
      </c>
      <c r="K55" s="77">
        <f>+A!J54/A!J$46</f>
        <v>4.5514988533784322E-2</v>
      </c>
      <c r="L55" s="78">
        <f>+A!K54/A!K$46</f>
        <v>4.8126468825195924E-2</v>
      </c>
      <c r="M55" s="77">
        <f>+A!L54/A!L$46</f>
        <v>3.812469575442301E-2</v>
      </c>
      <c r="N55" s="78">
        <f>+A!M54/A!M$46</f>
        <v>4.7091553613470609E-2</v>
      </c>
      <c r="O55" s="77">
        <f>+A!N54/A!N$46</f>
        <v>3.4044989809527297E-2</v>
      </c>
      <c r="P55" s="78">
        <f>+A!O54/A!O$46</f>
        <v>3.8235553141005921E-2</v>
      </c>
      <c r="Q55" s="77">
        <f>+A!P54/A!P$46</f>
        <v>5.2381515962023159E-2</v>
      </c>
      <c r="R55" s="78">
        <f>+A!Q54/A!Q$46</f>
        <v>4.1956996006672263E-2</v>
      </c>
      <c r="S55" s="77">
        <f>+A!R54/A!R$46</f>
        <v>5.9261700907570686E-2</v>
      </c>
      <c r="T55" s="78">
        <f>+A!S54/A!S$46</f>
        <v>4.3238017171643932E-2</v>
      </c>
      <c r="U55" s="77">
        <f>+A!T54/A!T$46</f>
        <v>5.255536990719302E-2</v>
      </c>
      <c r="V55" s="78">
        <f>+A!U54/A!U$46</f>
        <v>6.5023013089389722E-2</v>
      </c>
      <c r="W55" s="77">
        <f>+A!V54/A!V$46</f>
        <v>0.11183052708318317</v>
      </c>
      <c r="X55" s="78">
        <f>+A!W54/A!W$46</f>
        <v>9.6803979760998804E-2</v>
      </c>
      <c r="Y55" s="77">
        <f>+A!X54/A!X$46</f>
        <v>0.11146116414162879</v>
      </c>
      <c r="Z55" s="79">
        <f>+A!Y54/A!Y$46</f>
        <v>0.13770798481114518</v>
      </c>
      <c r="AA55" s="79">
        <f>+A!Z54/A!Z$46</f>
        <v>9.8160013595334744E-2</v>
      </c>
      <c r="AB55" s="79">
        <f>+A!AA54/A!AA$46</f>
        <v>7.3748018862157594E-2</v>
      </c>
      <c r="AC55" s="79">
        <f>+A!AB54/A!AB$46</f>
        <v>8.7087125537904694E-2</v>
      </c>
    </row>
    <row r="56" spans="3:29" x14ac:dyDescent="0.25">
      <c r="C56" s="204" t="s">
        <v>25</v>
      </c>
      <c r="D56" s="219"/>
      <c r="E56" s="59">
        <f>+A!D55/A!D$46</f>
        <v>5.7643032042289544E-2</v>
      </c>
      <c r="F56" s="75">
        <f>+A!E55/A!E$46</f>
        <v>5.8562593000497244E-2</v>
      </c>
      <c r="G56" s="59">
        <f>+A!F55/A!F$46</f>
        <v>6.5793871959527753E-2</v>
      </c>
      <c r="H56" s="75">
        <f>+A!G55/A!G$46</f>
        <v>8.1762989851828935E-2</v>
      </c>
      <c r="I56" s="59">
        <f>+A!H55/A!H$46</f>
        <v>7.9029700916920978E-2</v>
      </c>
      <c r="J56" s="75">
        <f>+A!I55/A!I$46</f>
        <v>9.6689585962794478E-2</v>
      </c>
      <c r="K56" s="59">
        <f>+A!J55/A!J$46</f>
        <v>0.1250172986479621</v>
      </c>
      <c r="L56" s="75">
        <f>+A!K55/A!K$46</f>
        <v>0.11524843455849162</v>
      </c>
      <c r="M56" s="59">
        <f>+A!L55/A!L$46</f>
        <v>0.11059887459466791</v>
      </c>
      <c r="N56" s="75">
        <f>+A!M55/A!M$46</f>
        <v>0.10690513804512466</v>
      </c>
      <c r="O56" s="59">
        <f>+A!N55/A!N$46</f>
        <v>9.4042549683406987E-2</v>
      </c>
      <c r="P56" s="75">
        <f>+A!O55/A!O$46</f>
        <v>0.11421745547259457</v>
      </c>
      <c r="Q56" s="59">
        <f>+A!P55/A!P$46</f>
        <v>0.1048936237221148</v>
      </c>
      <c r="R56" s="75">
        <f>+A!Q55/A!Q$46</f>
        <v>7.4300070010561145E-2</v>
      </c>
      <c r="S56" s="59">
        <f>+A!R55/A!R$46</f>
        <v>8.1089319720990538E-2</v>
      </c>
      <c r="T56" s="75">
        <f>+A!S55/A!S$46</f>
        <v>6.1602421203940813E-2</v>
      </c>
      <c r="U56" s="59">
        <f>+A!T55/A!T$46</f>
        <v>5.2690217915221375E-2</v>
      </c>
      <c r="V56" s="75">
        <f>+A!U55/A!U$46</f>
        <v>5.1633512290730099E-2</v>
      </c>
      <c r="W56" s="59">
        <f>+A!V55/A!V$46</f>
        <v>6.7085027078578663E-2</v>
      </c>
      <c r="X56" s="75">
        <f>+A!W55/A!W$46</f>
        <v>6.599607331904328E-2</v>
      </c>
      <c r="Y56" s="59">
        <f>+A!X55/A!X$46</f>
        <v>6.4718763668402582E-2</v>
      </c>
      <c r="Z56" s="76">
        <f>+A!Y55/A!Y$46</f>
        <v>6.8161438084370279E-2</v>
      </c>
      <c r="AA56" s="76">
        <f>+A!Z55/A!Z$46</f>
        <v>4.5051995848194533E-2</v>
      </c>
      <c r="AB56" s="76">
        <f>+A!AA55/A!AA$46</f>
        <v>4.2154530391146805E-2</v>
      </c>
      <c r="AC56" s="76">
        <f>+A!AB55/A!AB$46</f>
        <v>5.380773906154869E-2</v>
      </c>
    </row>
    <row r="57" spans="3:29" ht="15.75" thickBot="1" x14ac:dyDescent="0.3">
      <c r="C57" s="206" t="s">
        <v>26</v>
      </c>
      <c r="D57" s="242"/>
      <c r="E57" s="80">
        <f>+A!D56/A!D$46</f>
        <v>1.190529991979258E-8</v>
      </c>
      <c r="F57" s="81">
        <f>+A!E56/A!E$46</f>
        <v>3.2089019724897989E-8</v>
      </c>
      <c r="G57" s="80">
        <f>+A!F56/A!F$46</f>
        <v>5.066896064450478E-9</v>
      </c>
      <c r="H57" s="81">
        <f>+A!G56/A!G$46</f>
        <v>1.1041009655285656E-8</v>
      </c>
      <c r="I57" s="80">
        <f>+A!H56/A!H$46</f>
        <v>5.4610106457578648E-9</v>
      </c>
      <c r="J57" s="81">
        <f>+A!I56/A!I$46</f>
        <v>1.9390710575196743E-6</v>
      </c>
      <c r="K57" s="80">
        <f>+A!J56/A!J$46</f>
        <v>0</v>
      </c>
      <c r="L57" s="81">
        <f>+A!K56/A!K$46</f>
        <v>1.7091759984761245E-6</v>
      </c>
      <c r="M57" s="80">
        <f>+A!L56/A!L$46</f>
        <v>4.0989698488594387E-5</v>
      </c>
      <c r="N57" s="81">
        <f>+A!M56/A!M$46</f>
        <v>1.5055225818543384E-4</v>
      </c>
      <c r="O57" s="80">
        <f>+A!N56/A!N$46</f>
        <v>3.0839953283105445E-4</v>
      </c>
      <c r="P57" s="81">
        <f>+A!O56/A!O$46</f>
        <v>3.1197169130384818E-4</v>
      </c>
      <c r="Q57" s="80">
        <f>+A!P56/A!P$46</f>
        <v>4.2574693421284257E-4</v>
      </c>
      <c r="R57" s="81">
        <f>+A!Q56/A!Q$46</f>
        <v>3.1662604182497271E-4</v>
      </c>
      <c r="S57" s="80">
        <f>+A!R56/A!R$46</f>
        <v>5.1014207950049982E-4</v>
      </c>
      <c r="T57" s="81">
        <f>+A!S56/A!S$46</f>
        <v>4.2279531065336529E-4</v>
      </c>
      <c r="U57" s="80">
        <f>+A!T56/A!T$46</f>
        <v>4.6652600259851118E-4</v>
      </c>
      <c r="V57" s="81">
        <f>+A!U56/A!U$46</f>
        <v>3.5976971292565082E-4</v>
      </c>
      <c r="W57" s="80">
        <f>+A!V56/A!V$46</f>
        <v>4.0259093886793124E-4</v>
      </c>
      <c r="X57" s="81">
        <f>+A!W56/A!W$46</f>
        <v>4.2263032765528827E-4</v>
      </c>
      <c r="Y57" s="80">
        <f>+A!X56/A!X$46</f>
        <v>5.2810691277891417E-4</v>
      </c>
      <c r="Z57" s="82">
        <f>+A!Y56/A!Y$46</f>
        <v>7.6394517156572585E-4</v>
      </c>
      <c r="AA57" s="82">
        <f>+A!Z56/A!Z$46</f>
        <v>4.129743761917032E-3</v>
      </c>
      <c r="AB57" s="82">
        <f>+A!AA56/A!AA$46</f>
        <v>3.72309987008708E-2</v>
      </c>
      <c r="AC57" s="82">
        <f>+A!AB56/A!AB$46</f>
        <v>7.0089545712687436E-3</v>
      </c>
    </row>
    <row r="58" spans="3:29" x14ac:dyDescent="0.25">
      <c r="C58" s="1" t="s">
        <v>53</v>
      </c>
      <c r="AA58" s="1"/>
    </row>
    <row r="59" spans="3:29" ht="15.75" thickBot="1" x14ac:dyDescent="0.3"/>
    <row r="60" spans="3:29" ht="15.75" thickBot="1" x14ac:dyDescent="0.3">
      <c r="C60" s="6" t="s">
        <v>15</v>
      </c>
      <c r="D60" s="7"/>
      <c r="E60" s="16">
        <v>1995</v>
      </c>
      <c r="F60" s="8">
        <v>1996</v>
      </c>
      <c r="G60" s="16">
        <v>1997</v>
      </c>
      <c r="H60" s="8">
        <v>1998</v>
      </c>
      <c r="I60" s="16">
        <v>1999</v>
      </c>
      <c r="J60" s="8">
        <v>2000</v>
      </c>
      <c r="K60" s="16">
        <v>2001</v>
      </c>
      <c r="L60" s="8">
        <v>2002</v>
      </c>
      <c r="M60" s="16">
        <v>2003</v>
      </c>
      <c r="N60" s="8">
        <v>2004</v>
      </c>
      <c r="O60" s="16">
        <v>2005</v>
      </c>
      <c r="P60" s="8">
        <v>2006</v>
      </c>
      <c r="Q60" s="16">
        <v>2007</v>
      </c>
      <c r="R60" s="8">
        <v>2008</v>
      </c>
      <c r="S60" s="16">
        <v>2009</v>
      </c>
      <c r="T60" s="8">
        <v>2010</v>
      </c>
      <c r="U60" s="16">
        <v>2011</v>
      </c>
      <c r="V60" s="8">
        <v>2012</v>
      </c>
      <c r="W60" s="16">
        <v>2013</v>
      </c>
      <c r="X60" s="8">
        <v>2014</v>
      </c>
      <c r="Y60" s="16">
        <v>2015</v>
      </c>
      <c r="Z60" s="9">
        <v>2016</v>
      </c>
      <c r="AA60" s="9">
        <v>2017</v>
      </c>
      <c r="AB60" s="9">
        <v>2018</v>
      </c>
      <c r="AC60" s="9">
        <v>2019</v>
      </c>
    </row>
    <row r="61" spans="3:29" ht="15.75" thickBot="1" x14ac:dyDescent="0.3">
      <c r="C61" s="211" t="s">
        <v>27</v>
      </c>
      <c r="D61" s="220"/>
      <c r="E61" s="58">
        <f>+B!E46/B!E$46</f>
        <v>1</v>
      </c>
      <c r="F61" s="73">
        <f>+B!F46/B!F$46</f>
        <v>1</v>
      </c>
      <c r="G61" s="58">
        <f>+B!G46/B!G$46</f>
        <v>1</v>
      </c>
      <c r="H61" s="73">
        <f>+B!H46/B!H$46</f>
        <v>1</v>
      </c>
      <c r="I61" s="58">
        <f>+B!I46/B!I$46</f>
        <v>1</v>
      </c>
      <c r="J61" s="73">
        <f>+B!J46/B!J$46</f>
        <v>1</v>
      </c>
      <c r="K61" s="58">
        <f>+B!K46/B!K$46</f>
        <v>1</v>
      </c>
      <c r="L61" s="73">
        <f>+B!L46/B!L$46</f>
        <v>1</v>
      </c>
      <c r="M61" s="58">
        <f>+B!M46/B!M$46</f>
        <v>1</v>
      </c>
      <c r="N61" s="73">
        <f>+B!N46/B!N$46</f>
        <v>1</v>
      </c>
      <c r="O61" s="58">
        <f>+B!O46/B!O$46</f>
        <v>1</v>
      </c>
      <c r="P61" s="73">
        <f>+B!P46/B!P$46</f>
        <v>1</v>
      </c>
      <c r="Q61" s="58">
        <f>+B!Q46/B!Q$46</f>
        <v>1</v>
      </c>
      <c r="R61" s="73">
        <f>+B!R46/B!R$46</f>
        <v>1</v>
      </c>
      <c r="S61" s="58">
        <f>+B!S46/B!S$46</f>
        <v>1</v>
      </c>
      <c r="T61" s="73">
        <f>+B!T46/B!T$46</f>
        <v>1</v>
      </c>
      <c r="U61" s="58">
        <f>+B!U46/B!U$46</f>
        <v>1</v>
      </c>
      <c r="V61" s="73">
        <f>+B!V46/B!V$46</f>
        <v>1</v>
      </c>
      <c r="W61" s="58">
        <f>+B!W46/B!W$46</f>
        <v>1</v>
      </c>
      <c r="X61" s="73">
        <f>+B!X46/B!X$46</f>
        <v>1</v>
      </c>
      <c r="Y61" s="58">
        <f>+B!Y46/B!Y$46</f>
        <v>1</v>
      </c>
      <c r="Z61" s="74">
        <f>+B!Z46/B!Z$46</f>
        <v>1</v>
      </c>
      <c r="AA61" s="74">
        <f>+B!AA46/B!AA$46</f>
        <v>1</v>
      </c>
      <c r="AB61" s="74">
        <f>+B!AB46/B!AB$46</f>
        <v>1</v>
      </c>
      <c r="AC61" s="74">
        <f>+B!AC46/B!AC$46</f>
        <v>1</v>
      </c>
    </row>
    <row r="62" spans="3:29" x14ac:dyDescent="0.25">
      <c r="C62" s="204" t="s">
        <v>17</v>
      </c>
      <c r="D62" s="219"/>
      <c r="E62" s="59">
        <f>+B!E47/B!E$46</f>
        <v>9.5139705582061002E-2</v>
      </c>
      <c r="F62" s="75">
        <f>+B!F47/B!F$46</f>
        <v>0.14490927818985669</v>
      </c>
      <c r="G62" s="59">
        <f>+B!G47/B!G$46</f>
        <v>0.15187827307178431</v>
      </c>
      <c r="H62" s="75">
        <f>+B!H47/B!H$46</f>
        <v>0.13762644411699612</v>
      </c>
      <c r="I62" s="59">
        <f>+B!I47/B!I$46</f>
        <v>0.15144605772536118</v>
      </c>
      <c r="J62" s="75">
        <f>+B!J47/B!J$46</f>
        <v>0.13430509197449306</v>
      </c>
      <c r="K62" s="59">
        <f>+B!K47/B!K$46</f>
        <v>0.15400591385077525</v>
      </c>
      <c r="L62" s="75">
        <f>+B!L47/B!L$46</f>
        <v>0.14226668261632874</v>
      </c>
      <c r="M62" s="59">
        <f>+B!M47/B!M$46</f>
        <v>0.11908147254524606</v>
      </c>
      <c r="N62" s="75">
        <f>+B!N47/B!N$46</f>
        <v>0.12371010082048864</v>
      </c>
      <c r="O62" s="59">
        <f>+B!O47/B!O$46</f>
        <v>8.1586042897147687E-2</v>
      </c>
      <c r="P62" s="75">
        <f>+B!P47/B!P$46</f>
        <v>7.2800879925641535E-2</v>
      </c>
      <c r="Q62" s="59">
        <f>+B!Q47/B!Q$46</f>
        <v>7.1817470033798708E-2</v>
      </c>
      <c r="R62" s="75">
        <f>+B!R47/B!R$46</f>
        <v>8.5397545334904193E-2</v>
      </c>
      <c r="S62" s="59">
        <f>+B!S47/B!S$46</f>
        <v>0.11881089570009173</v>
      </c>
      <c r="T62" s="75">
        <f>+B!T47/B!T$46</f>
        <v>9.7558482246572251E-2</v>
      </c>
      <c r="U62" s="59">
        <f>+B!U47/B!U$46</f>
        <v>8.7899030242449494E-2</v>
      </c>
      <c r="V62" s="75">
        <f>+B!V47/B!V$46</f>
        <v>9.4882438504735808E-2</v>
      </c>
      <c r="W62" s="59">
        <f>+B!W47/B!W$46</f>
        <v>9.735008193561312E-2</v>
      </c>
      <c r="X62" s="75">
        <f>+B!X47/B!X$46</f>
        <v>0.10625617593689422</v>
      </c>
      <c r="Y62" s="59">
        <f>+B!Y47/B!Y$46</f>
        <v>0.11893347739670583</v>
      </c>
      <c r="Z62" s="76">
        <f>+B!Z47/B!Z$46</f>
        <v>0.13299209948268084</v>
      </c>
      <c r="AA62" s="76">
        <f>+B!AA47/B!AA$46</f>
        <v>0.12347728270697134</v>
      </c>
      <c r="AB62" s="76">
        <f>+B!AB47/B!AB$46</f>
        <v>0.1263546477150716</v>
      </c>
      <c r="AC62" s="76">
        <f>+B!AC47/B!AC$46</f>
        <v>0.13282381392838719</v>
      </c>
    </row>
    <row r="63" spans="3:29" x14ac:dyDescent="0.25">
      <c r="C63" s="202" t="s">
        <v>18</v>
      </c>
      <c r="D63" s="218"/>
      <c r="E63" s="77">
        <f>+B!E48/B!E$46</f>
        <v>2.5115468784001451E-3</v>
      </c>
      <c r="F63" s="78">
        <f>+B!F48/B!F$46</f>
        <v>5.6069131948458736E-3</v>
      </c>
      <c r="G63" s="77">
        <f>+B!G48/B!G$46</f>
        <v>6.5154350485694028E-3</v>
      </c>
      <c r="H63" s="78">
        <f>+B!H48/B!H$46</f>
        <v>3.5275945141792354E-3</v>
      </c>
      <c r="I63" s="77">
        <f>+B!I48/B!I$46</f>
        <v>7.9318590521928311E-3</v>
      </c>
      <c r="J63" s="78">
        <f>+B!J48/B!J$46</f>
        <v>6.5919957542887138E-3</v>
      </c>
      <c r="K63" s="77">
        <f>+B!K48/B!K$46</f>
        <v>8.1705340535449828E-3</v>
      </c>
      <c r="L63" s="78">
        <f>+B!L48/B!L$46</f>
        <v>7.3907483080594876E-3</v>
      </c>
      <c r="M63" s="77">
        <f>+B!M48/B!M$46</f>
        <v>7.5541228700783964E-3</v>
      </c>
      <c r="N63" s="78">
        <f>+B!N48/B!N$46</f>
        <v>8.0050530743070222E-3</v>
      </c>
      <c r="O63" s="77">
        <f>+B!O48/B!O$46</f>
        <v>6.3800124895299921E-3</v>
      </c>
      <c r="P63" s="78">
        <f>+B!P48/B!P$46</f>
        <v>5.5196818204389497E-3</v>
      </c>
      <c r="Q63" s="77">
        <f>+B!Q48/B!Q$46</f>
        <v>5.7790833434901755E-3</v>
      </c>
      <c r="R63" s="78">
        <f>+B!R48/B!R$46</f>
        <v>6.8158972966907063E-3</v>
      </c>
      <c r="S63" s="77">
        <f>+B!S48/B!S$46</f>
        <v>6.4973940850390549E-3</v>
      </c>
      <c r="T63" s="78">
        <f>+B!T48/B!T$46</f>
        <v>6.2128912155500534E-3</v>
      </c>
      <c r="U63" s="77">
        <f>+B!U48/B!U$46</f>
        <v>4.5051906878320553E-3</v>
      </c>
      <c r="V63" s="78">
        <f>+B!V48/B!V$46</f>
        <v>5.2854780111070733E-3</v>
      </c>
      <c r="W63" s="77">
        <f>+B!W48/B!W$46</f>
        <v>5.9725256136119714E-3</v>
      </c>
      <c r="X63" s="78">
        <f>+B!X48/B!X$46</f>
        <v>7.0814587616694936E-3</v>
      </c>
      <c r="Y63" s="77">
        <f>+B!Y48/B!Y$46</f>
        <v>1.3317786711294683E-2</v>
      </c>
      <c r="Z63" s="79">
        <f>+B!Z48/B!Z$46</f>
        <v>1.7730563226504847E-2</v>
      </c>
      <c r="AA63" s="79">
        <f>+B!AA48/B!AA$46</f>
        <v>1.6785987283527915E-2</v>
      </c>
      <c r="AB63" s="79">
        <f>+B!AB48/B!AB$46</f>
        <v>1.8560032783332774E-2</v>
      </c>
      <c r="AC63" s="79">
        <f>+B!AC48/B!AC$46</f>
        <v>2.0423586703385357E-2</v>
      </c>
    </row>
    <row r="64" spans="3:29" x14ac:dyDescent="0.25">
      <c r="C64" s="204" t="s">
        <v>19</v>
      </c>
      <c r="D64" s="219"/>
      <c r="E64" s="59">
        <f>+B!E49/B!E$46</f>
        <v>3.2683907281438121E-2</v>
      </c>
      <c r="F64" s="75">
        <f>+B!F49/B!F$46</f>
        <v>3.0392727111428441E-2</v>
      </c>
      <c r="G64" s="59">
        <f>+B!G49/B!G$46</f>
        <v>3.0614597988811016E-2</v>
      </c>
      <c r="H64" s="75">
        <f>+B!H49/B!H$46</f>
        <v>2.6055468073528706E-2</v>
      </c>
      <c r="I64" s="59">
        <f>+B!I49/B!I$46</f>
        <v>4.0739999387410908E-2</v>
      </c>
      <c r="J64" s="75">
        <f>+B!J49/B!J$46</f>
        <v>4.8595352097846954E-2</v>
      </c>
      <c r="K64" s="59">
        <f>+B!K49/B!K$46</f>
        <v>3.4657523996780161E-2</v>
      </c>
      <c r="L64" s="75">
        <f>+B!L49/B!L$46</f>
        <v>2.8746347848705511E-2</v>
      </c>
      <c r="M64" s="59">
        <f>+B!M49/B!M$46</f>
        <v>2.8501184023022607E-2</v>
      </c>
      <c r="N64" s="75">
        <f>+B!N49/B!N$46</f>
        <v>2.9778816395444541E-2</v>
      </c>
      <c r="O64" s="59">
        <f>+B!O49/B!O$46</f>
        <v>2.1895779801779078E-2</v>
      </c>
      <c r="P64" s="75">
        <f>+B!P49/B!P$46</f>
        <v>1.946718485085374E-2</v>
      </c>
      <c r="Q64" s="59">
        <f>+B!Q49/B!Q$46</f>
        <v>1.6743958562845416E-2</v>
      </c>
      <c r="R64" s="75">
        <f>+B!R49/B!R$46</f>
        <v>1.9259644064123435E-2</v>
      </c>
      <c r="S64" s="59">
        <f>+B!S49/B!S$46</f>
        <v>1.7229074837584478E-2</v>
      </c>
      <c r="T64" s="75">
        <f>+B!T49/B!T$46</f>
        <v>1.890829354376946E-2</v>
      </c>
      <c r="U64" s="59">
        <f>+B!U49/B!U$46</f>
        <v>1.5231556387785864E-2</v>
      </c>
      <c r="V64" s="75">
        <f>+B!V49/B!V$46</f>
        <v>1.3776139139568485E-2</v>
      </c>
      <c r="W64" s="59">
        <f>+B!W49/B!W$46</f>
        <v>1.343736571774809E-2</v>
      </c>
      <c r="X64" s="75">
        <f>+B!X49/B!X$46</f>
        <v>1.3009461881324203E-2</v>
      </c>
      <c r="Y64" s="59">
        <f>+B!Y49/B!Y$46</f>
        <v>1.4711186760114608E-2</v>
      </c>
      <c r="Z64" s="76">
        <f>+B!Z49/B!Z$46</f>
        <v>1.3705970509178865E-2</v>
      </c>
      <c r="AA64" s="76">
        <f>+B!AA49/B!AA$46</f>
        <v>1.3593573346731546E-2</v>
      </c>
      <c r="AB64" s="76">
        <f>+B!AB49/B!AB$46</f>
        <v>1.4034743684393796E-2</v>
      </c>
      <c r="AC64" s="76">
        <f>+B!AC49/B!AC$46</f>
        <v>1.2883843661512408E-2</v>
      </c>
    </row>
    <row r="65" spans="3:29" x14ac:dyDescent="0.25">
      <c r="C65" s="202" t="s">
        <v>20</v>
      </c>
      <c r="D65" s="218"/>
      <c r="E65" s="77">
        <f>+B!E50/B!E$46</f>
        <v>2.5487878736593214E-3</v>
      </c>
      <c r="F65" s="78">
        <f>+B!F50/B!F$46</f>
        <v>1.4348572041797472E-3</v>
      </c>
      <c r="G65" s="77">
        <f>+B!G50/B!G$46</f>
        <v>6.921941261516365E-3</v>
      </c>
      <c r="H65" s="78">
        <f>+B!H50/B!H$46</f>
        <v>2.7197159180537092E-3</v>
      </c>
      <c r="I65" s="77">
        <f>+B!I50/B!I$46</f>
        <v>3.4684733509786031E-3</v>
      </c>
      <c r="J65" s="78">
        <f>+B!J50/B!J$46</f>
        <v>2.1322320918949738E-3</v>
      </c>
      <c r="K65" s="77">
        <f>+B!K50/B!K$46</f>
        <v>3.5732189459088707E-3</v>
      </c>
      <c r="L65" s="78">
        <f>+B!L50/B!L$46</f>
        <v>7.6138246659862626E-3</v>
      </c>
      <c r="M65" s="77">
        <f>+B!M50/B!M$46</f>
        <v>1.2208446722006282E-2</v>
      </c>
      <c r="N65" s="78">
        <f>+B!N50/B!N$46</f>
        <v>8.2152871277793183E-3</v>
      </c>
      <c r="O65" s="77">
        <f>+B!O50/B!O$46</f>
        <v>5.0911499998056459E-3</v>
      </c>
      <c r="P65" s="78">
        <f>+B!P50/B!P$46</f>
        <v>5.3284462881029969E-3</v>
      </c>
      <c r="Q65" s="77">
        <f>+B!Q50/B!Q$46</f>
        <v>2.0822132226233567E-3</v>
      </c>
      <c r="R65" s="78">
        <f>+B!R50/B!R$46</f>
        <v>1.1036866161422895E-2</v>
      </c>
      <c r="S65" s="77">
        <f>+B!S50/B!S$46</f>
        <v>1.5432325351298445E-2</v>
      </c>
      <c r="T65" s="78">
        <f>+B!T50/B!T$46</f>
        <v>1.1278904348672387E-2</v>
      </c>
      <c r="U65" s="77">
        <f>+B!U50/B!U$46</f>
        <v>4.5515290914672699E-2</v>
      </c>
      <c r="V65" s="78">
        <f>+B!V50/B!V$46</f>
        <v>8.9071782520880993E-2</v>
      </c>
      <c r="W65" s="77">
        <f>+B!W50/B!W$46</f>
        <v>6.163350186076446E-2</v>
      </c>
      <c r="X65" s="78">
        <f>+B!X50/B!X$46</f>
        <v>3.7770250767428772E-2</v>
      </c>
      <c r="Y65" s="77">
        <f>+B!Y50/B!Y$46</f>
        <v>3.8378369522831648E-2</v>
      </c>
      <c r="Z65" s="79">
        <f>+B!Z50/B!Z$46</f>
        <v>3.0951851415213852E-2</v>
      </c>
      <c r="AA65" s="79">
        <f>+B!AA50/B!AA$46</f>
        <v>2.8278401611861712E-2</v>
      </c>
      <c r="AB65" s="79">
        <f>+B!AB50/B!AB$46</f>
        <v>2.8389374478643939E-2</v>
      </c>
      <c r="AC65" s="79">
        <f>+B!AC50/B!AC$46</f>
        <v>2.8127704589061792E-2</v>
      </c>
    </row>
    <row r="66" spans="3:29" x14ac:dyDescent="0.25">
      <c r="C66" s="204" t="s">
        <v>21</v>
      </c>
      <c r="D66" s="219"/>
      <c r="E66" s="59">
        <f>+B!E51/B!E$46</f>
        <v>1.1262670119132239E-3</v>
      </c>
      <c r="F66" s="75">
        <f>+B!F51/B!F$46</f>
        <v>2.6496229692582669E-3</v>
      </c>
      <c r="G66" s="59">
        <f>+B!G51/B!G$46</f>
        <v>7.0514560888878814E-4</v>
      </c>
      <c r="H66" s="75">
        <f>+B!H51/B!H$46</f>
        <v>7.6519599353927004E-4</v>
      </c>
      <c r="I66" s="59">
        <f>+B!I51/B!I$46</f>
        <v>1.436454113204698E-3</v>
      </c>
      <c r="J66" s="75">
        <f>+B!J51/B!J$46</f>
        <v>1.429265097206769E-3</v>
      </c>
      <c r="K66" s="59">
        <f>+B!K51/B!K$46</f>
        <v>9.2171106119312747E-4</v>
      </c>
      <c r="L66" s="75">
        <f>+B!L51/B!L$46</f>
        <v>7.7886100532013414E-4</v>
      </c>
      <c r="M66" s="59">
        <f>+B!M51/B!M$46</f>
        <v>1.5433922885025918E-3</v>
      </c>
      <c r="N66" s="75">
        <f>+B!N51/B!N$46</f>
        <v>3.9650332003175826E-3</v>
      </c>
      <c r="O66" s="59">
        <f>+B!O51/B!O$46</f>
        <v>2.1816605866340237E-3</v>
      </c>
      <c r="P66" s="75">
        <f>+B!P51/B!P$46</f>
        <v>2.0564014915541652E-3</v>
      </c>
      <c r="Q66" s="59">
        <f>+B!Q51/B!Q$46</f>
        <v>1.807240097299004E-3</v>
      </c>
      <c r="R66" s="75">
        <f>+B!R51/B!R$46</f>
        <v>3.3727740411064115E-3</v>
      </c>
      <c r="S66" s="59">
        <f>+B!S51/B!S$46</f>
        <v>3.7297192148921395E-3</v>
      </c>
      <c r="T66" s="75">
        <f>+B!T51/B!T$46</f>
        <v>6.8214585326908878E-3</v>
      </c>
      <c r="U66" s="59">
        <f>+B!U51/B!U$46</f>
        <v>7.4642738100473109E-3</v>
      </c>
      <c r="V66" s="75">
        <f>+B!V51/B!V$46</f>
        <v>4.2988738728999979E-3</v>
      </c>
      <c r="W66" s="59">
        <f>+B!W51/B!W$46</f>
        <v>4.5312068647038869E-3</v>
      </c>
      <c r="X66" s="75">
        <f>+B!X51/B!X$46</f>
        <v>6.5326040909983079E-3</v>
      </c>
      <c r="Y66" s="59">
        <f>+B!Y51/B!Y$46</f>
        <v>3.0054319089475442E-3</v>
      </c>
      <c r="Z66" s="76">
        <f>+B!Z51/B!Z$46</f>
        <v>6.0875502995019629E-3</v>
      </c>
      <c r="AA66" s="76">
        <f>+B!AA51/B!AA$46</f>
        <v>2.8560021725681979E-3</v>
      </c>
      <c r="AB66" s="76">
        <f>+B!AB51/B!AB$46</f>
        <v>5.5885577374345415E-3</v>
      </c>
      <c r="AC66" s="76">
        <f>+B!AC51/B!AC$46</f>
        <v>6.1029720320839552E-3</v>
      </c>
    </row>
    <row r="67" spans="3:29" x14ac:dyDescent="0.25">
      <c r="C67" s="202" t="s">
        <v>22</v>
      </c>
      <c r="D67" s="218"/>
      <c r="E67" s="77">
        <f>+B!E52/B!E$46</f>
        <v>9.9585224660830682E-2</v>
      </c>
      <c r="F67" s="78">
        <f>+B!F52/B!F$46</f>
        <v>0.10952433718400952</v>
      </c>
      <c r="G67" s="77">
        <f>+B!G52/B!G$46</f>
        <v>0.10443579027055248</v>
      </c>
      <c r="H67" s="78">
        <f>+B!H52/B!H$46</f>
        <v>0.11538667359616975</v>
      </c>
      <c r="I67" s="77">
        <f>+B!I52/B!I$46</f>
        <v>0.17126542318078025</v>
      </c>
      <c r="J67" s="78">
        <f>+B!J52/B!J$46</f>
        <v>0.17179014984602695</v>
      </c>
      <c r="K67" s="77">
        <f>+B!K52/B!K$46</f>
        <v>0.17845706745106923</v>
      </c>
      <c r="L67" s="78">
        <f>+B!L52/B!L$46</f>
        <v>0.16947916871215768</v>
      </c>
      <c r="M67" s="77">
        <f>+B!M52/B!M$46</f>
        <v>0.15326330898552207</v>
      </c>
      <c r="N67" s="78">
        <f>+B!N52/B!N$46</f>
        <v>0.15301770027962183</v>
      </c>
      <c r="O67" s="77">
        <f>+B!O52/B!O$46</f>
        <v>0.15001953736203741</v>
      </c>
      <c r="P67" s="78">
        <f>+B!P52/B!P$46</f>
        <v>0.13827272611905167</v>
      </c>
      <c r="Q67" s="77">
        <f>+B!Q52/B!Q$46</f>
        <v>0.13566344869307576</v>
      </c>
      <c r="R67" s="78">
        <f>+B!R52/B!R$46</f>
        <v>0.15605348279508222</v>
      </c>
      <c r="S67" s="77">
        <f>+B!S52/B!S$46</f>
        <v>0.15581980499539411</v>
      </c>
      <c r="T67" s="78">
        <f>+B!T52/B!T$46</f>
        <v>0.13855785764346948</v>
      </c>
      <c r="U67" s="77">
        <f>+B!U52/B!U$46</f>
        <v>0.12199243796072141</v>
      </c>
      <c r="V67" s="78">
        <f>+B!V52/B!V$46</f>
        <v>0.11911127870447892</v>
      </c>
      <c r="W67" s="77">
        <f>+B!W52/B!W$46</f>
        <v>0.1294689575053905</v>
      </c>
      <c r="X67" s="78">
        <f>+B!X52/B!X$46</f>
        <v>0.13457221408927347</v>
      </c>
      <c r="Y67" s="77">
        <f>+B!Y52/B!Y$46</f>
        <v>0.15649319577838372</v>
      </c>
      <c r="Z67" s="79">
        <f>+B!Z52/B!Z$46</f>
        <v>0.14655732848375586</v>
      </c>
      <c r="AA67" s="79">
        <f>+B!AA52/B!AA$46</f>
        <v>0.13140558798963414</v>
      </c>
      <c r="AB67" s="79">
        <f>+B!AB52/B!AB$46</f>
        <v>0.13189069340462814</v>
      </c>
      <c r="AC67" s="79">
        <f>+B!AC52/B!AC$46</f>
        <v>0.12915099606981231</v>
      </c>
    </row>
    <row r="68" spans="3:29" x14ac:dyDescent="0.25">
      <c r="C68" s="204" t="s">
        <v>23</v>
      </c>
      <c r="D68" s="219"/>
      <c r="E68" s="59">
        <f>+B!E53/B!E$46</f>
        <v>0.18821804713599757</v>
      </c>
      <c r="F68" s="75">
        <f>+B!F53/B!F$46</f>
        <v>0.20901313787046644</v>
      </c>
      <c r="G68" s="59">
        <f>+B!G53/B!G$46</f>
        <v>0.18646944608390359</v>
      </c>
      <c r="H68" s="75">
        <f>+B!H53/B!H$46</f>
        <v>0.20031035779692513</v>
      </c>
      <c r="I68" s="59">
        <f>+B!I53/B!I$46</f>
        <v>0.19444668128447071</v>
      </c>
      <c r="J68" s="75">
        <f>+B!J53/B!J$46</f>
        <v>0.22962101321695674</v>
      </c>
      <c r="K68" s="59">
        <f>+B!K53/B!K$46</f>
        <v>0.21264078800985162</v>
      </c>
      <c r="L68" s="75">
        <f>+B!L53/B!L$46</f>
        <v>0.19292422733943101</v>
      </c>
      <c r="M68" s="59">
        <f>+B!M53/B!M$46</f>
        <v>0.184512169721332</v>
      </c>
      <c r="N68" s="75">
        <f>+B!N53/B!N$46</f>
        <v>0.19662695918188969</v>
      </c>
      <c r="O68" s="59">
        <f>+B!O53/B!O$46</f>
        <v>0.19506077968096591</v>
      </c>
      <c r="P68" s="75">
        <f>+B!P53/B!P$46</f>
        <v>0.20837775647355153</v>
      </c>
      <c r="Q68" s="59">
        <f>+B!Q53/B!Q$46</f>
        <v>0.21499726221204205</v>
      </c>
      <c r="R68" s="75">
        <f>+B!R53/B!R$46</f>
        <v>0.22334964868363996</v>
      </c>
      <c r="S68" s="59">
        <f>+B!S53/B!S$46</f>
        <v>0.23413511829031275</v>
      </c>
      <c r="T68" s="75">
        <f>+B!T53/B!T$46</f>
        <v>0.25317483332089746</v>
      </c>
      <c r="U68" s="59">
        <f>+B!U53/B!U$46</f>
        <v>0.21108469023413495</v>
      </c>
      <c r="V68" s="75">
        <f>+B!V53/B!V$46</f>
        <v>0.18281863215725813</v>
      </c>
      <c r="W68" s="59">
        <f>+B!W53/B!W$46</f>
        <v>0.21930086271112675</v>
      </c>
      <c r="X68" s="75">
        <f>+B!X53/B!X$46</f>
        <v>0.18703408756780704</v>
      </c>
      <c r="Y68" s="59">
        <f>+B!Y53/B!Y$46</f>
        <v>0.19392727912862018</v>
      </c>
      <c r="Z68" s="76">
        <f>+B!Z53/B!Z$46</f>
        <v>0.18187457739118226</v>
      </c>
      <c r="AA68" s="76">
        <f>+B!AA53/B!AA$46</f>
        <v>0.1961689606487961</v>
      </c>
      <c r="AB68" s="76">
        <f>+B!AB53/B!AB$46</f>
        <v>0.20358153573643406</v>
      </c>
      <c r="AC68" s="76">
        <f>+B!AC53/B!AC$46</f>
        <v>0.17916363507056923</v>
      </c>
    </row>
    <row r="69" spans="3:29" x14ac:dyDescent="0.25">
      <c r="C69" s="202" t="s">
        <v>24</v>
      </c>
      <c r="D69" s="218"/>
      <c r="E69" s="77">
        <f>+B!E54/B!E$46</f>
        <v>0.33550436374736786</v>
      </c>
      <c r="F69" s="78">
        <f>+B!F54/B!F$46</f>
        <v>0.35499546480795091</v>
      </c>
      <c r="G69" s="77">
        <f>+B!G54/B!G$46</f>
        <v>0.37982101325551837</v>
      </c>
      <c r="H69" s="78">
        <f>+B!H54/B!H$46</f>
        <v>0.38513341397608719</v>
      </c>
      <c r="I69" s="77">
        <f>+B!I54/B!I$46</f>
        <v>0.31306557993832912</v>
      </c>
      <c r="J69" s="78">
        <f>+B!J54/B!J$46</f>
        <v>0.33305352015741391</v>
      </c>
      <c r="K69" s="77">
        <f>+B!K54/B!K$46</f>
        <v>0.34221971762171216</v>
      </c>
      <c r="L69" s="78">
        <f>+B!L54/B!L$46</f>
        <v>0.39752473999094967</v>
      </c>
      <c r="M69" s="77">
        <f>+B!M54/B!M$46</f>
        <v>0.44011855520176824</v>
      </c>
      <c r="N69" s="78">
        <f>+B!N54/B!N$46</f>
        <v>0.43337085521179319</v>
      </c>
      <c r="O69" s="77">
        <f>+B!O54/B!O$46</f>
        <v>0.48745311958010223</v>
      </c>
      <c r="P69" s="78">
        <f>+B!P54/B!P$46</f>
        <v>0.50013830205386511</v>
      </c>
      <c r="Q69" s="77">
        <f>+B!Q54/B!Q$46</f>
        <v>0.50374464122901308</v>
      </c>
      <c r="R69" s="78">
        <f>+B!R54/B!R$46</f>
        <v>0.43768957369731337</v>
      </c>
      <c r="S69" s="77">
        <f>+B!S54/B!S$46</f>
        <v>0.38327082874304991</v>
      </c>
      <c r="T69" s="78">
        <f>+B!T54/B!T$46</f>
        <v>0.41407439320490524</v>
      </c>
      <c r="U69" s="77">
        <f>+B!U54/B!U$46</f>
        <v>0.45420217972184324</v>
      </c>
      <c r="V69" s="78">
        <f>+B!V54/B!V$46</f>
        <v>0.43258490768150376</v>
      </c>
      <c r="W69" s="77">
        <f>+B!W54/B!W$46</f>
        <v>0.40164467948870192</v>
      </c>
      <c r="X69" s="78">
        <f>+B!X54/B!X$46</f>
        <v>0.43692742506923199</v>
      </c>
      <c r="Y69" s="77">
        <f>+B!Y54/B!Y$46</f>
        <v>0.39054045649578323</v>
      </c>
      <c r="Z69" s="79">
        <f>+B!Z54/B!Z$46</f>
        <v>0.40226763421635348</v>
      </c>
      <c r="AA69" s="79">
        <f>+B!AA54/B!AA$46</f>
        <v>0.42176475437256061</v>
      </c>
      <c r="AB69" s="79">
        <f>+B!AB54/B!AB$46</f>
        <v>0.4037519218402123</v>
      </c>
      <c r="AC69" s="79">
        <f>+B!AC54/B!AC$46</f>
        <v>0.42354204389248851</v>
      </c>
    </row>
    <row r="70" spans="3:29" x14ac:dyDescent="0.25">
      <c r="C70" s="204" t="s">
        <v>25</v>
      </c>
      <c r="D70" s="219"/>
      <c r="E70" s="59">
        <f>+B!E55/B!E$46</f>
        <v>4.1966764746667412E-2</v>
      </c>
      <c r="F70" s="75">
        <f>+B!F55/B!F$46</f>
        <v>4.7281137666308697E-2</v>
      </c>
      <c r="G70" s="59">
        <f>+B!G55/B!G$46</f>
        <v>5.5831645304000047E-2</v>
      </c>
      <c r="H70" s="75">
        <f>+B!H55/B!H$46</f>
        <v>5.1770081625380951E-2</v>
      </c>
      <c r="I70" s="59">
        <f>+B!I55/B!I$46</f>
        <v>6.5341447231148903E-2</v>
      </c>
      <c r="J70" s="75">
        <f>+B!J55/B!J$46</f>
        <v>6.70406566108908E-2</v>
      </c>
      <c r="K70" s="59">
        <f>+B!K55/B!K$46</f>
        <v>5.6162545996246094E-2</v>
      </c>
      <c r="L70" s="75">
        <f>+B!L55/B!L$46</f>
        <v>5.2216367910914288E-2</v>
      </c>
      <c r="M70" s="59">
        <f>+B!M55/B!M$46</f>
        <v>4.6547104066443745E-2</v>
      </c>
      <c r="N70" s="75">
        <f>+B!N55/B!N$46</f>
        <v>3.5716654911383504E-2</v>
      </c>
      <c r="O70" s="59">
        <f>+B!O55/B!O$46</f>
        <v>4.5525209195551426E-2</v>
      </c>
      <c r="P70" s="75">
        <f>+B!P55/B!P$46</f>
        <v>4.3238650330291499E-2</v>
      </c>
      <c r="Q70" s="59">
        <f>+B!Q55/B!Q$46</f>
        <v>4.2850958346039782E-2</v>
      </c>
      <c r="R70" s="75">
        <f>+B!R55/B!R$46</f>
        <v>5.4682524975628914E-2</v>
      </c>
      <c r="S70" s="59">
        <f>+B!S55/B!S$46</f>
        <v>6.1120452407983583E-2</v>
      </c>
      <c r="T70" s="75">
        <f>+B!T55/B!T$46</f>
        <v>5.1628090662297475E-2</v>
      </c>
      <c r="U70" s="59">
        <f>+B!U55/B!U$46</f>
        <v>5.0209136575557534E-2</v>
      </c>
      <c r="V70" s="75">
        <f>+B!V55/B!V$46</f>
        <v>5.6029524150908318E-2</v>
      </c>
      <c r="W70" s="59">
        <f>+B!W55/B!W$46</f>
        <v>6.4496260595085703E-2</v>
      </c>
      <c r="X70" s="75">
        <f>+B!X55/B!X$46</f>
        <v>6.9212184335794819E-2</v>
      </c>
      <c r="Y70" s="59">
        <f>+B!Y55/B!Y$46</f>
        <v>6.9070715981675884E-2</v>
      </c>
      <c r="Z70" s="76">
        <f>+B!Z55/B!Z$46</f>
        <v>6.6110438772420552E-2</v>
      </c>
      <c r="AA70" s="76">
        <f>+B!AA55/B!AA$46</f>
        <v>6.4577866507528267E-2</v>
      </c>
      <c r="AB70" s="76">
        <f>+B!AB55/B!AB$46</f>
        <v>6.6292863289417012E-2</v>
      </c>
      <c r="AC70" s="76">
        <f>+B!AC55/B!AC$46</f>
        <v>6.6641895310573643E-2</v>
      </c>
    </row>
    <row r="71" spans="3:29" ht="15.75" thickBot="1" x14ac:dyDescent="0.3">
      <c r="C71" s="206" t="s">
        <v>26</v>
      </c>
      <c r="D71" s="242"/>
      <c r="E71" s="80">
        <f>+B!E56/B!E$46</f>
        <v>0.20071538508166473</v>
      </c>
      <c r="F71" s="81">
        <f>+B!F56/B!F$46</f>
        <v>9.4192523801695502E-2</v>
      </c>
      <c r="G71" s="80">
        <f>+B!G56/B!G$46</f>
        <v>7.680671210645558E-2</v>
      </c>
      <c r="H71" s="81">
        <f>+B!H56/B!H$46</f>
        <v>7.6705054389139965E-2</v>
      </c>
      <c r="I71" s="80">
        <f>+B!I56/B!I$46</f>
        <v>5.085802473612281E-2</v>
      </c>
      <c r="J71" s="81">
        <f>+B!J56/B!J$46</f>
        <v>5.4407231529811709E-3</v>
      </c>
      <c r="K71" s="80">
        <f>+B!K56/B!K$46</f>
        <v>9.1909790129184668E-3</v>
      </c>
      <c r="L71" s="81">
        <f>+B!L56/B!L$46</f>
        <v>1.0590316021472535E-3</v>
      </c>
      <c r="M71" s="80">
        <f>+B!M56/B!M$46</f>
        <v>6.670243576077939E-3</v>
      </c>
      <c r="N71" s="81">
        <f>+B!N56/B!N$46</f>
        <v>7.593539796974756E-3</v>
      </c>
      <c r="O71" s="80">
        <f>+B!O56/B!O$46</f>
        <v>4.8067084064466114E-3</v>
      </c>
      <c r="P71" s="81">
        <f>+B!P56/B!P$46</f>
        <v>4.7999706466489373E-3</v>
      </c>
      <c r="Q71" s="80">
        <f>+B!Q56/B!Q$46</f>
        <v>4.5137242597725197E-3</v>
      </c>
      <c r="R71" s="81">
        <f>+B!R56/B!R$46</f>
        <v>2.3420429500880637E-3</v>
      </c>
      <c r="S71" s="80">
        <f>+B!S56/B!S$46</f>
        <v>3.9543863743537917E-3</v>
      </c>
      <c r="T71" s="81">
        <f>+B!T56/B!T$46</f>
        <v>1.7847952811751388E-3</v>
      </c>
      <c r="U71" s="80">
        <f>+B!U56/B!U$46</f>
        <v>1.8962134649554805E-3</v>
      </c>
      <c r="V71" s="81">
        <f>+B!V56/B!V$46</f>
        <v>2.1409452566585143E-3</v>
      </c>
      <c r="W71" s="80">
        <f>+B!W56/B!W$46</f>
        <v>2.1645577072534842E-3</v>
      </c>
      <c r="X71" s="81">
        <f>+B!X56/B!X$46</f>
        <v>1.6041374995776796E-3</v>
      </c>
      <c r="Y71" s="80">
        <f>+B!Y56/B!Y$46</f>
        <v>1.6221003156425742E-3</v>
      </c>
      <c r="Z71" s="82">
        <f>+B!Z56/B!Z$46</f>
        <v>1.721986203207383E-3</v>
      </c>
      <c r="AA71" s="82">
        <f>+B!AA56/B!AA$46</f>
        <v>1.0915833598201768E-3</v>
      </c>
      <c r="AB71" s="82">
        <f>+B!AB56/B!AB$46</f>
        <v>1.5556293304319151E-3</v>
      </c>
      <c r="AC71" s="82">
        <f>+B!AC56/B!AC$46</f>
        <v>1.1395087421256726E-3</v>
      </c>
    </row>
    <row r="72" spans="3:29" x14ac:dyDescent="0.25">
      <c r="C72" s="1" t="s">
        <v>53</v>
      </c>
    </row>
  </sheetData>
  <mergeCells count="28">
    <mergeCell ref="C70:D70"/>
    <mergeCell ref="C71:D71"/>
    <mergeCell ref="C65:D65"/>
    <mergeCell ref="C66:D66"/>
    <mergeCell ref="C67:D67"/>
    <mergeCell ref="C68:D68"/>
    <mergeCell ref="C69:D69"/>
    <mergeCell ref="C57:D57"/>
    <mergeCell ref="C61:D61"/>
    <mergeCell ref="C62:D62"/>
    <mergeCell ref="C63:D63"/>
    <mergeCell ref="C64:D64"/>
    <mergeCell ref="C52:D52"/>
    <mergeCell ref="C53:D53"/>
    <mergeCell ref="C54:D54"/>
    <mergeCell ref="C55:D55"/>
    <mergeCell ref="C56:D56"/>
    <mergeCell ref="C47:D47"/>
    <mergeCell ref="C48:D48"/>
    <mergeCell ref="C49:D49"/>
    <mergeCell ref="C50:D50"/>
    <mergeCell ref="C51:D51"/>
    <mergeCell ref="B7:E16"/>
    <mergeCell ref="G9:J16"/>
    <mergeCell ref="M8:P16"/>
    <mergeCell ref="C17:E17"/>
    <mergeCell ref="H17:J17"/>
    <mergeCell ref="N17:P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Usuario</cp:lastModifiedBy>
  <dcterms:created xsi:type="dcterms:W3CDTF">2017-09-28T16:39:19Z</dcterms:created>
  <dcterms:modified xsi:type="dcterms:W3CDTF">2020-12-11T21:26:13Z</dcterms:modified>
</cp:coreProperties>
</file>