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2021\"/>
    </mc:Choice>
  </mc:AlternateContent>
  <bookViews>
    <workbookView xWindow="0" yWindow="0" windowWidth="20490" windowHeight="8205" tabRatio="664" activeTab="10"/>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E55" i="13" l="1"/>
  <c r="AE68" i="13" l="1"/>
  <c r="AE47" i="13"/>
  <c r="AE60" i="13" s="1"/>
  <c r="AE48" i="13"/>
  <c r="AE61" i="13" s="1"/>
  <c r="AE49" i="13"/>
  <c r="AE62" i="13" s="1"/>
  <c r="AE50" i="13"/>
  <c r="AE63" i="13" s="1"/>
  <c r="AE51" i="13"/>
  <c r="AE64" i="13" s="1"/>
  <c r="AE52" i="13"/>
  <c r="AE65" i="13" s="1"/>
  <c r="AE53" i="13"/>
  <c r="AE66" i="13" s="1"/>
  <c r="AE54" i="13"/>
  <c r="AE67" i="13" s="1"/>
  <c r="AE46" i="13"/>
  <c r="AE59" i="13" s="1"/>
  <c r="AE49" i="12"/>
  <c r="AE63" i="12" s="1"/>
  <c r="AE50" i="12"/>
  <c r="AE64" i="12" s="1"/>
  <c r="AE51" i="12"/>
  <c r="AE65" i="12" s="1"/>
  <c r="AE52" i="12"/>
  <c r="AE66" i="12" s="1"/>
  <c r="AE53" i="12"/>
  <c r="AE67" i="12" s="1"/>
  <c r="AE54" i="12"/>
  <c r="AE68" i="12" s="1"/>
  <c r="AE55" i="12"/>
  <c r="AE69" i="12" s="1"/>
  <c r="AE56" i="12"/>
  <c r="AE70" i="12" s="1"/>
  <c r="AE48" i="12"/>
  <c r="AE62" i="12" s="1"/>
  <c r="AE47" i="12"/>
  <c r="AE61" i="12" s="1"/>
  <c r="AE46" i="2"/>
  <c r="AE47" i="2"/>
  <c r="AE48" i="2"/>
  <c r="AE49" i="2"/>
  <c r="AE50" i="2"/>
  <c r="AE51" i="2"/>
  <c r="AE52" i="2"/>
  <c r="AE53" i="2"/>
  <c r="AE45" i="2"/>
  <c r="AE44" i="2"/>
  <c r="AD64" i="10"/>
  <c r="AD65" i="10"/>
  <c r="AD66" i="10"/>
  <c r="AD67" i="10"/>
  <c r="AD68" i="10"/>
  <c r="AD69" i="10"/>
  <c r="AD70" i="10"/>
  <c r="AD71" i="10"/>
  <c r="AD63" i="10"/>
  <c r="AD62" i="10"/>
  <c r="AD61" i="10"/>
  <c r="AC50" i="10"/>
  <c r="AD50" i="10"/>
  <c r="AC51" i="10"/>
  <c r="AD51" i="10"/>
  <c r="AC52" i="10"/>
  <c r="AD52" i="10"/>
  <c r="AC53" i="10"/>
  <c r="AD53" i="10"/>
  <c r="AC54" i="10"/>
  <c r="AD54" i="10"/>
  <c r="AC55" i="10"/>
  <c r="AD55" i="10"/>
  <c r="AC56" i="10"/>
  <c r="AD56" i="10"/>
  <c r="AC57" i="10"/>
  <c r="AD57" i="10"/>
  <c r="AD49" i="10"/>
  <c r="AD48" i="10"/>
  <c r="AD47" i="10"/>
  <c r="AD105" i="9"/>
  <c r="AD106" i="9"/>
  <c r="AD107" i="9"/>
  <c r="AD108" i="9"/>
  <c r="AD109" i="9"/>
  <c r="AD110" i="9"/>
  <c r="AD111" i="9"/>
  <c r="AD112" i="9"/>
  <c r="AD104" i="9"/>
  <c r="AD103" i="9"/>
  <c r="AD102" i="9"/>
  <c r="AD77" i="9"/>
  <c r="AD78" i="9"/>
  <c r="AD79" i="9"/>
  <c r="AD80" i="9"/>
  <c r="AD81" i="9"/>
  <c r="AD82" i="9"/>
  <c r="AD83" i="9"/>
  <c r="AD84" i="9"/>
  <c r="AD76" i="9"/>
  <c r="AD75" i="9"/>
  <c r="AD74" i="9"/>
  <c r="AD49" i="9"/>
  <c r="AE49" i="9"/>
  <c r="AD50" i="9"/>
  <c r="AE50" i="9"/>
  <c r="AD51" i="9"/>
  <c r="AE51" i="9"/>
  <c r="AD52" i="9"/>
  <c r="AE52" i="9"/>
  <c r="AD53" i="9"/>
  <c r="AE53" i="9"/>
  <c r="AD54" i="9"/>
  <c r="AE54" i="9"/>
  <c r="AD55" i="9"/>
  <c r="AE55" i="9"/>
  <c r="AD56" i="9"/>
  <c r="AE56" i="9"/>
  <c r="AE48" i="9"/>
  <c r="AE47" i="9"/>
  <c r="AD47" i="9"/>
  <c r="AE46" i="9"/>
  <c r="AF115" i="8"/>
  <c r="AG115" i="8"/>
  <c r="AF116" i="8"/>
  <c r="AG116" i="8"/>
  <c r="AF117" i="8"/>
  <c r="AG117" i="8"/>
  <c r="AF118" i="8"/>
  <c r="AG118" i="8"/>
  <c r="AF119" i="8"/>
  <c r="AG119" i="8"/>
  <c r="AF120" i="8"/>
  <c r="AG120" i="8"/>
  <c r="AF121" i="8"/>
  <c r="AG121" i="8"/>
  <c r="AF122" i="8"/>
  <c r="AG122" i="8"/>
  <c r="AG114" i="8"/>
  <c r="AG113" i="8"/>
  <c r="AG112" i="8"/>
  <c r="AF101" i="8"/>
  <c r="AG101" i="8"/>
  <c r="AF102" i="8"/>
  <c r="AG102" i="8"/>
  <c r="AF103" i="8"/>
  <c r="AG103" i="8"/>
  <c r="AF104" i="8"/>
  <c r="AG104" i="8"/>
  <c r="AF105" i="8"/>
  <c r="AG105" i="8"/>
  <c r="AF106" i="8"/>
  <c r="AG106" i="8"/>
  <c r="AF107" i="8"/>
  <c r="AG107" i="8"/>
  <c r="AF108" i="8"/>
  <c r="AG108" i="8"/>
  <c r="AG100" i="8"/>
  <c r="AG99" i="8"/>
  <c r="AG98" i="8"/>
  <c r="AF69" i="8"/>
  <c r="AG69" i="8"/>
  <c r="AF70" i="8"/>
  <c r="AG70" i="8"/>
  <c r="AF71" i="8"/>
  <c r="AG71" i="8"/>
  <c r="AF72" i="8"/>
  <c r="AG72" i="8"/>
  <c r="AF73" i="8"/>
  <c r="AG73" i="8"/>
  <c r="AF74" i="8"/>
  <c r="AG74" i="8"/>
  <c r="AF75" i="8"/>
  <c r="AG75" i="8"/>
  <c r="AF76" i="8"/>
  <c r="AG76" i="8"/>
  <c r="AG68" i="8"/>
  <c r="AG67" i="8"/>
  <c r="AG66" i="8"/>
  <c r="AG48" i="8"/>
  <c r="AG49" i="8"/>
  <c r="AG50" i="8"/>
  <c r="AG51" i="8"/>
  <c r="AG52" i="8"/>
  <c r="AG53" i="8"/>
  <c r="AG54" i="8"/>
  <c r="AG55" i="8"/>
  <c r="AG56" i="8"/>
  <c r="AF48" i="8"/>
  <c r="AF49" i="8"/>
  <c r="AF50" i="8"/>
  <c r="AF51" i="8"/>
  <c r="AF52" i="8"/>
  <c r="AF53" i="8"/>
  <c r="AF54" i="8"/>
  <c r="AF55" i="8"/>
  <c r="AF56" i="8"/>
  <c r="AG47" i="8"/>
  <c r="AG46" i="8"/>
  <c r="AF46" i="8"/>
  <c r="AC56" i="7" l="1"/>
  <c r="AC55" i="7"/>
  <c r="AC54" i="7"/>
  <c r="AC53" i="7"/>
  <c r="AC52" i="7"/>
  <c r="AC51" i="7"/>
  <c r="AC50" i="7"/>
  <c r="AC49" i="7"/>
  <c r="AC48" i="7"/>
  <c r="AC47" i="7"/>
  <c r="AC46" i="7"/>
  <c r="AG127" i="8" l="1"/>
  <c r="AG81" i="8"/>
  <c r="AG141" i="8"/>
  <c r="AG129" i="8"/>
  <c r="AG83" i="8"/>
  <c r="AG143" i="8"/>
  <c r="AG133" i="8"/>
  <c r="AG87" i="8"/>
  <c r="AG147" i="8"/>
  <c r="AG126" i="8"/>
  <c r="AG80" i="8"/>
  <c r="AG140" i="8"/>
  <c r="AG84" i="8"/>
  <c r="AG130" i="8"/>
  <c r="AG144" i="8"/>
  <c r="AG134" i="8"/>
  <c r="AG88" i="8"/>
  <c r="AG148" i="8"/>
  <c r="AG145" i="8"/>
  <c r="AG131" i="8"/>
  <c r="AG85" i="8"/>
  <c r="AG149" i="8"/>
  <c r="AG135" i="8"/>
  <c r="AG89" i="8"/>
  <c r="AG142" i="8"/>
  <c r="AG82" i="8"/>
  <c r="AG128" i="8"/>
  <c r="AG86" i="8"/>
  <c r="AG146" i="8"/>
  <c r="AG132" i="8"/>
  <c r="AG90" i="8"/>
  <c r="AG136" i="8"/>
  <c r="AG150"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48" i="9"/>
  <c r="AD46" i="9"/>
  <c r="AF114" i="8"/>
  <c r="AF113" i="8"/>
  <c r="AF112" i="8"/>
  <c r="AF100" i="8"/>
  <c r="AF99" i="8"/>
  <c r="AF98" i="8"/>
  <c r="AF68" i="8"/>
  <c r="AF67" i="8"/>
  <c r="AF66" i="8"/>
  <c r="AF47" i="8"/>
  <c r="AE56" i="8"/>
  <c r="AE55" i="8"/>
  <c r="AE54" i="8"/>
  <c r="AE53" i="8"/>
  <c r="AE52" i="8"/>
  <c r="AE51" i="8"/>
  <c r="AE50" i="8"/>
  <c r="AE49" i="8"/>
  <c r="AE48" i="8"/>
  <c r="AE47" i="8"/>
  <c r="AE46" i="8"/>
  <c r="AB56" i="7"/>
  <c r="AB55" i="7"/>
  <c r="AB54" i="7"/>
  <c r="AB53" i="7"/>
  <c r="AB52" i="7"/>
  <c r="AB51" i="7"/>
  <c r="AB50" i="7"/>
  <c r="AB49" i="7"/>
  <c r="AB48" i="7"/>
  <c r="AB47" i="7"/>
  <c r="AF141" i="8" s="1"/>
  <c r="AB46" i="7"/>
  <c r="AF126" i="8" s="1"/>
  <c r="AF136" i="8" l="1"/>
  <c r="AF90" i="8"/>
  <c r="AF129" i="8"/>
  <c r="AF83" i="8"/>
  <c r="AF145" i="8"/>
  <c r="AF85" i="8"/>
  <c r="AF149" i="8"/>
  <c r="AF89" i="8"/>
  <c r="AF128" i="8"/>
  <c r="AF82" i="8"/>
  <c r="AF146" i="8"/>
  <c r="AF86" i="8"/>
  <c r="AF147" i="8"/>
  <c r="AF87" i="8"/>
  <c r="AF130" i="8"/>
  <c r="AF84" i="8"/>
  <c r="AF134" i="8"/>
  <c r="AF88" i="8"/>
  <c r="AF127" i="8"/>
  <c r="AF131" i="8"/>
  <c r="AF135" i="8"/>
  <c r="AF142" i="8"/>
  <c r="AF132" i="8"/>
  <c r="AF143" i="8"/>
  <c r="AF80" i="8"/>
  <c r="AF133" i="8"/>
  <c r="AF140" i="8"/>
  <c r="AF144" i="8"/>
  <c r="AF148" i="8"/>
  <c r="AF150" i="8"/>
  <c r="AF81"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<sst xmlns="http://schemas.openxmlformats.org/spreadsheetml/2006/main" count="372" uniqueCount="63">
  <si>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</si>
  <si>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</si>
  <si>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</si>
  <si>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</si>
  <si>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</si>
  <si>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</si>
  <si>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</si>
  <si>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</si>
  <si>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</si>
  <si>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</si>
  <si>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</si>
  <si>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</si>
  <si>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</si>
  <si>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</si>
  <si>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</si>
  <si>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</si>
  <si>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</si>
  <si>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</si>
  <si>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</si>
  <si>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</si>
  <si>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</si>
  <si>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</si>
  <si>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</si>
  <si>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</si>
  <si>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</si>
  <si>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</si>
  <si>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</si>
  <si>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</si>
  <si>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</si>
  <si>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</si>
  <si>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</si>
  <si>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</si>
  <si>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</si>
  <si>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</si>
  <si>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</si>
  <si>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</si>
  <si>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</si>
  <si>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</si>
  <si>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</si>
  <si>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</si>
  <si>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</si>
  <si>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</si>
  <si>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</si>
  <si>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</si>
  <si>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</si>
  <si>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</si>
  <si>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</si>
  <si>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</si>
  <si>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</si>
  <si>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</si>
  <si>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</si>
  <si>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</si>
  <si>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</si>
  <si>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Merchandise trade matrix – product groups, exports in thousands of dollars, annual, 1995-2017</t>
  </si>
  <si>
    <t>ooo</t>
  </si>
  <si>
    <t>Fuente: elaboración propia con datos de Datos macro - Banco Mundial</t>
  </si>
  <si>
    <t>Fuente: https://datos.bancomundial.org/indicador/SP.POP.TOTL?end=2020&amp;locations=CO&amp;start=1995</t>
  </si>
  <si>
    <t>Singapur</t>
  </si>
  <si>
    <t>Producto interno bruto (PIB) (1995- 2020 a precios actuales)  millones de dólares</t>
  </si>
  <si>
    <t>Estadísticas de población Colombia- Singapur (1995-2020)</t>
  </si>
  <si>
    <t>Merchandise trade matrix – product groups, exports in thousands of dollars, annual, 1995-2020</t>
  </si>
  <si>
    <t>Merchandise trade matrix – product groups, imports in thousands of dollars, annual, 1995-2020</t>
  </si>
  <si>
    <t>Merchandise trade matrix – product groups, exports/ imports per capita in dollars, annual, 1995-2020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</si>
</sst>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50">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165" fontId="1" fillId="2" borderId="12" xfId="0" applyNumberFormat="1" applyFont="1" applyFill="1" applyBorder="1" applyAlignment="1">
      <alignment horizontal="center"/>
    </xf>
    <xf numFmtId="0" fontId="16" fillId="3" borderId="20" xfId="0" applyFont="1" applyFill="1" applyBorder="1" applyAlignment="1">
      <alignment horizontal="center"/>
    </xf>
    <xf numFmtId="41" fontId="0" fillId="0" borderId="21" xfId="9" applyFont="1" applyBorder="1"/>
    <xf numFmtId="0" fontId="16" fillId="3" borderId="13" xfId="0" applyFont="1" applyFill="1" applyBorder="1" applyAlignment="1">
      <alignment horizontal="center"/>
    </xf>
    <xf numFmtId="41" fontId="0" fillId="0" borderId="22" xfId="9" applyFont="1" applyBorder="1"/>
    <xf numFmtId="167" fontId="0" fillId="4" borderId="13" xfId="3" applyNumberFormat="1" applyFont="1" applyFill="1" applyBorder="1" applyAlignment="1">
      <alignment horizontal="center"/>
    </xf>
    <xf numFmtId="37" fontId="0" fillId="4" borderId="4" xfId="0" applyNumberFormat="1" applyFill="1" applyBorder="1" applyAlignment="1">
      <alignment horizontal="right"/>
    </xf>
    <xf numFmtId="37" fontId="0" fillId="4" borderId="7" xfId="0" applyNumberFormat="1" applyFill="1" applyBorder="1" applyAlignment="1">
      <alignment horizontal="right"/>
    </xf>
    <xf numFmtId="37" fontId="0" fillId="4" borderId="9" xfId="0" applyNumberFormat="1" applyFill="1" applyBorder="1" applyAlignment="1">
      <alignment horizontal="right"/>
    </xf>
    <xf numFmtId="37" fontId="1" fillId="2" borderId="13" xfId="0" applyNumberFormat="1" applyFont="1" applyFill="1" applyBorder="1" applyAlignment="1">
      <alignment horizontal="right"/>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39" fontId="0" fillId="0" borderId="14"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15"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cellXfs>
  <cellStyles count="11">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Normal 4" xfId="10"/>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p>
        <a:p>
          <a:r>
            <a:rPr lang="es-CO" sz="2000" b="0"/>
            <a:t>Singapur</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Singapur:  International trade in goods and services- trade structure by partner, product or service- </a:t>
          </a:r>
          <a:r>
            <a:rPr lang="es-CO"/>
            <a:t>Merchandise trade matrix – product groups, exports in thousands of dollars, annual, 1995-2020.</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Singapur International trade in goods and services- trade structure by partner, product or service- </a:t>
          </a:r>
          <a:r>
            <a:rPr lang="es-CO" b="0"/>
            <a:t>Merchandise trade matrix – product groups, imports in thousands of dollars, annual, 1995-2020.</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1995-2020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1995-2020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1995-2020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Singapur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Singapur.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p>
        <a:p>
          <a:pPr lvl="0" algn="l" defTabSz="889000">
            <a:lnSpc>
              <a:spcPct val="90000"/>
            </a:lnSpc>
            <a:spcBef>
              <a:spcPct val="0"/>
            </a:spcBef>
            <a:spcAft>
              <a:spcPct val="35000"/>
            </a:spcAft>
          </a:pPr>
          <a:r>
            <a:rPr lang="es-CO" sz="2000" b="0" kern="1200"/>
            <a:t>Singapur</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Singapur:  International trade in goods and services- trade structure by partner, product or service- </a:t>
          </a:r>
          <a:r>
            <a:rPr lang="es-CO" sz="1400" kern="1200"/>
            <a:t>Merchandise trade matrix – product groups, exports in thousands of dollars, annual, 1995-2020.</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Singapur International trade in goods and services- trade structure by partner, product or service- </a:t>
          </a:r>
          <a:r>
            <a:rPr lang="es-CO" sz="1400" b="0" kern="1200"/>
            <a:t>Merchandise trade matrix – product groups, imports in thousands of dollars, annual, 1995-2020.</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1995-2020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1995-2020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1995-2020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Singapur.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Singapur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251809</xdr:colOff>
      <xdr:row>20</xdr:row>
      <xdr:rowOff>28970</xdr:rowOff>
    </xdr:from>
    <xdr:to>
      <xdr:col>2</xdr:col>
      <xdr:colOff>186119</xdr:colOff>
      <xdr:row>25</xdr:row>
      <xdr:rowOff>107582</xdr:rowOff>
    </xdr:to>
    <xdr:pic>
      <xdr:nvPicPr>
        <xdr:cNvPr id="7" name="Imagen 6"/>
        <xdr:cNvPicPr>
          <a:picLocks noChangeAspect="1"/>
        </xdr:cNvPicPr>
      </xdr:nvPicPr>
      <xdr:blipFill>
        <a:blip xmlns:r="http://schemas.openxmlformats.org/officeDocument/2006/relationships" r:embed="rId4"/>
        <a:stretch>
          <a:fillRect/>
        </a:stretch>
      </xdr:blipFill>
      <xdr:spPr>
        <a:xfrm>
          <a:off x="251809" y="3751384"/>
          <a:ext cx="1467069" cy="10092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zoomScale="87" zoomScaleNormal="87" workbookViewId="0">
      <selection activeCell="L21" sqref="L21"/>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68"/>
  <sheetViews>
    <sheetView showGridLines="0" topLeftCell="A46" workbookViewId="0">
      <selection activeCell="AE57" sqref="AE57:AE67"/>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0"/>
      <c r="G3" s="230"/>
      <c r="H3" s="230"/>
      <c r="I3" s="230"/>
      <c r="J3" s="230"/>
    </row>
    <row r="4" spans="2:15" s="1" customFormat="1" x14ac:dyDescent="0.25"/>
    <row r="5" spans="2:15" s="1" customFormat="1" x14ac:dyDescent="0.25"/>
    <row r="6" spans="2:15" s="1" customFormat="1" x14ac:dyDescent="0.25">
      <c r="L6" s="212" t="s">
        <v>12</v>
      </c>
      <c r="M6" s="213"/>
      <c r="N6" s="213"/>
      <c r="O6" s="213"/>
    </row>
    <row r="7" spans="2:15" s="1" customFormat="1" x14ac:dyDescent="0.25">
      <c r="B7" s="191" t="s">
        <v>44</v>
      </c>
      <c r="C7" s="204"/>
      <c r="D7" s="204"/>
      <c r="E7" s="204"/>
      <c r="L7" s="213"/>
      <c r="M7" s="213"/>
      <c r="N7" s="213"/>
      <c r="O7" s="213"/>
    </row>
    <row r="8" spans="2:15" s="1" customFormat="1" x14ac:dyDescent="0.25">
      <c r="B8" s="204"/>
      <c r="C8" s="204"/>
      <c r="D8" s="204"/>
      <c r="E8" s="204"/>
      <c r="L8" s="213"/>
      <c r="M8" s="213"/>
      <c r="N8" s="213"/>
      <c r="O8" s="213"/>
    </row>
    <row r="9" spans="2:15" s="1" customFormat="1" x14ac:dyDescent="0.25">
      <c r="B9" s="204"/>
      <c r="C9" s="204"/>
      <c r="D9" s="204"/>
      <c r="E9" s="204"/>
      <c r="L9" s="213"/>
      <c r="M9" s="213"/>
      <c r="N9" s="213"/>
      <c r="O9" s="213"/>
    </row>
    <row r="10" spans="2:15" s="1" customFormat="1" x14ac:dyDescent="0.25">
      <c r="B10" s="204"/>
      <c r="C10" s="204"/>
      <c r="D10" s="204"/>
      <c r="E10" s="204"/>
      <c r="L10" s="213"/>
      <c r="M10" s="213"/>
      <c r="N10" s="213"/>
      <c r="O10" s="213"/>
    </row>
    <row r="11" spans="2:15" s="1" customFormat="1" x14ac:dyDescent="0.25">
      <c r="B11" s="204"/>
      <c r="C11" s="204"/>
      <c r="D11" s="204"/>
      <c r="E11" s="204"/>
      <c r="L11" s="213"/>
      <c r="M11" s="213"/>
      <c r="N11" s="213"/>
      <c r="O11" s="213"/>
    </row>
    <row r="12" spans="2:15" s="1" customFormat="1" x14ac:dyDescent="0.25">
      <c r="B12" s="204"/>
      <c r="C12" s="204"/>
      <c r="D12" s="204"/>
      <c r="E12" s="204"/>
      <c r="F12"/>
      <c r="G12"/>
      <c r="H12"/>
      <c r="I12"/>
      <c r="L12" s="213"/>
      <c r="M12" s="213"/>
      <c r="N12" s="213"/>
      <c r="O12" s="213"/>
    </row>
    <row r="13" spans="2:15" s="1" customFormat="1" x14ac:dyDescent="0.25">
      <c r="B13" s="204"/>
      <c r="C13" s="204"/>
      <c r="D13" s="204"/>
      <c r="E13" s="204"/>
      <c r="F13"/>
      <c r="G13"/>
      <c r="H13"/>
      <c r="I13"/>
      <c r="L13" s="213"/>
      <c r="M13" s="213"/>
      <c r="N13" s="213"/>
      <c r="O13" s="213"/>
    </row>
    <row r="14" spans="2:15" s="1" customFormat="1" x14ac:dyDescent="0.25">
      <c r="B14" s="204"/>
      <c r="C14" s="204"/>
      <c r="D14" s="204"/>
      <c r="E14" s="204"/>
      <c r="F14"/>
      <c r="G14"/>
      <c r="H14"/>
      <c r="I14"/>
      <c r="L14" s="213"/>
      <c r="M14" s="213"/>
      <c r="N14" s="213"/>
      <c r="O14" s="213"/>
    </row>
    <row r="15" spans="2:15" ht="18.75" customHeight="1" x14ac:dyDescent="0.25">
      <c r="B15" s="204"/>
      <c r="C15" s="204"/>
      <c r="D15" s="204"/>
      <c r="E15" s="204"/>
      <c r="L15" s="213"/>
      <c r="M15" s="213"/>
      <c r="N15" s="213"/>
      <c r="O15" s="213"/>
    </row>
    <row r="16" spans="2:15" x14ac:dyDescent="0.25">
      <c r="C16" s="192" t="s">
        <v>3</v>
      </c>
      <c r="D16" s="192"/>
      <c r="E16" s="192"/>
      <c r="G16" s="192" t="s">
        <v>3</v>
      </c>
      <c r="H16" s="192"/>
      <c r="I16" s="192"/>
      <c r="L16" s="192" t="s">
        <v>3</v>
      </c>
      <c r="M16" s="192"/>
      <c r="N16" s="192"/>
    </row>
    <row r="42" spans="4:31" ht="15.75" thickBot="1" x14ac:dyDescent="0.3"/>
    <row r="43" spans="4:31" ht="15.75" thickBot="1" x14ac:dyDescent="0.3">
      <c r="D43" s="6" t="s">
        <v>14</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c r="AE43" s="12">
        <v>2020</v>
      </c>
    </row>
    <row r="44" spans="4:31" x14ac:dyDescent="0.25">
      <c r="D44" s="196" t="s">
        <v>16</v>
      </c>
      <c r="E44" s="211"/>
      <c r="F44" s="153">
        <f>+(A!D47-B!E47)/(I!F76+H!F58)</f>
        <v>-2.6250842400540315E-3</v>
      </c>
      <c r="G44" s="154">
        <f>+(A!E47-B!F47)/(I!G76+H!G58)</f>
        <v>-1.8369597979747895E-5</v>
      </c>
      <c r="H44" s="155">
        <f>+(A!F47-B!G47)/(I!H76+H!H58)</f>
        <v>1.6625611797294141E-4</v>
      </c>
      <c r="I44" s="154">
        <f>+(A!G47-B!H47)/(I!I76+H!I58)</f>
        <v>1.8464820498496228E-4</v>
      </c>
      <c r="J44" s="155">
        <f>+(A!H47-B!I47)/(I!J76+H!J58)</f>
        <v>1.9820219826369496E-4</v>
      </c>
      <c r="K44" s="154">
        <f>+(A!I47-B!J47)/(I!K76+H!K58)</f>
        <v>1.8952049884070579E-4</v>
      </c>
      <c r="L44" s="155">
        <f>+(A!J47-B!K47)/(I!L76+H!L58)</f>
        <v>1.8691246172294949E-4</v>
      </c>
      <c r="M44" s="154">
        <f>+(A!K47-B!L47)/(I!M76+H!M58)</f>
        <v>1.9532769831479509E-4</v>
      </c>
      <c r="N44" s="155">
        <f>+(A!L47-B!M47)/(I!N76+H!N58)</f>
        <v>2.3267726822757205E-4</v>
      </c>
      <c r="O44" s="154">
        <f>+(A!M47-B!N47)/(I!O76+H!O58)</f>
        <v>3.551572915637807E-4</v>
      </c>
      <c r="P44" s="155">
        <f>+(A!N47-B!O47)/(I!P76+H!P58)</f>
        <v>-1.8637116618500228E-3</v>
      </c>
      <c r="Q44" s="154">
        <f>+(A!O47-B!P47)/(I!Q76+H!Q58)</f>
        <v>-2.5318495256049138E-3</v>
      </c>
      <c r="R44" s="155">
        <f>+(A!P47-B!Q47)/(I!R76+H!R58)</f>
        <v>8.30914000803384E-5</v>
      </c>
      <c r="S44" s="154">
        <f>+(A!Q47-B!R47)/(I!S76+H!S58)</f>
        <v>-1.8298832019405983E-4</v>
      </c>
      <c r="T44" s="155">
        <f>+(A!R47-B!S47)/(I!T76+H!T58)</f>
        <v>-3.4971136054641628E-5</v>
      </c>
      <c r="U44" s="154">
        <f>+(A!S47-B!T47)/(I!U76+H!U58)</f>
        <v>9.8910230105330379E-5</v>
      </c>
      <c r="V44" s="155">
        <f>+(A!T47-B!U47)/(I!V76+H!V58)</f>
        <v>3.2482392567486447E-4</v>
      </c>
      <c r="W44" s="154">
        <f>+(A!U47-B!V47)/(I!W76+H!W58)</f>
        <v>3.6936126862759431E-4</v>
      </c>
      <c r="X44" s="155">
        <f>+(A!V47-B!W47)/(I!X76+H!X58)</f>
        <v>1.1133002572453637E-4</v>
      </c>
      <c r="Y44" s="154">
        <f>+(A!W47-B!X47)/(I!Y76+H!Y58)</f>
        <v>-1.9877360998497799E-4</v>
      </c>
      <c r="Z44" s="155">
        <f>+(A!X47-B!Y47)/(I!Z76+H!Z58)</f>
        <v>-2.9126712502427414E-4</v>
      </c>
      <c r="AA44" s="154">
        <f>+(A!Y47-B!Z47)/(I!AA76+H!AA58)</f>
        <v>-9.4555560018540159E-5</v>
      </c>
      <c r="AB44" s="154">
        <f>+(A!Z47-B!AA47)/(I!AB76+H!AB58)</f>
        <v>-1.3336145563854252E-4</v>
      </c>
      <c r="AC44" s="154">
        <f>+(A!AA47-B!AB47)/(I!AC76+H!AC58)</f>
        <v>-3.0349542727620648E-4</v>
      </c>
      <c r="AD44" s="154">
        <f>+(A!AB47-B!AC47)/(I!AD76+H!AD58)</f>
        <v>-3.2981257767902193E-4</v>
      </c>
      <c r="AE44" s="157">
        <f>+(A!AC47-B!AD47)/(I!AE76+H!AE58)</f>
        <v>-2.6801617576919352E-4</v>
      </c>
    </row>
    <row r="45" spans="4:31" x14ac:dyDescent="0.25">
      <c r="D45" s="198" t="s">
        <v>17</v>
      </c>
      <c r="E45" s="208"/>
      <c r="F45" s="156">
        <f>+(A!D48-B!E48)/(I!F77+H!F59)</f>
        <v>0</v>
      </c>
      <c r="G45" s="157">
        <f>+(A!E48-B!F48)/(I!G77+H!G59)</f>
        <v>0</v>
      </c>
      <c r="H45" s="158">
        <f>+(A!F48-B!G48)/(I!H77+H!H59)</f>
        <v>0</v>
      </c>
      <c r="I45" s="157">
        <f>+(A!G48-B!H48)/(I!I77+H!I59)</f>
        <v>0</v>
      </c>
      <c r="J45" s="158">
        <f>+(A!H48-B!I48)/(I!J77+H!J59)</f>
        <v>0</v>
      </c>
      <c r="K45" s="157">
        <f>+(A!I48-B!J48)/(I!K77+H!K59)</f>
        <v>0</v>
      </c>
      <c r="L45" s="158">
        <f>+(A!J48-B!K48)/(I!L77+H!L59)</f>
        <v>0</v>
      </c>
      <c r="M45" s="157">
        <f>+(A!K48-B!L48)/(I!M77+H!M59)</f>
        <v>0</v>
      </c>
      <c r="N45" s="158">
        <f>+(A!L48-B!M48)/(I!N77+H!N59)</f>
        <v>0</v>
      </c>
      <c r="O45" s="157">
        <f>+(A!M48-B!N48)/(I!O77+H!O59)</f>
        <v>0</v>
      </c>
      <c r="P45" s="158">
        <f>+(A!N48-B!O48)/(I!P77+H!P59)</f>
        <v>0</v>
      </c>
      <c r="Q45" s="157">
        <f>+(A!O48-B!P48)/(I!Q77+H!Q59)</f>
        <v>-3.9900936875487709E-4</v>
      </c>
      <c r="R45" s="158">
        <f>+(A!P48-B!Q48)/(I!R77+H!R59)</f>
        <v>0</v>
      </c>
      <c r="S45" s="157">
        <f>+(A!Q48-B!R48)/(I!S77+H!S59)</f>
        <v>-9.6021289230498771E-5</v>
      </c>
      <c r="T45" s="158">
        <f>+(A!R48-B!S48)/(I!T77+H!T59)</f>
        <v>-1.4614529440858349E-3</v>
      </c>
      <c r="U45" s="157">
        <f>+(A!S48-B!T48)/(I!U77+H!U59)</f>
        <v>-1.4061795302909206E-3</v>
      </c>
      <c r="V45" s="158">
        <f>+(A!T48-B!U48)/(I!V77+H!V59)</f>
        <v>0</v>
      </c>
      <c r="W45" s="157">
        <f>+(A!U48-B!V48)/(I!W77+H!W59)</f>
        <v>-2.0372021403532606E-5</v>
      </c>
      <c r="X45" s="158">
        <f>+(A!V48-B!W48)/(I!X77+H!X59)</f>
        <v>1.2209726270080471E-3</v>
      </c>
      <c r="Y45" s="157">
        <f>+(A!W48-B!X48)/(I!Y77+H!Y59)</f>
        <v>-6.2062327720373222E-5</v>
      </c>
      <c r="Z45" s="158">
        <f>+(A!X48-B!Y48)/(I!Z77+H!Z59)</f>
        <v>0</v>
      </c>
      <c r="AA45" s="157">
        <f>+(A!Y48-B!Z48)/(I!AA77+H!AA59)</f>
        <v>-8.0689486974294019E-5</v>
      </c>
      <c r="AB45" s="157">
        <f>+(A!Z48-B!AA48)/(I!AB77+H!AB59)</f>
        <v>0</v>
      </c>
      <c r="AC45" s="157">
        <f>+(A!AA48-B!AB48)/(I!AC77+H!AC59)</f>
        <v>3.502350166613842E-5</v>
      </c>
      <c r="AD45" s="157">
        <f>+(A!AB48-B!AC48)/(I!AD77+H!AD59)</f>
        <v>0</v>
      </c>
      <c r="AE45" s="157">
        <f>+(A!AC48-B!AD48)/(I!AE77+H!AE59)</f>
        <v>0</v>
      </c>
    </row>
    <row r="46" spans="4:31" x14ac:dyDescent="0.25">
      <c r="D46" s="189" t="s">
        <v>18</v>
      </c>
      <c r="E46" s="209"/>
      <c r="F46" s="156">
        <f>+(A!D49-B!E49)/(I!F78+H!F60)</f>
        <v>4.9277532548058075E-3</v>
      </c>
      <c r="G46" s="157">
        <f>+(A!E49-B!F49)/(I!G78+H!G60)</f>
        <v>6.0223659972003579E-3</v>
      </c>
      <c r="H46" s="158">
        <f>+(A!F49-B!G49)/(I!H78+H!H60)</f>
        <v>3.1187075348870627E-3</v>
      </c>
      <c r="I46" s="157">
        <f>+(A!G49-B!H49)/(I!I78+H!I60)</f>
        <v>3.6890983756925127E-3</v>
      </c>
      <c r="J46" s="158">
        <f>+(A!H49-B!I49)/(I!J78+H!J60)</f>
        <v>2.6946302177568511E-3</v>
      </c>
      <c r="K46" s="157">
        <f>+(A!I49-B!J49)/(I!K78+H!K60)</f>
        <v>1.9908986091420576E-3</v>
      </c>
      <c r="L46" s="158">
        <f>+(A!J49-B!K49)/(I!L78+H!L60)</f>
        <v>6.6173046939601507E-3</v>
      </c>
      <c r="M46" s="157">
        <f>+(A!K49-B!L49)/(I!M78+H!M60)</f>
        <v>4.3536090994146098E-3</v>
      </c>
      <c r="N46" s="158">
        <f>+(A!L49-B!M49)/(I!N78+H!N60)</f>
        <v>6.7512194148904477E-3</v>
      </c>
      <c r="O46" s="157">
        <f>+(A!M49-B!N49)/(I!O78+H!O60)</f>
        <v>6.5230922045208684E-3</v>
      </c>
      <c r="P46" s="158">
        <f>+(A!N49-B!O49)/(I!P78+H!P60)</f>
        <v>5.140448677686235E-3</v>
      </c>
      <c r="Q46" s="157">
        <f>+(A!O49-B!P49)/(I!Q78+H!Q60)</f>
        <v>4.9020785548570681E-3</v>
      </c>
      <c r="R46" s="158">
        <f>+(A!P49-B!Q49)/(I!R78+H!R60)</f>
        <v>4.3920424170062694E-3</v>
      </c>
      <c r="S46" s="157">
        <f>+(A!Q49-B!R49)/(I!S78+H!S60)</f>
        <v>2.1855825798497409E-3</v>
      </c>
      <c r="T46" s="158">
        <f>+(A!R49-B!S49)/(I!T78+H!T60)</f>
        <v>1.5616825876073486E-3</v>
      </c>
      <c r="U46" s="157">
        <f>+(A!S49-B!T49)/(I!U78+H!U60)</f>
        <v>9.6310046008428853E-4</v>
      </c>
      <c r="V46" s="158">
        <f>+(A!T49-B!U49)/(I!V78+H!V60)</f>
        <v>1.1003424604066373E-3</v>
      </c>
      <c r="W46" s="157">
        <f>+(A!U49-B!V49)/(I!W78+H!W60)</f>
        <v>1.3332638223024131E-3</v>
      </c>
      <c r="X46" s="158">
        <f>+(A!V49-B!W49)/(I!X78+H!X60)</f>
        <v>1.9664393073431778E-3</v>
      </c>
      <c r="Y46" s="157">
        <f>+(A!W49-B!X49)/(I!Y78+H!Y60)</f>
        <v>2.1801665564231934E-3</v>
      </c>
      <c r="Z46" s="158">
        <f>+(A!X49-B!Y49)/(I!Z78+H!Z60)</f>
        <v>1.1527520566239407E-3</v>
      </c>
      <c r="AA46" s="157">
        <f>+(A!Y49-B!Z49)/(I!AA78+H!AA60)</f>
        <v>1.2397791329813478E-3</v>
      </c>
      <c r="AB46" s="157">
        <f>+(A!Z49-B!AA49)/(I!AB78+H!AB60)</f>
        <v>4.940875906353611E-3</v>
      </c>
      <c r="AC46" s="157">
        <f>+(A!AA49-B!AB49)/(I!AC78+H!AC60)</f>
        <v>5.2270088184582797E-5</v>
      </c>
      <c r="AD46" s="157">
        <f>+(A!AB49-B!AC49)/(I!AD78+H!AD60)</f>
        <v>1.2627919057658951E-3</v>
      </c>
      <c r="AE46" s="157">
        <f>+(A!AC49-B!AD49)/(I!AE78+H!AE60)</f>
        <v>3.7282728425253031E-4</v>
      </c>
    </row>
    <row r="47" spans="4:31" x14ac:dyDescent="0.25">
      <c r="D47" s="198" t="s">
        <v>19</v>
      </c>
      <c r="E47" s="208"/>
      <c r="F47" s="156">
        <f>+(A!D50-B!E50)/(I!F79+H!F61)</f>
        <v>0</v>
      </c>
      <c r="G47" s="157">
        <f>+(A!E50-B!F50)/(I!G79+H!G61)</f>
        <v>0</v>
      </c>
      <c r="H47" s="158">
        <f>+(A!F50-B!G50)/(I!H79+H!H61)</f>
        <v>-2.5661554335946642E-3</v>
      </c>
      <c r="I47" s="157">
        <f>+(A!G50-B!H50)/(I!I79+H!I61)</f>
        <v>0</v>
      </c>
      <c r="J47" s="158">
        <f>+(A!H50-B!I50)/(I!J79+H!J61)</f>
        <v>0</v>
      </c>
      <c r="K47" s="157">
        <f>+(A!I50-B!J50)/(I!K79+H!K61)</f>
        <v>0</v>
      </c>
      <c r="L47" s="158">
        <f>+(A!J50-B!K50)/(I!L79+H!L61)</f>
        <v>0</v>
      </c>
      <c r="M47" s="157">
        <f>+(A!K50-B!L50)/(I!M79+H!M61)</f>
        <v>0</v>
      </c>
      <c r="N47" s="158">
        <f>+(A!L50-B!M50)/(I!N79+H!N61)</f>
        <v>0</v>
      </c>
      <c r="O47" s="157">
        <f>+(A!M50-B!N50)/(I!O79+H!O61)</f>
        <v>2.2700901054668239E-3</v>
      </c>
      <c r="P47" s="158">
        <f>+(A!N50-B!O50)/(I!P79+H!P61)</f>
        <v>1.3157556151401179E-3</v>
      </c>
      <c r="Q47" s="157">
        <f>+(A!O50-B!P50)/(I!Q79+H!Q61)</f>
        <v>0</v>
      </c>
      <c r="R47" s="158">
        <f>+(A!P50-B!Q50)/(I!R79+H!R61)</f>
        <v>4.690502085662439E-3</v>
      </c>
      <c r="S47" s="157">
        <f>+(A!Q50-B!R50)/(I!S79+H!S61)</f>
        <v>2.1613074672405936E-2</v>
      </c>
      <c r="T47" s="158">
        <f>+(A!R50-B!S50)/(I!T79+H!T61)</f>
        <v>4.8839266799949078E-3</v>
      </c>
      <c r="U47" s="157">
        <f>+(A!S50-B!T50)/(I!U79+H!U61)</f>
        <v>1.5902951340371702E-2</v>
      </c>
      <c r="V47" s="158">
        <f>+(A!T50-B!U50)/(I!V79+H!V61)</f>
        <v>6.0235934644333302E-3</v>
      </c>
      <c r="W47" s="157">
        <f>+(A!U50-B!V50)/(I!W79+H!W61)</f>
        <v>9.1878618987893367E-3</v>
      </c>
      <c r="X47" s="158">
        <f>+(A!V50-B!W50)/(I!X79+H!X61)</f>
        <v>1.0559471222534378E-3</v>
      </c>
      <c r="Y47" s="157">
        <f>+(A!W50-B!X50)/(I!Y79+H!Y61)</f>
        <v>4.2611825684630133E-3</v>
      </c>
      <c r="Z47" s="158">
        <f>+(A!X50-B!Y50)/(I!Z79+H!Z61)</f>
        <v>1.4127238938092722E-2</v>
      </c>
      <c r="AA47" s="157">
        <f>+(A!Y50-B!Z50)/(I!AA79+H!AA61)</f>
        <v>2.6281388645762803E-3</v>
      </c>
      <c r="AB47" s="157">
        <f>+(A!Z50-B!AA50)/(I!AB79+H!AB61)</f>
        <v>1.5787013242729835E-2</v>
      </c>
      <c r="AC47" s="157">
        <f>+(A!AA50-B!AB50)/(I!AC79+H!AC61)</f>
        <v>1.3278909282931019E-2</v>
      </c>
      <c r="AD47" s="157">
        <f>+(A!AB50-B!AC50)/(I!AD79+H!AD61)</f>
        <v>6.9684082375924532E-3</v>
      </c>
      <c r="AE47" s="157">
        <f>+(A!AC50-B!AD50)/(I!AE79+H!AE61)</f>
        <v>6.2590972209717753E-4</v>
      </c>
    </row>
    <row r="48" spans="4:31" x14ac:dyDescent="0.25">
      <c r="D48" s="189" t="s">
        <v>20</v>
      </c>
      <c r="E48" s="209"/>
      <c r="F48" s="156">
        <f>+(A!D51-B!E51)/(I!F80+H!F62)</f>
        <v>0</v>
      </c>
      <c r="G48" s="157">
        <f>+(A!E51-B!F51)/(I!G80+H!G62)</f>
        <v>0</v>
      </c>
      <c r="H48" s="158">
        <f>+(A!F51-B!G51)/(I!H80+H!H62)</f>
        <v>-1.0931816476363428E-5</v>
      </c>
      <c r="I48" s="157">
        <f>+(A!G51-B!H51)/(I!I80+H!I62)</f>
        <v>-3.6098240999418409E-4</v>
      </c>
      <c r="J48" s="158">
        <f>+(A!H51-B!I51)/(I!J80+H!J62)</f>
        <v>-5.2790250908436311E-4</v>
      </c>
      <c r="K48" s="157">
        <f>+(A!I51-B!J51)/(I!K80+H!K62)</f>
        <v>0</v>
      </c>
      <c r="L48" s="158">
        <f>+(A!J51-B!K51)/(I!L80+H!L62)</f>
        <v>0</v>
      </c>
      <c r="M48" s="157">
        <f>+(A!K51-B!L51)/(I!M80+H!M62)</f>
        <v>-1.7878125936722622E-5</v>
      </c>
      <c r="N48" s="158">
        <f>+(A!L51-B!M51)/(I!N80+H!N62)</f>
        <v>0</v>
      </c>
      <c r="O48" s="157">
        <f>+(A!M51-B!N51)/(I!O80+H!O62)</f>
        <v>0</v>
      </c>
      <c r="P48" s="158">
        <f>+(A!N51-B!O51)/(I!P80+H!P62)</f>
        <v>0</v>
      </c>
      <c r="Q48" s="157">
        <f>+(A!O51-B!P51)/(I!Q80+H!Q62)</f>
        <v>-1.5141268101856968E-4</v>
      </c>
      <c r="R48" s="158">
        <f>+(A!P51-B!Q51)/(I!R80+H!R62)</f>
        <v>0</v>
      </c>
      <c r="S48" s="157">
        <f>+(A!Q51-B!R51)/(I!S80+H!S62)</f>
        <v>-6.039513987116289E-5</v>
      </c>
      <c r="T48" s="158">
        <f>+(A!R51-B!S51)/(I!T80+H!T62)</f>
        <v>-1.2876924953988356E-4</v>
      </c>
      <c r="U48" s="157">
        <f>+(A!S51-B!T51)/(I!U80+H!U62)</f>
        <v>-1.582479051508297E-4</v>
      </c>
      <c r="V48" s="158">
        <f>+(A!T51-B!U51)/(I!V80+H!V62)</f>
        <v>-4.8194002797465635E-5</v>
      </c>
      <c r="W48" s="157">
        <f>+(A!U51-B!V51)/(I!W80+H!W62)</f>
        <v>0</v>
      </c>
      <c r="X48" s="158">
        <f>+(A!V51-B!W51)/(I!X80+H!X62)</f>
        <v>-2.2479686069451985E-5</v>
      </c>
      <c r="Y48" s="157">
        <f>+(A!W51-B!X51)/(I!Y80+H!Y62)</f>
        <v>-7.2150000698200279E-5</v>
      </c>
      <c r="Z48" s="158">
        <f>+(A!X51-B!Y51)/(I!Z80+H!Z62)</f>
        <v>-1.7968197427571425E-4</v>
      </c>
      <c r="AA48" s="157">
        <f>+(A!Y51-B!Z51)/(I!AA80+H!AA62)</f>
        <v>-2.7690963084271662E-3</v>
      </c>
      <c r="AB48" s="157">
        <f>+(A!Z51-B!AA51)/(I!AB80+H!AB62)</f>
        <v>-6.6607407176395622E-5</v>
      </c>
      <c r="AC48" s="157">
        <f>+(A!AA51-B!AB51)/(I!AC80+H!AC62)</f>
        <v>-1.8632472203363749E-5</v>
      </c>
      <c r="AD48" s="157">
        <f>+(A!AB51-B!AC51)/(I!AD80+H!AD62)</f>
        <v>-6.7224737891929845E-4</v>
      </c>
      <c r="AE48" s="157">
        <f>+(A!AC51-B!AD51)/(I!AE80+H!AE62)</f>
        <v>-9.8406589988525922E-5</v>
      </c>
    </row>
    <row r="49" spans="4:31" x14ac:dyDescent="0.25">
      <c r="D49" s="198" t="s">
        <v>21</v>
      </c>
      <c r="E49" s="208"/>
      <c r="F49" s="156">
        <f>+(A!D52-B!E52)/(I!F81+H!F63)</f>
        <v>-1.1775846202254901E-3</v>
      </c>
      <c r="G49" s="157">
        <f>+(A!E52-B!F52)/(I!G81+H!G63)</f>
        <v>-6.2883455509728052E-4</v>
      </c>
      <c r="H49" s="158">
        <f>+(A!F52-B!G52)/(I!H81+H!H63)</f>
        <v>-1.2115655578594072E-4</v>
      </c>
      <c r="I49" s="157">
        <f>+(A!G52-B!H52)/(I!I81+H!I63)</f>
        <v>-2.025151491841775E-3</v>
      </c>
      <c r="J49" s="158">
        <f>+(A!H52-B!I52)/(I!J81+H!J63)</f>
        <v>-1.9869334746565851E-3</v>
      </c>
      <c r="K49" s="157">
        <f>+(A!I52-B!J52)/(I!K81+H!K63)</f>
        <v>-1.9835773183788743E-3</v>
      </c>
      <c r="L49" s="158">
        <f>+(A!J52-B!K52)/(I!L81+H!L63)</f>
        <v>-1.9705697664661086E-3</v>
      </c>
      <c r="M49" s="157">
        <f>+(A!K52-B!L52)/(I!M81+H!M63)</f>
        <v>-1.3673301950682356E-3</v>
      </c>
      <c r="N49" s="158">
        <f>+(A!L52-B!M52)/(I!N81+H!N63)</f>
        <v>-1.7130676958163863E-3</v>
      </c>
      <c r="O49" s="157">
        <f>+(A!M52-B!N52)/(I!O81+H!O63)</f>
        <v>-6.6786277930491571E-4</v>
      </c>
      <c r="P49" s="158">
        <f>+(A!N52-B!O52)/(I!P81+H!P63)</f>
        <v>-1.1862097123142058E-3</v>
      </c>
      <c r="Q49" s="157">
        <f>+(A!O52-B!P52)/(I!Q81+H!Q63)</f>
        <v>-1.8091568799610957E-3</v>
      </c>
      <c r="R49" s="158">
        <f>+(A!P52-B!Q52)/(I!R81+H!R63)</f>
        <v>-1.4093215800302838E-3</v>
      </c>
      <c r="S49" s="157">
        <f>+(A!Q52-B!R52)/(I!S81+H!S63)</f>
        <v>-1.7558761629525236E-3</v>
      </c>
      <c r="T49" s="158">
        <f>+(A!R52-B!S52)/(I!T81+H!T63)</f>
        <v>-1.6464726943171567E-3</v>
      </c>
      <c r="U49" s="157">
        <f>+(A!S52-B!T52)/(I!U81+H!U63)</f>
        <v>-2.0490663356408745E-3</v>
      </c>
      <c r="V49" s="158">
        <f>+(A!T52-B!U52)/(I!V81+H!V63)</f>
        <v>-1.445562721029002E-3</v>
      </c>
      <c r="W49" s="157">
        <f>+(A!U52-B!V52)/(I!W81+H!W63)</f>
        <v>-1.5093425097216779E-3</v>
      </c>
      <c r="X49" s="158">
        <f>+(A!V52-B!W52)/(I!X81+H!X63)</f>
        <v>-1.1163291588555616E-3</v>
      </c>
      <c r="Y49" s="157">
        <f>+(A!W52-B!X52)/(I!Y81+H!Y63)</f>
        <v>-1.6279518665359464E-3</v>
      </c>
      <c r="Z49" s="158">
        <f>+(A!X52-B!Y52)/(I!Z81+H!Z63)</f>
        <v>-1.6941902986644726E-3</v>
      </c>
      <c r="AA49" s="157">
        <f>+(A!Y52-B!Z52)/(I!AA81+H!AA63)</f>
        <v>-2.472458133480843E-3</v>
      </c>
      <c r="AB49" s="157">
        <f>+(A!Z52-B!AA52)/(I!AB81+H!AB63)</f>
        <v>-1.7862471300969344E-3</v>
      </c>
      <c r="AC49" s="157">
        <f>+(A!AA52-B!AB52)/(I!AC81+H!AC63)</f>
        <v>-2.247852835100113E-3</v>
      </c>
      <c r="AD49" s="157">
        <f>+(A!AB52-B!AC52)/(I!AD81+H!AD63)</f>
        <v>-2.4712845552111113E-3</v>
      </c>
      <c r="AE49" s="157">
        <f>+(A!AC52-B!AD52)/(I!AE81+H!AE63)</f>
        <v>-3.0649304567687513E-3</v>
      </c>
    </row>
    <row r="50" spans="4:31" x14ac:dyDescent="0.25">
      <c r="D50" s="189" t="s">
        <v>22</v>
      </c>
      <c r="E50" s="209"/>
      <c r="F50" s="156">
        <f>+(A!D53-B!E53)/(I!F82+H!F64)</f>
        <v>1.9350920470870436E-5</v>
      </c>
      <c r="G50" s="157">
        <f>+(A!E53-B!F53)/(I!G82+H!G64)</f>
        <v>4.6249524512167739E-5</v>
      </c>
      <c r="H50" s="158">
        <f>+(A!F53-B!G53)/(I!H82+H!H64)</f>
        <v>-3.366051828797842E-4</v>
      </c>
      <c r="I50" s="157">
        <f>+(A!G53-B!H53)/(I!I82+H!I64)</f>
        <v>-4.8263141386445542E-4</v>
      </c>
      <c r="J50" s="158">
        <f>+(A!H53-B!I53)/(I!J82+H!J64)</f>
        <v>-1.1112661458797593E-3</v>
      </c>
      <c r="K50" s="157">
        <f>+(A!I53-B!J53)/(I!K82+H!K64)</f>
        <v>-4.986414490787518E-4</v>
      </c>
      <c r="L50" s="158">
        <f>+(A!J53-B!K53)/(I!L82+H!L64)</f>
        <v>-1.4101887099896822E-3</v>
      </c>
      <c r="M50" s="157">
        <f>+(A!K53-B!L53)/(I!M82+H!M64)</f>
        <v>-9.9700653152394198E-4</v>
      </c>
      <c r="N50" s="158">
        <f>+(A!L53-B!M53)/(I!N82+H!N64)</f>
        <v>-2.929781967760958E-4</v>
      </c>
      <c r="O50" s="157">
        <f>+(A!M53-B!N53)/(I!O82+H!O64)</f>
        <v>-5.60234828874105E-6</v>
      </c>
      <c r="P50" s="158">
        <f>+(A!N53-B!O53)/(I!P82+H!P64)</f>
        <v>-4.2909394503752227E-4</v>
      </c>
      <c r="Q50" s="157">
        <f>+(A!O53-B!P53)/(I!Q82+H!Q64)</f>
        <v>-7.203612757821397E-5</v>
      </c>
      <c r="R50" s="158">
        <f>+(A!P53-B!Q53)/(I!R82+H!R64)</f>
        <v>-4.1624815343384563E-4</v>
      </c>
      <c r="S50" s="157">
        <f>+(A!Q53-B!R53)/(I!S82+H!S64)</f>
        <v>9.7074238293025676E-4</v>
      </c>
      <c r="T50" s="158">
        <f>+(A!R53-B!S53)/(I!T82+H!T64)</f>
        <v>1.2698325441722258E-3</v>
      </c>
      <c r="U50" s="157">
        <f>+(A!S53-B!T53)/(I!U82+H!U64)</f>
        <v>1.5329033284209215E-3</v>
      </c>
      <c r="V50" s="158">
        <f>+(A!T53-B!U53)/(I!V82+H!V64)</f>
        <v>1.4643424156500992E-3</v>
      </c>
      <c r="W50" s="157">
        <f>+(A!U53-B!V53)/(I!W82+H!W64)</f>
        <v>-9.0148289005298411E-4</v>
      </c>
      <c r="X50" s="158">
        <f>+(A!V53-B!W53)/(I!X82+H!X64)</f>
        <v>-1.2333152749251217E-3</v>
      </c>
      <c r="Y50" s="157">
        <f>+(A!W53-B!X53)/(I!Y82+H!Y64)</f>
        <v>1.8800544729741006E-3</v>
      </c>
      <c r="Z50" s="158">
        <f>+(A!X53-B!Y53)/(I!Z82+H!Z64)</f>
        <v>1.4307817108359523E-3</v>
      </c>
      <c r="AA50" s="157">
        <f>+(A!Y53-B!Z53)/(I!AA82+H!AA64)</f>
        <v>5.4279752654395788E-4</v>
      </c>
      <c r="AB50" s="157">
        <f>+(A!Z53-B!AA53)/(I!AB82+H!AB64)</f>
        <v>3.7499909624472052E-3</v>
      </c>
      <c r="AC50" s="157">
        <f>+(A!AA53-B!AB53)/(I!AC82+H!AC64)</f>
        <v>2.6591785815189787E-3</v>
      </c>
      <c r="AD50" s="157">
        <f>+(A!AB53-B!AC53)/(I!AD82+H!AD64)</f>
        <v>-9.0203404181106374E-4</v>
      </c>
      <c r="AE50" s="157">
        <f>+(A!AC53-B!AD53)/(I!AE82+H!AE64)</f>
        <v>-8.7999714991919E-4</v>
      </c>
    </row>
    <row r="51" spans="4:31" x14ac:dyDescent="0.25">
      <c r="D51" s="198" t="s">
        <v>23</v>
      </c>
      <c r="E51" s="208"/>
      <c r="F51" s="156">
        <f>+(A!D54-B!E54)/(I!F83+H!F65)</f>
        <v>-2.0115796195455055E-3</v>
      </c>
      <c r="G51" s="157">
        <f>+(A!E54-B!F54)/(I!G83+H!G65)</f>
        <v>-2.1041892721840186E-3</v>
      </c>
      <c r="H51" s="158">
        <f>+(A!F54-B!G54)/(I!H83+H!H65)</f>
        <v>-1.6776962581865466E-3</v>
      </c>
      <c r="I51" s="157">
        <f>+(A!G54-B!H54)/(I!I83+H!I65)</f>
        <v>-1.8677222826153392E-3</v>
      </c>
      <c r="J51" s="158">
        <f>+(A!H54-B!I54)/(I!J83+H!J65)</f>
        <v>-3.3674281417749139E-3</v>
      </c>
      <c r="K51" s="157">
        <f>+(A!I54-B!J54)/(I!K83+H!K65)</f>
        <v>-4.4217721573678159E-3</v>
      </c>
      <c r="L51" s="158">
        <f>+(A!J54-B!K54)/(I!L83+H!L65)</f>
        <v>-3.5617414770520496E-3</v>
      </c>
      <c r="M51" s="157">
        <f>+(A!K54-B!L54)/(I!M83+H!M65)</f>
        <v>-3.7466054573060815E-3</v>
      </c>
      <c r="N51" s="158">
        <f>+(A!L54-B!M54)/(I!N83+H!N65)</f>
        <v>-4.1076051908869784E-3</v>
      </c>
      <c r="O51" s="157">
        <f>+(A!M54-B!N54)/(I!O83+H!O65)</f>
        <v>-5.3566188349801914E-3</v>
      </c>
      <c r="P51" s="158">
        <f>+(A!N54-B!O54)/(I!P83+H!P65)</f>
        <v>-2.945922967794131E-3</v>
      </c>
      <c r="Q51" s="157">
        <f>+(A!O54-B!P54)/(I!Q83+H!Q65)</f>
        <v>-2.1435552797454795E-3</v>
      </c>
      <c r="R51" s="158">
        <f>+(A!P54-B!Q54)/(I!R83+H!R65)</f>
        <v>-1.7566626621733307E-3</v>
      </c>
      <c r="S51" s="157">
        <f>+(A!Q54-B!R54)/(I!S83+H!S65)</f>
        <v>-1.6035736950337806E-3</v>
      </c>
      <c r="T51" s="158">
        <f>+(A!R54-B!S54)/(I!T83+H!T65)</f>
        <v>-1.7457716916903308E-3</v>
      </c>
      <c r="U51" s="157">
        <f>+(A!S54-B!T54)/(I!U83+H!U65)</f>
        <v>-2.4762914730794613E-3</v>
      </c>
      <c r="V51" s="158">
        <f>+(A!T54-B!U54)/(I!V83+H!V65)</f>
        <v>-2.4669057157029827E-3</v>
      </c>
      <c r="W51" s="157">
        <f>+(A!U54-B!V54)/(I!W83+H!W65)</f>
        <v>-2.5656718997226712E-3</v>
      </c>
      <c r="X51" s="158">
        <f>+(A!V54-B!W54)/(I!X83+H!X65)</f>
        <v>-2.5775970911840898E-3</v>
      </c>
      <c r="Y51" s="157">
        <f>+(A!W54-B!X54)/(I!Y83+H!Y65)</f>
        <v>-3.3753387935075651E-3</v>
      </c>
      <c r="Z51" s="158">
        <f>+(A!X54-B!Y54)/(I!Z83+H!Z65)</f>
        <v>-1.6090633767158805E-3</v>
      </c>
      <c r="AA51" s="157">
        <f>+(A!Y54-B!Z54)/(I!AA83+H!AA65)</f>
        <v>-1.6711621208872973E-3</v>
      </c>
      <c r="AB51" s="157">
        <f>+(A!Z54-B!AA54)/(I!AB83+H!AB65)</f>
        <v>-1.7830118106333685E-3</v>
      </c>
      <c r="AC51" s="157">
        <f>+(A!AA54-B!AB54)/(I!AC83+H!AC65)</f>
        <v>-1.9359731834286728E-3</v>
      </c>
      <c r="AD51" s="157">
        <f>+(A!AB54-B!AC54)/(I!AD83+H!AD65)</f>
        <v>-1.9526335040281858E-3</v>
      </c>
      <c r="AE51" s="157">
        <f>+(A!AC54-B!AD54)/(I!AE83+H!AE65)</f>
        <v>-2.0715861131128223E-3</v>
      </c>
    </row>
    <row r="52" spans="4:31" x14ac:dyDescent="0.25">
      <c r="D52" s="189" t="s">
        <v>24</v>
      </c>
      <c r="E52" s="209"/>
      <c r="F52" s="156">
        <f>+(A!D55-B!E55)/(I!F84+H!F66)</f>
        <v>-5.6512487302286685E-4</v>
      </c>
      <c r="G52" s="157">
        <f>+(A!E55-B!F55)/(I!G84+H!G66)</f>
        <v>-4.0588988115227754E-4</v>
      </c>
      <c r="H52" s="158">
        <f>+(A!F55-B!G55)/(I!H84+H!H66)</f>
        <v>-1.9596823478637237E-4</v>
      </c>
      <c r="I52" s="157">
        <f>+(A!G55-B!H55)/(I!I84+H!I66)</f>
        <v>-2.4325467365348237E-4</v>
      </c>
      <c r="J52" s="158">
        <f>+(A!H55-B!I55)/(I!J84+H!J66)</f>
        <v>-1.3272785388016839E-3</v>
      </c>
      <c r="K52" s="157">
        <f>+(A!I55-B!J55)/(I!K84+H!K66)</f>
        <v>-1.9810789632049705E-3</v>
      </c>
      <c r="L52" s="158">
        <f>+(A!J55-B!K55)/(I!L84+H!L66)</f>
        <v>-3.9687609966506228E-4</v>
      </c>
      <c r="M52" s="157">
        <f>+(A!K55-B!L55)/(I!M84+H!M66)</f>
        <v>-3.764717052298859E-4</v>
      </c>
      <c r="N52" s="158">
        <f>+(A!L55-B!M55)/(I!N84+H!N66)</f>
        <v>-2.4886445626188999E-4</v>
      </c>
      <c r="O52" s="157">
        <f>+(A!M55-B!N55)/(I!O84+H!O66)</f>
        <v>-2.1891526424421372E-4</v>
      </c>
      <c r="P52" s="158">
        <f>+(A!N55-B!O55)/(I!P84+H!P66)</f>
        <v>-5.4849892905943216E-4</v>
      </c>
      <c r="Q52" s="157">
        <f>+(A!O55-B!P55)/(I!Q84+H!Q66)</f>
        <v>-8.9162777234179434E-4</v>
      </c>
      <c r="R52" s="158">
        <f>+(A!P55-B!Q55)/(I!R84+H!R66)</f>
        <v>-1.297111035253872E-3</v>
      </c>
      <c r="S52" s="157">
        <f>+(A!Q55-B!R55)/(I!S84+H!S66)</f>
        <v>-1.4731042201665664E-3</v>
      </c>
      <c r="T52" s="158">
        <f>+(A!R55-B!S55)/(I!T84+H!T66)</f>
        <v>-1.7931922990264847E-3</v>
      </c>
      <c r="U52" s="157">
        <f>+(A!S55-B!T55)/(I!U84+H!U66)</f>
        <v>-2.0789415696854294E-3</v>
      </c>
      <c r="V52" s="158">
        <f>+(A!T55-B!U55)/(I!V84+H!V66)</f>
        <v>-3.3161757460723738E-3</v>
      </c>
      <c r="W52" s="157">
        <f>+(A!U55-B!V55)/(I!W84+H!W66)</f>
        <v>-6.2714508598780607E-3</v>
      </c>
      <c r="X52" s="158">
        <f>+(A!V55-B!W55)/(I!X84+H!X66)</f>
        <v>-2.3013811746842336E-3</v>
      </c>
      <c r="Y52" s="157">
        <f>+(A!W55-B!X55)/(I!Y84+H!Y66)</f>
        <v>-2.5161516451377838E-3</v>
      </c>
      <c r="Z52" s="158">
        <f>+(A!X55-B!Y55)/(I!Z84+H!Z66)</f>
        <v>-4.064230914440076E-3</v>
      </c>
      <c r="AA52" s="157">
        <f>+(A!Y55-B!Z55)/(I!AA84+H!AA66)</f>
        <v>-5.1764645336192742E-3</v>
      </c>
      <c r="AB52" s="157">
        <f>+(A!Z55-B!AA55)/(I!AB84+H!AB66)</f>
        <v>-4.795912498979725E-3</v>
      </c>
      <c r="AC52" s="157">
        <f>+(A!AA55-B!AB55)/(I!AC84+H!AC66)</f>
        <v>-4.240290120543732E-3</v>
      </c>
      <c r="AD52" s="157">
        <f>+(A!AB55-B!AC55)/(I!AD84+H!AD66)</f>
        <v>-4.2661554784638638E-3</v>
      </c>
      <c r="AE52" s="157">
        <f>+(A!AC55-B!AD55)/(I!AE84+H!AE66)</f>
        <v>-5.9247710916052118E-3</v>
      </c>
    </row>
    <row r="53" spans="4:31" ht="15.75" thickBot="1" x14ac:dyDescent="0.3">
      <c r="D53" s="200" t="s">
        <v>25</v>
      </c>
      <c r="E53" s="229"/>
      <c r="F53" s="159">
        <f>+(A!D56-B!E56)/(I!F85+H!F67)</f>
        <v>0</v>
      </c>
      <c r="G53" s="160">
        <f>+(A!E56-B!F56)/(I!G85+H!G67)</f>
        <v>0</v>
      </c>
      <c r="H53" s="161">
        <f>+(A!F56-B!G56)/(I!H85+H!H67)</f>
        <v>-2.6519793965811256E-9</v>
      </c>
      <c r="I53" s="160">
        <f>+(A!G56-B!H56)/(I!I85+H!I67)</f>
        <v>0</v>
      </c>
      <c r="J53" s="161">
        <f>+(A!H56-B!I56)/(I!J85+H!J67)</f>
        <v>0</v>
      </c>
      <c r="K53" s="160">
        <f>+(A!I56-B!J56)/(I!K85+H!K67)</f>
        <v>0</v>
      </c>
      <c r="L53" s="161">
        <f>+(A!J56-B!K56)/(I!L85+H!L67)</f>
        <v>0</v>
      </c>
      <c r="M53" s="160">
        <f>+(A!K56-B!L56)/(I!M85+H!M67)</f>
        <v>0</v>
      </c>
      <c r="N53" s="161">
        <f>+(A!L56-B!M56)/(I!N85+H!N67)</f>
        <v>-1.264419418661389E-5</v>
      </c>
      <c r="O53" s="160">
        <f>+(A!M56-B!N56)/(I!O85+H!O67)</f>
        <v>-6.2803979623217237E-5</v>
      </c>
      <c r="P53" s="161">
        <f>+(A!N56-B!O56)/(I!P85+H!P67)</f>
        <v>-7.9038192431909664E-7</v>
      </c>
      <c r="Q53" s="160">
        <f>+(A!O56-B!P56)/(I!Q85+H!Q67)</f>
        <v>-5.1203847345326647E-5</v>
      </c>
      <c r="R53" s="161">
        <f>+(A!P56-B!Q56)/(I!R85+H!R67)</f>
        <v>-1.435096519567213E-4</v>
      </c>
      <c r="S53" s="160">
        <f>+(A!Q56-B!R56)/(I!S85+H!S67)</f>
        <v>-9.2285157040773263E-5</v>
      </c>
      <c r="T53" s="161">
        <f>+(A!R56-B!S56)/(I!T85+H!T67)</f>
        <v>-2.3363539673043091E-5</v>
      </c>
      <c r="U53" s="160">
        <f>+(A!S56-B!T56)/(I!U85+H!U67)</f>
        <v>-8.5067881072771091E-6</v>
      </c>
      <c r="V53" s="161">
        <f>+(A!T56-B!U56)/(I!V85+H!V67)</f>
        <v>-1.3524649658075457E-5</v>
      </c>
      <c r="W53" s="160">
        <f>+(A!U56-B!V56)/(I!W85+H!W67)</f>
        <v>1.5694279188690484E-6</v>
      </c>
      <c r="X53" s="161">
        <f>+(A!V56-B!W56)/(I!X85+H!X67)</f>
        <v>-9.5278939253180351E-8</v>
      </c>
      <c r="Y53" s="160">
        <f>+(A!W56-B!X56)/(I!Y85+H!Y67)</f>
        <v>5.0405128899385768E-6</v>
      </c>
      <c r="Z53" s="161">
        <f>+(A!X56-B!Y56)/(I!Z85+H!Z67)</f>
        <v>-1.5093098171278519E-5</v>
      </c>
      <c r="AA53" s="160">
        <f>+(A!Y56-B!Z56)/(I!AA85+H!AA67)</f>
        <v>9.0388711358062949E-6</v>
      </c>
      <c r="AB53" s="160">
        <f>+(A!Z56-B!AA56)/(I!AB85+H!AB67)</f>
        <v>-2.4303256427065482E-6</v>
      </c>
      <c r="AC53" s="160">
        <f>+(A!AA56-B!AB56)/(I!AC85+H!AC67)</f>
        <v>1.8914784373822472E-6</v>
      </c>
      <c r="AD53" s="160">
        <f>+(A!AB56-B!AC56)/(I!AD85+H!AD67)</f>
        <v>-5.2486469340774665E-5</v>
      </c>
      <c r="AE53" s="160">
        <f>+(A!AC56-B!AD56)/(I!AE85+H!AE67)</f>
        <v>-2.7187100305412752E-7</v>
      </c>
    </row>
    <row r="54" spans="4:31" x14ac:dyDescent="0.25">
      <c r="D54" s="1" t="s">
        <v>52</v>
      </c>
    </row>
    <row r="55" spans="4:31" ht="15.75" thickBot="1" x14ac:dyDescent="0.3"/>
    <row r="56" spans="4:31" ht="15.75" thickBot="1" x14ac:dyDescent="0.3">
      <c r="D56" s="6" t="s">
        <v>14</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c r="AE56" s="9">
        <v>2020</v>
      </c>
    </row>
    <row r="57" spans="4:31" ht="15.75" thickBot="1" x14ac:dyDescent="0.3">
      <c r="D57" s="194" t="s">
        <v>15</v>
      </c>
      <c r="E57" s="210"/>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52695882</v>
      </c>
      <c r="AE57" s="77">
        <v>43487464</v>
      </c>
    </row>
    <row r="58" spans="4:31" x14ac:dyDescent="0.25">
      <c r="D58" s="189" t="s">
        <v>16</v>
      </c>
      <c r="E58" s="209"/>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5385322</v>
      </c>
      <c r="AE58" s="80">
        <v>5432578</v>
      </c>
    </row>
    <row r="59" spans="4:31" x14ac:dyDescent="0.25">
      <c r="D59" s="198" t="s">
        <v>17</v>
      </c>
      <c r="E59" s="208"/>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378303.3</v>
      </c>
      <c r="AE59" s="83">
        <v>346193</v>
      </c>
    </row>
    <row r="60" spans="4:31" x14ac:dyDescent="0.25">
      <c r="D60" s="189" t="s">
        <v>18</v>
      </c>
      <c r="E60" s="209"/>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868557.7</v>
      </c>
      <c r="AE60" s="80">
        <v>729694</v>
      </c>
    </row>
    <row r="61" spans="4:31" x14ac:dyDescent="0.25">
      <c r="D61" s="198" t="s">
        <v>19</v>
      </c>
      <c r="E61" s="208"/>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4525150</v>
      </c>
      <c r="AE61" s="83">
        <v>2200021</v>
      </c>
    </row>
    <row r="62" spans="4:31" x14ac:dyDescent="0.25">
      <c r="D62" s="189" t="s">
        <v>20</v>
      </c>
      <c r="E62" s="209"/>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539524.30000000005</v>
      </c>
      <c r="AE62" s="80">
        <v>601648</v>
      </c>
    </row>
    <row r="63" spans="4:31" x14ac:dyDescent="0.25">
      <c r="D63" s="198" t="s">
        <v>21</v>
      </c>
      <c r="E63" s="208"/>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v>
      </c>
      <c r="AE63" s="83">
        <v>9575097</v>
      </c>
    </row>
    <row r="64" spans="4:31" x14ac:dyDescent="0.25">
      <c r="D64" s="189" t="s">
        <v>22</v>
      </c>
      <c r="E64" s="209"/>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v>
      </c>
      <c r="AE64" s="80">
        <v>6151101</v>
      </c>
    </row>
    <row r="65" spans="4:31" x14ac:dyDescent="0.25">
      <c r="D65" s="198" t="s">
        <v>23</v>
      </c>
      <c r="E65" s="208"/>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18086133</v>
      </c>
      <c r="AE65" s="83">
        <v>14500557</v>
      </c>
    </row>
    <row r="66" spans="4:31" x14ac:dyDescent="0.25">
      <c r="D66" s="189" t="s">
        <v>24</v>
      </c>
      <c r="E66" s="209"/>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4547019</v>
      </c>
      <c r="AE66" s="80">
        <v>3533342</v>
      </c>
    </row>
    <row r="67" spans="4:31" ht="15.75" thickBot="1" x14ac:dyDescent="0.3">
      <c r="D67" s="200" t="s">
        <v>25</v>
      </c>
      <c r="E67" s="229"/>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460890.6</v>
      </c>
      <c r="AE67" s="84">
        <v>417232</v>
      </c>
    </row>
    <row r="68" spans="4:31" x14ac:dyDescent="0.25">
      <c r="D68" s="1" t="s">
        <v>51</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86"/>
  <sheetViews>
    <sheetView showGridLines="0" tabSelected="1" topLeftCell="A5" workbookViewId="0">
      <selection activeCell="AE75" sqref="AE75:AE85"/>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17.85546875" bestFit="1" customWidth="1"/>
  </cols>
  <sheetData>
    <row r="7" spans="2:5" x14ac:dyDescent="0.25">
      <c r="B7" s="191" t="s">
        <v>43</v>
      </c>
      <c r="C7" s="204"/>
      <c r="D7" s="204"/>
      <c r="E7" s="204"/>
    </row>
    <row r="8" spans="2:5" x14ac:dyDescent="0.25">
      <c r="B8" s="204"/>
      <c r="C8" s="204"/>
      <c r="D8" s="204"/>
      <c r="E8" s="204"/>
    </row>
    <row r="9" spans="2:5" x14ac:dyDescent="0.25">
      <c r="B9" s="204"/>
      <c r="C9" s="204"/>
      <c r="D9" s="204"/>
      <c r="E9" s="204"/>
    </row>
    <row r="10" spans="2:5" x14ac:dyDescent="0.25">
      <c r="B10" s="204"/>
      <c r="C10" s="204"/>
      <c r="D10" s="204"/>
      <c r="E10" s="204"/>
    </row>
    <row r="11" spans="2:5" x14ac:dyDescent="0.25">
      <c r="B11" s="204"/>
      <c r="C11" s="204"/>
      <c r="D11" s="204"/>
      <c r="E11" s="204"/>
    </row>
    <row r="12" spans="2:5" x14ac:dyDescent="0.25">
      <c r="B12" s="204"/>
      <c r="C12" s="204"/>
      <c r="D12" s="204"/>
      <c r="E12" s="204"/>
    </row>
    <row r="13" spans="2:5" x14ac:dyDescent="0.25">
      <c r="B13" s="204"/>
      <c r="C13" s="204"/>
      <c r="D13" s="204"/>
      <c r="E13" s="204"/>
    </row>
    <row r="14" spans="2:5" x14ac:dyDescent="0.25">
      <c r="B14" s="204"/>
      <c r="C14" s="204"/>
      <c r="D14" s="204"/>
      <c r="E14" s="204"/>
    </row>
    <row r="15" spans="2:5" x14ac:dyDescent="0.25">
      <c r="B15" s="204"/>
      <c r="C15" s="204"/>
      <c r="D15" s="204"/>
      <c r="E15" s="204"/>
    </row>
    <row r="16" spans="2:5" x14ac:dyDescent="0.25">
      <c r="B16" s="204"/>
      <c r="C16" s="204"/>
      <c r="D16" s="204"/>
      <c r="E16" s="204"/>
    </row>
    <row r="17" spans="2:15" x14ac:dyDescent="0.25">
      <c r="B17" s="192" t="s">
        <v>3</v>
      </c>
      <c r="C17" s="192"/>
      <c r="D17" s="192"/>
      <c r="G17" s="192" t="s">
        <v>3</v>
      </c>
      <c r="H17" s="192"/>
      <c r="I17" s="192"/>
      <c r="M17" s="192" t="s">
        <v>3</v>
      </c>
      <c r="N17" s="192"/>
      <c r="O17" s="192"/>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237" t="s">
        <v>26</v>
      </c>
      <c r="E46" s="238"/>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c r="AE46" s="65"/>
    </row>
    <row r="47" spans="4:31" x14ac:dyDescent="0.25">
      <c r="D47" s="233" t="s">
        <v>16</v>
      </c>
      <c r="E47" s="234"/>
      <c r="F47" s="89">
        <f>+(A!D47/A!$D$46)/(I!F76/I!$F$75)</f>
        <v>0.17534095347295497</v>
      </c>
      <c r="G47" s="89">
        <f>+(A!E47/A!$D$46)/(I!G76/I!$F$75)</f>
        <v>0.61008649379443536</v>
      </c>
      <c r="H47" s="89">
        <f>+(A!F47/A!$D$46)/(I!H76/I!$F$75)</f>
        <v>0.389394746561605</v>
      </c>
      <c r="I47" s="89">
        <f>+(A!G47/A!$D$46)/(I!I76/I!$F$75)</f>
        <v>0.43230148484238762</v>
      </c>
      <c r="J47" s="89">
        <f>+(A!H47/A!$D$46)/(I!J76/I!$F$75)</f>
        <v>0.44681467013595555</v>
      </c>
      <c r="K47" s="89">
        <f>+(A!I47/A!$D$46)/(I!K76/I!$F$75)</f>
        <v>0.4855028362918859</v>
      </c>
      <c r="L47" s="89">
        <f>+(A!J47/A!$D$46)/(I!L76/I!$F$75)</f>
        <v>0.45552179148636673</v>
      </c>
      <c r="M47" s="89">
        <f>+(A!K47/A!$D$46)/(I!M76/I!$F$75)</f>
        <v>0.48179091016729747</v>
      </c>
      <c r="N47" s="89">
        <f>+(A!L47/A!$D$46)/(I!N76/I!$F$75)</f>
        <v>0.60278120739631647</v>
      </c>
      <c r="O47" s="89">
        <f>+(A!M47/A!$D$46)/(I!O76/I!$F$75)</f>
        <v>0.85674621527593831</v>
      </c>
      <c r="P47" s="89">
        <f>+(A!N47/A!$D$46)/(I!P76/I!$F$75)</f>
        <v>0.68580823343487296</v>
      </c>
      <c r="Q47" s="89">
        <f>+(A!O47/A!$D$46)/(I!Q76/I!$F$75)</f>
        <v>0.6722210840760503</v>
      </c>
      <c r="R47" s="89">
        <f>+(A!P47/A!$D$46)/(I!R76/I!$F$75)</f>
        <v>0.5786908469647879</v>
      </c>
      <c r="S47" s="89">
        <f>+(A!Q47/A!$D$46)/(I!S76/I!$F$75)</f>
        <v>0.54543707026558397</v>
      </c>
      <c r="T47" s="89">
        <f>+(A!R47/A!$D$46)/(I!T76/I!$F$75)</f>
        <v>0.43650288388561304</v>
      </c>
      <c r="U47" s="89">
        <f>+(A!S47/A!$D$46)/(I!U76/I!$F$75)</f>
        <v>0.83579790552766264</v>
      </c>
      <c r="V47" s="89">
        <f>+(A!T47/A!$D$46)/(I!V76/I!$F$75)</f>
        <v>0.94827102188070345</v>
      </c>
      <c r="W47" s="89">
        <f>+(A!U47/A!$D$46)/(I!W76/I!$F$75)</f>
        <v>1.1837236544562577</v>
      </c>
      <c r="X47" s="89">
        <f>+(A!V47/A!$D$46)/(I!X76/I!$F$75)</f>
        <v>0.82639312831831979</v>
      </c>
      <c r="Y47" s="89">
        <f>+(A!W47/A!$D$46)/(I!Y76/I!$F$75)</f>
        <v>0.61003365905776008</v>
      </c>
      <c r="Z47" s="89">
        <f>+(A!X47/A!$D$46)/(I!Z76/I!$F$75)</f>
        <v>0.64726965901400146</v>
      </c>
      <c r="AA47" s="89">
        <f>+(A!Y47/A!$D$46)/(I!AA76/I!$F$75)</f>
        <v>0.77857563245797023</v>
      </c>
      <c r="AB47" s="89">
        <f>+(A!Z47/A!$D$46)/(I!AB76/I!$F$75)</f>
        <v>0.84989971050432356</v>
      </c>
      <c r="AC47" s="89">
        <f>+(A!AA47/A!$D$46)/(I!AC76/I!$F$75)</f>
        <v>0.89191839518064087</v>
      </c>
      <c r="AD47" s="89">
        <f>+(A!AB47/A!$D$46)/(I!AD76/I!$F$75)</f>
        <v>0.71189115775931233</v>
      </c>
      <c r="AE47" s="74">
        <f>+(A!AC47/A!$D$46)/(I!AE76/I!$F$75)</f>
        <v>0.7371607945412979</v>
      </c>
    </row>
    <row r="48" spans="4:31" x14ac:dyDescent="0.25">
      <c r="D48" s="235" t="s">
        <v>17</v>
      </c>
      <c r="E48" s="236"/>
      <c r="F48" s="74">
        <f>+(A!D48/A!$D$46)/(I!F77/I!$F$75)</f>
        <v>0</v>
      </c>
      <c r="G48" s="74">
        <f>+(A!E48/A!$D$46)/(I!G77/I!$F$75)</f>
        <v>0</v>
      </c>
      <c r="H48" s="74">
        <f>+(A!F48/A!$D$46)/(I!H77/I!$F$75)</f>
        <v>0</v>
      </c>
      <c r="I48" s="74">
        <f>+(A!G48/A!$D$46)/(I!I77/I!$F$75)</f>
        <v>0</v>
      </c>
      <c r="J48" s="74">
        <f>+(A!H48/A!$D$46)/(I!J77/I!$F$75)</f>
        <v>0</v>
      </c>
      <c r="K48" s="74">
        <f>+(A!I48/A!$D$46)/(I!K77/I!$F$75)</f>
        <v>0</v>
      </c>
      <c r="L48" s="74">
        <f>+(A!J48/A!$D$46)/(I!L77/I!$F$75)</f>
        <v>0</v>
      </c>
      <c r="M48" s="74">
        <f>+(A!K48/A!$D$46)/(I!M77/I!$F$75)</f>
        <v>0</v>
      </c>
      <c r="N48" s="74">
        <f>+(A!L48/A!$D$46)/(I!N77/I!$F$75)</f>
        <v>0</v>
      </c>
      <c r="O48" s="74">
        <f>+(A!M48/A!$D$46)/(I!O77/I!$F$75)</f>
        <v>0</v>
      </c>
      <c r="P48" s="74">
        <f>+(A!N48/A!$D$46)/(I!P77/I!$F$75)</f>
        <v>0</v>
      </c>
      <c r="Q48" s="74">
        <f>+(A!O48/A!$D$46)/(I!Q77/I!$F$75)</f>
        <v>0</v>
      </c>
      <c r="R48" s="74">
        <f>+(A!P48/A!$D$46)/(I!R77/I!$F$75)</f>
        <v>0</v>
      </c>
      <c r="S48" s="74">
        <f>+(A!Q48/A!$D$46)/(I!S77/I!$F$75)</f>
        <v>0</v>
      </c>
      <c r="T48" s="74">
        <f>+(A!R48/A!$D$46)/(I!T77/I!$F$75)</f>
        <v>0</v>
      </c>
      <c r="U48" s="74">
        <f>+(A!S48/A!$D$46)/(I!U77/I!$F$75)</f>
        <v>0</v>
      </c>
      <c r="V48" s="74">
        <f>+(A!T48/A!$D$46)/(I!V77/I!$F$75)</f>
        <v>0</v>
      </c>
      <c r="W48" s="74">
        <f>+(A!U48/A!$D$46)/(I!W77/I!$F$75)</f>
        <v>0.38484955656147424</v>
      </c>
      <c r="X48" s="74">
        <f>+(A!V48/A!$D$46)/(I!X77/I!$F$75)</f>
        <v>7.5756292176404179</v>
      </c>
      <c r="Y48" s="74">
        <f>+(A!W48/A!$D$46)/(I!Y77/I!$F$75)</f>
        <v>0</v>
      </c>
      <c r="Z48" s="74">
        <f>+(A!X48/A!$D$46)/(I!Z77/I!$F$75)</f>
        <v>0</v>
      </c>
      <c r="AA48" s="74">
        <f>+(A!Y48/A!$D$46)/(I!AA77/I!$F$75)</f>
        <v>0</v>
      </c>
      <c r="AB48" s="74">
        <f>+(A!Z48/A!$D$46)/(I!AB77/I!$F$75)</f>
        <v>0</v>
      </c>
      <c r="AC48" s="74">
        <f>+(A!AA48/A!$D$46)/(I!AC77/I!$F$75)</f>
        <v>0.43496976544057125</v>
      </c>
      <c r="AD48" s="74">
        <f>+(A!AB48/A!$D$46)/(I!AD77/I!$F$75)</f>
        <v>0</v>
      </c>
      <c r="AE48" s="74">
        <f>+(A!AC48/A!$D$46)/(I!AE77/I!$F$75)</f>
        <v>0</v>
      </c>
    </row>
    <row r="49" spans="4:31" x14ac:dyDescent="0.25">
      <c r="D49" s="233" t="s">
        <v>18</v>
      </c>
      <c r="E49" s="234"/>
      <c r="F49" s="74">
        <f>+(A!D49/A!$D$46)/(I!F78/I!$F$75)</f>
        <v>14.541625944765515</v>
      </c>
      <c r="G49" s="74">
        <f>+(A!E49/A!$D$46)/(I!G78/I!$F$75)</f>
        <v>17.354706961473582</v>
      </c>
      <c r="H49" s="74">
        <f>+(A!F49/A!$D$46)/(I!H78/I!$F$75)</f>
        <v>9.2219123535966769</v>
      </c>
      <c r="I49" s="74">
        <f>+(A!G49/A!$D$46)/(I!I78/I!$F$75)</f>
        <v>13.336020967941407</v>
      </c>
      <c r="J49" s="74">
        <f>+(A!H49/A!$D$46)/(I!J78/I!$F$75)</f>
        <v>17.896233687737659</v>
      </c>
      <c r="K49" s="74">
        <f>+(A!I49/A!$D$46)/(I!K78/I!$F$75)</f>
        <v>17.32298101978828</v>
      </c>
      <c r="L49" s="74">
        <f>+(A!J49/A!$D$46)/(I!L78/I!$F$75)</f>
        <v>17.775503442257666</v>
      </c>
      <c r="M49" s="74">
        <f>+(A!K49/A!$D$46)/(I!M78/I!$F$75)</f>
        <v>11.523136515178733</v>
      </c>
      <c r="N49" s="74">
        <f>+(A!L49/A!$D$46)/(I!N78/I!$F$75)</f>
        <v>18.243844036372195</v>
      </c>
      <c r="O49" s="74">
        <f>+(A!M49/A!$D$46)/(I!O78/I!$F$75)</f>
        <v>17.937740094387287</v>
      </c>
      <c r="P49" s="74">
        <f>+(A!N49/A!$D$46)/(I!P78/I!$F$75)</f>
        <v>12.526631236462631</v>
      </c>
      <c r="Q49" s="74">
        <f>+(A!O49/A!$D$46)/(I!Q78/I!$F$75)</f>
        <v>11.660676023631781</v>
      </c>
      <c r="R49" s="74">
        <f>+(A!P49/A!$D$46)/(I!R78/I!$F$75)</f>
        <v>9.9832312027279926</v>
      </c>
      <c r="S49" s="74">
        <f>+(A!Q49/A!$D$46)/(I!S78/I!$F$75)</f>
        <v>6.4854799897539399</v>
      </c>
      <c r="T49" s="74">
        <f>+(A!R49/A!$D$46)/(I!T78/I!$F$75)</f>
        <v>3.6116735829358939</v>
      </c>
      <c r="U49" s="74">
        <f>+(A!S49/A!$D$46)/(I!U78/I!$F$75)</f>
        <v>2.5250091704571842</v>
      </c>
      <c r="V49" s="74">
        <f>+(A!T49/A!$D$46)/(I!V78/I!$F$75)</f>
        <v>2.6897000420974644</v>
      </c>
      <c r="W49" s="74">
        <f>+(A!U49/A!$D$46)/(I!W78/I!$F$75)</f>
        <v>3.2121294416786546</v>
      </c>
      <c r="X49" s="74">
        <f>+(A!V49/A!$D$46)/(I!X78/I!$F$75)</f>
        <v>4.6090144866637708</v>
      </c>
      <c r="Y49" s="74">
        <f>+(A!W49/A!$D$46)/(I!Y78/I!$F$75)</f>
        <v>5.6069318998902045</v>
      </c>
      <c r="Z49" s="74">
        <f>+(A!X49/A!$D$46)/(I!Z78/I!$F$75)</f>
        <v>2.8891541118735256</v>
      </c>
      <c r="AA49" s="74">
        <f>+(A!Y49/A!$D$46)/(I!AA78/I!$F$75)</f>
        <v>3.0379930214643123</v>
      </c>
      <c r="AB49" s="74">
        <f>+(A!Z49/A!$D$46)/(I!AB78/I!$F$75)</f>
        <v>11.094253145483005</v>
      </c>
      <c r="AC49" s="74">
        <f>+(A!AA49/A!$D$46)/(I!AC78/I!$F$75)</f>
        <v>0.35737964390270477</v>
      </c>
      <c r="AD49" s="74">
        <f>+(A!AB49/A!$D$46)/(I!AD78/I!$F$75)</f>
        <v>3.3108154207392544</v>
      </c>
      <c r="AE49" s="74">
        <f>+(A!AC49/A!$D$46)/(I!AE78/I!$F$75)</f>
        <v>1.1238791972864806</v>
      </c>
    </row>
    <row r="50" spans="4:31" x14ac:dyDescent="0.25">
      <c r="D50" s="235" t="s">
        <v>19</v>
      </c>
      <c r="E50" s="236"/>
      <c r="F50" s="74">
        <f>+(A!D50/A!$D$46)/(I!F79/I!$F$75)</f>
        <v>0</v>
      </c>
      <c r="G50" s="74">
        <f>+(A!E50/A!$D$46)/(I!G79/I!$F$75)</f>
        <v>0</v>
      </c>
      <c r="H50" s="74">
        <f>+(A!F50/A!$D$46)/(I!H79/I!$F$75)</f>
        <v>0</v>
      </c>
      <c r="I50" s="74">
        <f>+(A!G50/A!$D$46)/(I!I79/I!$F$75)</f>
        <v>0</v>
      </c>
      <c r="J50" s="74">
        <f>+(A!H50/A!$D$46)/(I!J79/I!$F$75)</f>
        <v>0</v>
      </c>
      <c r="K50" s="74">
        <f>+(A!I50/A!$D$46)/(I!K79/I!$F$75)</f>
        <v>0</v>
      </c>
      <c r="L50" s="74">
        <f>+(A!J50/A!$D$46)/(I!L79/I!$F$75)</f>
        <v>0</v>
      </c>
      <c r="M50" s="74">
        <f>+(A!K50/A!$D$46)/(I!M79/I!$F$75)</f>
        <v>0</v>
      </c>
      <c r="N50" s="74">
        <f>+(A!L50/A!$D$46)/(I!N79/I!$F$75)</f>
        <v>0</v>
      </c>
      <c r="O50" s="74">
        <f>+(A!M50/A!$D$46)/(I!O79/I!$F$75)</f>
        <v>3.6945519764573564</v>
      </c>
      <c r="P50" s="74">
        <f>+(A!N50/A!$D$46)/(I!P79/I!$F$75)</f>
        <v>2.1883466309126436</v>
      </c>
      <c r="Q50" s="74">
        <f>+(A!O50/A!$D$46)/(I!Q79/I!$F$75)</f>
        <v>0</v>
      </c>
      <c r="R50" s="74">
        <f>+(A!P50/A!$D$46)/(I!R79/I!$F$75)</f>
        <v>7.9325186718792606</v>
      </c>
      <c r="S50" s="74">
        <f>+(A!Q50/A!$D$46)/(I!S79/I!$F$75)</f>
        <v>37.248905071531475</v>
      </c>
      <c r="T50" s="74">
        <f>+(A!R50/A!$D$46)/(I!T79/I!$F$75)</f>
        <v>8.2168578279004691</v>
      </c>
      <c r="U50" s="74">
        <f>+(A!S50/A!$D$46)/(I!U79/I!$F$75)</f>
        <v>27.094950824794569</v>
      </c>
      <c r="V50" s="74">
        <f>+(A!T50/A!$D$46)/(I!V79/I!$F$75)</f>
        <v>10.392425930478566</v>
      </c>
      <c r="W50" s="74">
        <f>+(A!U50/A!$D$46)/(I!W79/I!$F$75)</f>
        <v>16.3842747332823</v>
      </c>
      <c r="X50" s="74">
        <f>+(A!V50/A!$D$46)/(I!X79/I!$F$75)</f>
        <v>1.9172891229279065</v>
      </c>
      <c r="Y50" s="74">
        <f>+(A!W50/A!$D$46)/(I!Y79/I!$F$75)</f>
        <v>8.0888732873329907</v>
      </c>
      <c r="Z50" s="74">
        <f>+(A!X50/A!$D$46)/(I!Z79/I!$F$75)</f>
        <v>28.045535046731374</v>
      </c>
      <c r="AA50" s="74">
        <f>+(A!Y50/A!$D$46)/(I!AA79/I!$F$75)</f>
        <v>5.1646881879652815</v>
      </c>
      <c r="AB50" s="74">
        <f>+(A!Z50/A!$D$46)/(I!AB79/I!$F$75)</f>
        <v>30.84776442900894</v>
      </c>
      <c r="AC50" s="74">
        <f>+(A!AA50/A!$D$46)/(I!AC79/I!$F$75)</f>
        <v>23.770835727654013</v>
      </c>
      <c r="AD50" s="74">
        <f>+(A!AB50/A!$D$46)/(I!AD79/I!$F$75)</f>
        <v>15.907305456884508</v>
      </c>
      <c r="AE50" s="74">
        <f>+(A!AC50/A!$D$46)/(I!AE79/I!$F$75)</f>
        <v>1.2874700249814319</v>
      </c>
    </row>
    <row r="51" spans="4:31" x14ac:dyDescent="0.25">
      <c r="D51" s="233" t="s">
        <v>20</v>
      </c>
      <c r="E51" s="234"/>
      <c r="F51" s="74">
        <f>+(A!D51/A!$D$46)/(I!F80/I!$F$75)</f>
        <v>0</v>
      </c>
      <c r="G51" s="74">
        <f>+(A!E51/A!$D$46)/(I!G80/I!$F$75)</f>
        <v>0</v>
      </c>
      <c r="H51" s="74">
        <f>+(A!F51/A!$D$46)/(I!H80/I!$F$75)</f>
        <v>0</v>
      </c>
      <c r="I51" s="74">
        <f>+(A!G51/A!$D$46)/(I!I80/I!$F$75)</f>
        <v>0</v>
      </c>
      <c r="J51" s="74">
        <f>+(A!H51/A!$D$46)/(I!J80/I!$F$75)</f>
        <v>0</v>
      </c>
      <c r="K51" s="74">
        <f>+(A!I51/A!$D$46)/(I!K80/I!$F$75)</f>
        <v>0</v>
      </c>
      <c r="L51" s="74">
        <f>+(A!J51/A!$D$46)/(I!L80/I!$F$75)</f>
        <v>0</v>
      </c>
      <c r="M51" s="74">
        <f>+(A!K51/A!$D$46)/(I!M80/I!$F$75)</f>
        <v>0</v>
      </c>
      <c r="N51" s="74">
        <f>+(A!L51/A!$D$46)/(I!N80/I!$F$75)</f>
        <v>0</v>
      </c>
      <c r="O51" s="74">
        <f>+(A!M51/A!$D$46)/(I!O80/I!$F$75)</f>
        <v>0</v>
      </c>
      <c r="P51" s="74">
        <f>+(A!N51/A!$D$46)/(I!P80/I!$F$75)</f>
        <v>0</v>
      </c>
      <c r="Q51" s="74">
        <f>+(A!O51/A!$D$46)/(I!Q80/I!$F$75)</f>
        <v>0</v>
      </c>
      <c r="R51" s="74">
        <f>+(A!P51/A!$D$46)/(I!R80/I!$F$75)</f>
        <v>0</v>
      </c>
      <c r="S51" s="74">
        <f>+(A!Q51/A!$D$46)/(I!S80/I!$F$75)</f>
        <v>0</v>
      </c>
      <c r="T51" s="74">
        <f>+(A!R51/A!$D$46)/(I!T80/I!$F$75)</f>
        <v>0</v>
      </c>
      <c r="U51" s="74">
        <f>+(A!S51/A!$D$46)/(I!U80/I!$F$75)</f>
        <v>0</v>
      </c>
      <c r="V51" s="74">
        <f>+(A!T51/A!$D$46)/(I!V80/I!$F$75)</f>
        <v>0</v>
      </c>
      <c r="W51" s="74">
        <f>+(A!U51/A!$D$46)/(I!W80/I!$F$75)</f>
        <v>0</v>
      </c>
      <c r="X51" s="74">
        <f>+(A!V51/A!$D$46)/(I!X80/I!$F$75)</f>
        <v>0</v>
      </c>
      <c r="Y51" s="74">
        <f>+(A!W51/A!$D$46)/(I!Y80/I!$F$75)</f>
        <v>0</v>
      </c>
      <c r="Z51" s="74">
        <f>+(A!X51/A!$D$46)/(I!Z80/I!$F$75)</f>
        <v>0</v>
      </c>
      <c r="AA51" s="74">
        <f>+(A!Y51/A!$D$46)/(I!AA80/I!$F$75)</f>
        <v>0</v>
      </c>
      <c r="AB51" s="74">
        <f>+(A!Z51/A!$D$46)/(I!AB80/I!$F$75)</f>
        <v>0</v>
      </c>
      <c r="AC51" s="74">
        <f>+(A!AA51/A!$D$46)/(I!AC80/I!$F$75)</f>
        <v>0</v>
      </c>
      <c r="AD51" s="74">
        <f>+(A!AB51/A!$D$46)/(I!AD80/I!$F$75)</f>
        <v>0</v>
      </c>
      <c r="AE51" s="74">
        <f>+(A!AC51/A!$D$46)/(I!AE80/I!$F$75)</f>
        <v>0</v>
      </c>
    </row>
    <row r="52" spans="4:31" x14ac:dyDescent="0.25">
      <c r="D52" s="235" t="s">
        <v>21</v>
      </c>
      <c r="E52" s="236"/>
      <c r="F52" s="74">
        <f>+(A!D52/A!$D$46)/(I!F81/I!$F$75)</f>
        <v>0</v>
      </c>
      <c r="G52" s="74">
        <f>+(A!E52/A!$D$46)/(I!G81/I!$F$75)</f>
        <v>2.5040910940377104</v>
      </c>
      <c r="H52" s="74">
        <f>+(A!F52/A!$D$46)/(I!H81/I!$F$75)</f>
        <v>1.1926282373144004</v>
      </c>
      <c r="I52" s="74">
        <f>+(A!G52/A!$D$46)/(I!I81/I!$F$75)</f>
        <v>0</v>
      </c>
      <c r="J52" s="74">
        <f>+(A!H52/A!$D$46)/(I!J81/I!$F$75)</f>
        <v>0</v>
      </c>
      <c r="K52" s="74">
        <f>+(A!I52/A!$D$46)/(I!K81/I!$F$75)</f>
        <v>0.35076506628740772</v>
      </c>
      <c r="L52" s="74">
        <f>+(A!J52/A!$D$46)/(I!L81/I!$F$75)</f>
        <v>0.50020766410921069</v>
      </c>
      <c r="M52" s="74">
        <f>+(A!K52/A!$D$46)/(I!M81/I!$F$75)</f>
        <v>0.74339295374753234</v>
      </c>
      <c r="N52" s="74">
        <f>+(A!L52/A!$D$46)/(I!N81/I!$F$75)</f>
        <v>0.7470762415773532</v>
      </c>
      <c r="O52" s="74">
        <f>+(A!M52/A!$D$46)/(I!O81/I!$F$75)</f>
        <v>0.24019460032817022</v>
      </c>
      <c r="P52" s="74">
        <f>+(A!N52/A!$D$46)/(I!P81/I!$F$75)</f>
        <v>0.38766180346547358</v>
      </c>
      <c r="Q52" s="74">
        <f>+(A!O52/A!$D$46)/(I!Q81/I!$F$75)</f>
        <v>0.40948238810958898</v>
      </c>
      <c r="R52" s="74">
        <f>+(A!P52/A!$D$46)/(I!R81/I!$F$75)</f>
        <v>0.93761200008997703</v>
      </c>
      <c r="S52" s="74">
        <f>+(A!Q52/A!$D$46)/(I!S81/I!$F$75)</f>
        <v>0.35414485733569223</v>
      </c>
      <c r="T52" s="74">
        <f>+(A!R52/A!$D$46)/(I!T81/I!$F$75)</f>
        <v>0.57875682508136883</v>
      </c>
      <c r="U52" s="74">
        <f>+(A!S52/A!$D$46)/(I!U81/I!$F$75)</f>
        <v>0.54741008194489182</v>
      </c>
      <c r="V52" s="74">
        <f>+(A!T52/A!$D$46)/(I!V81/I!$F$75)</f>
        <v>0.60725951582473658</v>
      </c>
      <c r="W52" s="74">
        <f>+(A!U52/A!$D$46)/(I!W81/I!$F$75)</f>
        <v>0.59154544245168439</v>
      </c>
      <c r="X52" s="74">
        <f>+(A!V52/A!$D$46)/(I!X81/I!$F$75)</f>
        <v>0.60766487977537342</v>
      </c>
      <c r="Y52" s="74">
        <f>+(A!W52/A!$D$46)/(I!Y81/I!$F$75)</f>
        <v>0.38313389062780151</v>
      </c>
      <c r="Z52" s="74">
        <f>+(A!X52/A!$D$46)/(I!Z81/I!$F$75)</f>
        <v>0.32571664105316134</v>
      </c>
      <c r="AA52" s="74">
        <f>+(A!Y52/A!$D$46)/(I!AA81/I!$F$75)</f>
        <v>1.1893852249120398</v>
      </c>
      <c r="AB52" s="74">
        <f>+(A!Z52/A!$D$46)/(I!AB81/I!$F$75)</f>
        <v>1.2936272231617587</v>
      </c>
      <c r="AC52" s="74">
        <f>+(A!AA52/A!$D$46)/(I!AC81/I!$F$75)</f>
        <v>0.57362720042572213</v>
      </c>
      <c r="AD52" s="74">
        <f>+(A!AB52/A!$D$46)/(I!AD81/I!$F$75)</f>
        <v>0.54152620017871511</v>
      </c>
      <c r="AE52" s="74">
        <f>+(A!AC52/A!$D$46)/(I!AE81/I!$F$75)</f>
        <v>0.40092738854924559</v>
      </c>
    </row>
    <row r="53" spans="4:31" x14ac:dyDescent="0.25">
      <c r="D53" s="233" t="s">
        <v>22</v>
      </c>
      <c r="E53" s="234"/>
      <c r="F53" s="74">
        <f>+(A!D53/A!$D$46)/(I!F82/I!$F$75)</f>
        <v>0.63721449905194283</v>
      </c>
      <c r="G53" s="74">
        <f>+(A!E53/A!$D$46)/(I!G82/I!$F$75)</f>
        <v>1.9054071480721788</v>
      </c>
      <c r="H53" s="74">
        <f>+(A!F53/A!$D$46)/(I!H82/I!$F$75)</f>
        <v>0.4956534222786953</v>
      </c>
      <c r="I53" s="74">
        <f>+(A!G53/A!$D$46)/(I!I82/I!$F$75)</f>
        <v>0.24215157640700422</v>
      </c>
      <c r="J53" s="74">
        <f>+(A!H53/A!$D$46)/(I!J82/I!$F$75)</f>
        <v>0.16479876999545903</v>
      </c>
      <c r="K53" s="74">
        <f>+(A!I53/A!$D$46)/(I!K82/I!$F$75)</f>
        <v>6.2006387107103517E-2</v>
      </c>
      <c r="L53" s="74">
        <f>+(A!J53/A!$D$46)/(I!L82/I!$F$75)</f>
        <v>0.17003873743168063</v>
      </c>
      <c r="M53" s="74">
        <f>+(A!K53/A!$D$46)/(I!M82/I!$F$75)</f>
        <v>0.15963559550247999</v>
      </c>
      <c r="N53" s="74">
        <f>+(A!L53/A!$D$46)/(I!N82/I!$F$75)</f>
        <v>0.15866268216968812</v>
      </c>
      <c r="O53" s="74">
        <f>+(A!M53/A!$D$46)/(I!O82/I!$F$75)</f>
        <v>0.55050894787268201</v>
      </c>
      <c r="P53" s="74">
        <f>+(A!N53/A!$D$46)/(I!P82/I!$F$75)</f>
        <v>0.22097608535575344</v>
      </c>
      <c r="Q53" s="74">
        <f>+(A!O53/A!$D$46)/(I!Q82/I!$F$75)</f>
        <v>0.65056171963627607</v>
      </c>
      <c r="R53" s="74">
        <f>+(A!P53/A!$D$46)/(I!R82/I!$F$75)</f>
        <v>0.13165051070232991</v>
      </c>
      <c r="S53" s="74">
        <f>+(A!Q53/A!$D$46)/(I!S82/I!$F$75)</f>
        <v>5.4250858656863619</v>
      </c>
      <c r="T53" s="74">
        <f>+(A!R53/A!$D$46)/(I!T82/I!$F$75)</f>
        <v>6.6902771978751536</v>
      </c>
      <c r="U53" s="74">
        <f>+(A!S53/A!$D$46)/(I!U82/I!$F$75)</f>
        <v>10.750604870423116</v>
      </c>
      <c r="V53" s="74">
        <f>+(A!T53/A!$D$46)/(I!V82/I!$F$75)</f>
        <v>13.458849641197601</v>
      </c>
      <c r="W53" s="74">
        <f>+(A!U53/A!$D$46)/(I!W82/I!$F$75)</f>
        <v>0.72476924639366125</v>
      </c>
      <c r="X53" s="74">
        <f>+(A!V53/A!$D$46)/(I!X82/I!$F$75)</f>
        <v>0.37366220453871135</v>
      </c>
      <c r="Y53" s="74">
        <f>+(A!W53/A!$D$46)/(I!Y82/I!$F$75)</f>
        <v>17.369355745889969</v>
      </c>
      <c r="Z53" s="74">
        <f>+(A!X53/A!$D$46)/(I!Z82/I!$F$75)</f>
        <v>14.755471361651924</v>
      </c>
      <c r="AA53" s="74">
        <f>+(A!Y53/A!$D$46)/(I!AA82/I!$F$75)</f>
        <v>6.3165473688676457</v>
      </c>
      <c r="AB53" s="74">
        <f>+(A!Z53/A!$D$46)/(I!AB82/I!$F$75)</f>
        <v>27.836822137059929</v>
      </c>
      <c r="AC53" s="74">
        <f>+(A!AA53/A!$D$46)/(I!AC82/I!$F$75)</f>
        <v>21.609144113020847</v>
      </c>
      <c r="AD53" s="74">
        <f>+(A!AB53/A!$D$46)/(I!AD82/I!$F$75)</f>
        <v>0.79496179160464731</v>
      </c>
      <c r="AE53" s="74">
        <f>+(A!AC53/A!$D$46)/(I!AE82/I!$F$75)</f>
        <v>1.8652296283787888</v>
      </c>
    </row>
    <row r="54" spans="4:31" x14ac:dyDescent="0.25">
      <c r="D54" s="235" t="s">
        <v>23</v>
      </c>
      <c r="E54" s="236"/>
      <c r="F54" s="74">
        <f>+(A!D54/A!$D$46)/(I!F83/I!$F$75)</f>
        <v>0</v>
      </c>
      <c r="G54" s="74">
        <f>+(A!E54/A!$D$46)/(I!G83/I!$F$75)</f>
        <v>0</v>
      </c>
      <c r="H54" s="74">
        <f>+(A!F54/A!$D$46)/(I!H83/I!$F$75)</f>
        <v>8.9254928803067388E-2</v>
      </c>
      <c r="I54" s="74">
        <f>+(A!G54/A!$D$46)/(I!I83/I!$F$75)</f>
        <v>0</v>
      </c>
      <c r="J54" s="74">
        <f>+(A!H54/A!$D$46)/(I!J83/I!$F$75)</f>
        <v>0</v>
      </c>
      <c r="K54" s="74">
        <f>+(A!I54/A!$D$46)/(I!K83/I!$F$75)</f>
        <v>3.3780992032455867E-2</v>
      </c>
      <c r="L54" s="74">
        <f>+(A!J54/A!$D$46)/(I!L83/I!$F$75)</f>
        <v>0.27166322496446571</v>
      </c>
      <c r="M54" s="74">
        <f>+(A!K54/A!$D$46)/(I!M83/I!$F$75)</f>
        <v>0.19427279788017268</v>
      </c>
      <c r="N54" s="74">
        <f>+(A!L54/A!$D$46)/(I!N83/I!$F$75)</f>
        <v>8.1778738572879206E-2</v>
      </c>
      <c r="O54" s="74">
        <f>+(A!M54/A!$D$46)/(I!O83/I!$F$75)</f>
        <v>0.16224803543967992</v>
      </c>
      <c r="P54" s="74">
        <f>+(A!N54/A!$D$46)/(I!P83/I!$F$75)</f>
        <v>5.8304492391629499E-2</v>
      </c>
      <c r="Q54" s="74">
        <f>+(A!O54/A!$D$46)/(I!Q83/I!$F$75)</f>
        <v>0.2725521986176706</v>
      </c>
      <c r="R54" s="74">
        <f>+(A!P54/A!$D$46)/(I!R83/I!$F$75)</f>
        <v>0.30716753839091282</v>
      </c>
      <c r="S54" s="74">
        <f>+(A!Q54/A!$D$46)/(I!S83/I!$F$75)</f>
        <v>0.29239534395351285</v>
      </c>
      <c r="T54" s="74">
        <f>+(A!R54/A!$D$46)/(I!T83/I!$F$75)</f>
        <v>0.47478862026940749</v>
      </c>
      <c r="U54" s="74">
        <f>+(A!S54/A!$D$46)/(I!U83/I!$F$75)</f>
        <v>0.45863116234746876</v>
      </c>
      <c r="V54" s="74">
        <f>+(A!T54/A!$D$46)/(I!V83/I!$F$75)</f>
        <v>0.17573788244199834</v>
      </c>
      <c r="W54" s="74">
        <f>+(A!U54/A!$D$46)/(I!W83/I!$F$75)</f>
        <v>0.13553848299700086</v>
      </c>
      <c r="X54" s="74">
        <f>+(A!V54/A!$D$46)/(I!X83/I!$F$75)</f>
        <v>1.265816048666019</v>
      </c>
      <c r="Y54" s="74">
        <f>+(A!W54/A!$D$46)/(I!Y83/I!$F$75)</f>
        <v>2.1114064710021339</v>
      </c>
      <c r="Z54" s="74">
        <f>+(A!X54/A!$D$46)/(I!Z83/I!$F$75)</f>
        <v>0.32761359912019961</v>
      </c>
      <c r="AA54" s="74">
        <f>+(A!Y54/A!$D$46)/(I!AA83/I!$F$75)</f>
        <v>0.37539087973290253</v>
      </c>
      <c r="AB54" s="74">
        <f>+(A!Z54/A!$D$46)/(I!AB83/I!$F$75)</f>
        <v>0.36115181785909151</v>
      </c>
      <c r="AC54" s="74">
        <f>+(A!AA54/A!$D$46)/(I!AC83/I!$F$75)</f>
        <v>0.41382552854199128</v>
      </c>
      <c r="AD54" s="74">
        <f>+(A!AB54/A!$D$46)/(I!AD83/I!$F$75)</f>
        <v>0.36658516332782498</v>
      </c>
      <c r="AE54" s="74">
        <f>+(A!AC54/A!$D$46)/(I!AE83/I!$F$75)</f>
        <v>0.50853395416303526</v>
      </c>
    </row>
    <row r="55" spans="4:31" x14ac:dyDescent="0.25">
      <c r="D55" s="233" t="s">
        <v>24</v>
      </c>
      <c r="E55" s="234"/>
      <c r="F55" s="74">
        <f>+(A!D55/A!$D$46)/(I!F84/I!$F$75)</f>
        <v>0.29265536098979655</v>
      </c>
      <c r="G55" s="74">
        <f>+(A!E55/A!$D$46)/(I!G84/I!$F$75)</f>
        <v>9.9423852256244283E-2</v>
      </c>
      <c r="H55" s="74">
        <f>+(A!F55/A!$D$46)/(I!H84/I!$F$75)</f>
        <v>7.8931101702038736E-2</v>
      </c>
      <c r="I55" s="74">
        <f>+(A!G55/A!$D$46)/(I!I84/I!$F$75)</f>
        <v>7.0745539175263952E-2</v>
      </c>
      <c r="J55" s="74">
        <f>+(A!H55/A!$D$46)/(I!J84/I!$F$75)</f>
        <v>1.957882615109377E-2</v>
      </c>
      <c r="K55" s="74">
        <f>+(A!I55/A!$D$46)/(I!K84/I!$F$75)</f>
        <v>6.6992273038794042E-2</v>
      </c>
      <c r="L55" s="74">
        <f>+(A!J55/A!$D$46)/(I!L84/I!$F$75)</f>
        <v>1.8013628718754414E-2</v>
      </c>
      <c r="M55" s="74">
        <f>+(A!K55/A!$D$46)/(I!M84/I!$F$75)</f>
        <v>9.2718859415921229E-2</v>
      </c>
      <c r="N55" s="74">
        <f>+(A!L55/A!$D$46)/(I!N84/I!$F$75)</f>
        <v>1.7293946130254832E-2</v>
      </c>
      <c r="O55" s="74">
        <f>+(A!M55/A!$D$46)/(I!O84/I!$F$75)</f>
        <v>0.13507984861035732</v>
      </c>
      <c r="P55" s="74">
        <f>+(A!N55/A!$D$46)/(I!P84/I!$F$75)</f>
        <v>8.7244213906816012E-2</v>
      </c>
      <c r="Q55" s="74">
        <f>+(A!O55/A!$D$46)/(I!Q84/I!$F$75)</f>
        <v>0.11460763525018711</v>
      </c>
      <c r="R55" s="74">
        <f>+(A!P55/A!$D$46)/(I!R84/I!$F$75)</f>
        <v>7.7337640031924865E-2</v>
      </c>
      <c r="S55" s="74">
        <f>+(A!Q55/A!$D$46)/(I!S84/I!$F$75)</f>
        <v>0.10486490105182784</v>
      </c>
      <c r="T55" s="74">
        <f>+(A!R55/A!$D$46)/(I!T84/I!$F$75)</f>
        <v>0.34393713100391687</v>
      </c>
      <c r="U55" s="74">
        <f>+(A!S55/A!$D$46)/(I!U84/I!$F$75)</f>
        <v>0.20204972692608802</v>
      </c>
      <c r="V55" s="74">
        <f>+(A!T55/A!$D$46)/(I!V84/I!$F$75)</f>
        <v>0.40548967495847732</v>
      </c>
      <c r="W55" s="74">
        <f>+(A!U55/A!$D$46)/(I!W84/I!$F$75)</f>
        <v>0.24950018655451875</v>
      </c>
      <c r="X55" s="74">
        <f>+(A!V55/A!$D$46)/(I!X84/I!$F$75)</f>
        <v>0.54402246319638481</v>
      </c>
      <c r="Y55" s="74">
        <f>+(A!W55/A!$D$46)/(I!Y84/I!$F$75)</f>
        <v>0.59501886143817984</v>
      </c>
      <c r="Z55" s="74">
        <f>+(A!X55/A!$D$46)/(I!Z84/I!$F$75)</f>
        <v>0.36220264714866196</v>
      </c>
      <c r="AA55" s="74">
        <f>+(A!Y55/A!$D$46)/(I!AA84/I!$F$75)</f>
        <v>0.73488056359264531</v>
      </c>
      <c r="AB55" s="74">
        <f>+(A!Z55/A!$D$46)/(I!AB84/I!$F$75)</f>
        <v>0.4080159194733059</v>
      </c>
      <c r="AC55" s="74">
        <f>+(A!AA55/A!$D$46)/(I!AC84/I!$F$75)</f>
        <v>0.23923099997204456</v>
      </c>
      <c r="AD55" s="74">
        <f>+(A!AB55/A!$D$46)/(I!AD84/I!$F$75)</f>
        <v>0.27908106504844327</v>
      </c>
      <c r="AE55" s="74">
        <f>+(A!AC55/A!$D$46)/(I!AE84/I!$F$75)</f>
        <v>0.14345126717355922</v>
      </c>
    </row>
    <row r="56" spans="4:31" ht="15.75" thickBot="1" x14ac:dyDescent="0.3">
      <c r="D56" s="231" t="s">
        <v>25</v>
      </c>
      <c r="E56" s="232"/>
      <c r="F56" s="90">
        <f>+(A!D56/A!$D$46)/(I!F85/I!$F$75)</f>
        <v>0</v>
      </c>
      <c r="G56" s="90">
        <f>+(A!E56/A!$D$46)/(I!G85/I!$F$75)</f>
        <v>0</v>
      </c>
      <c r="H56" s="90">
        <f>+(A!F56/A!$D$46)/(I!H85/I!$F$75)</f>
        <v>0</v>
      </c>
      <c r="I56" s="90">
        <f>+(A!G56/A!$D$46)/(I!I85/I!$F$75)</f>
        <v>0</v>
      </c>
      <c r="J56" s="90">
        <f>+(A!H56/A!$D$46)/(I!J85/I!$F$75)</f>
        <v>0</v>
      </c>
      <c r="K56" s="90">
        <f>+(A!I56/A!$D$46)/(I!K85/I!$F$75)</f>
        <v>0</v>
      </c>
      <c r="L56" s="90">
        <f>+(A!J56/A!$D$46)/(I!L85/I!$F$75)</f>
        <v>0</v>
      </c>
      <c r="M56" s="90">
        <f>+(A!K56/A!$D$46)/(I!M85/I!$F$75)</f>
        <v>0</v>
      </c>
      <c r="N56" s="90">
        <f>+(A!L56/A!$D$46)/(I!N85/I!$F$75)</f>
        <v>0</v>
      </c>
      <c r="O56" s="90">
        <f>+(A!M56/A!$D$46)/(I!O85/I!$F$75)</f>
        <v>0</v>
      </c>
      <c r="P56" s="90">
        <f>+(A!N56/A!$D$46)/(I!P85/I!$F$75)</f>
        <v>4.9289283204543592E-3</v>
      </c>
      <c r="Q56" s="90">
        <f>+(A!O56/A!$D$46)/(I!Q85/I!$F$75)</f>
        <v>8.6061899097363281E-3</v>
      </c>
      <c r="R56" s="90">
        <f>+(A!P56/A!$D$46)/(I!R85/I!$F$75)</f>
        <v>6.59023585409801E-3</v>
      </c>
      <c r="S56" s="90">
        <f>+(A!Q56/A!$D$46)/(I!S85/I!$F$75)</f>
        <v>1.0872791254780501E-3</v>
      </c>
      <c r="T56" s="90">
        <f>+(A!R56/A!$D$46)/(I!T85/I!$F$75)</f>
        <v>6.4666974256745993E-3</v>
      </c>
      <c r="U56" s="90">
        <f>+(A!S56/A!$D$46)/(I!U85/I!$F$75)</f>
        <v>4.3940175369593468E-3</v>
      </c>
      <c r="V56" s="90">
        <f>+(A!T56/A!$D$46)/(I!V85/I!$F$75)</f>
        <v>0</v>
      </c>
      <c r="W56" s="90">
        <f>+(A!U56/A!$D$46)/(I!W85/I!$F$75)</f>
        <v>5.9407145611968578E-3</v>
      </c>
      <c r="X56" s="90">
        <f>+(A!V56/A!$D$46)/(I!X85/I!$F$75)</f>
        <v>1.3083084271238509E-2</v>
      </c>
      <c r="Y56" s="90">
        <f>+(A!W56/A!$D$46)/(I!Y85/I!$F$75)</f>
        <v>1.5244827988120198E-2</v>
      </c>
      <c r="Z56" s="90">
        <f>+(A!X56/A!$D$46)/(I!Z85/I!$F$75)</f>
        <v>6.6561992308546564E-3</v>
      </c>
      <c r="AA56" s="90">
        <f>+(A!Y56/A!$D$46)/(I!AA85/I!$F$75)</f>
        <v>2.6361192008043169E-2</v>
      </c>
      <c r="AB56" s="90">
        <f>+(A!Z56/A!$D$46)/(I!AB85/I!$F$75)</f>
        <v>1.5789294195852081E-3</v>
      </c>
      <c r="AC56" s="90">
        <f>+(A!AA56/A!$D$46)/(I!AC85/I!$F$75)</f>
        <v>3.356370930524713E-2</v>
      </c>
      <c r="AD56" s="90">
        <f>+(A!AB56/A!$D$46)/(I!AD85/I!$F$75)</f>
        <v>3.5138400879164124E-2</v>
      </c>
      <c r="AE56" s="90">
        <f>+(A!AC56/A!$D$46)/(I!AE85/I!$F$75)</f>
        <v>1.0021138034364737E-2</v>
      </c>
    </row>
    <row r="57" spans="4:31" s="1" customFormat="1" x14ac:dyDescent="0.25">
      <c r="D57" s="1" t="s">
        <v>52</v>
      </c>
      <c r="E57" s="115"/>
      <c r="F57" s="91"/>
      <c r="G57" s="91"/>
      <c r="H57" s="91"/>
      <c r="I57" s="91"/>
      <c r="J57" s="91"/>
      <c r="K57" s="91"/>
      <c r="L57" s="91"/>
      <c r="M57" s="91"/>
      <c r="N57" s="91"/>
      <c r="O57" s="91"/>
      <c r="P57" s="91"/>
      <c r="Q57" s="91"/>
      <c r="R57" s="91"/>
      <c r="S57" s="91"/>
      <c r="T57" s="91"/>
      <c r="U57" s="91"/>
      <c r="V57" s="91"/>
      <c r="W57" s="91"/>
      <c r="X57" s="91"/>
      <c r="Y57" s="91"/>
      <c r="Z57" s="91"/>
      <c r="AA57" s="91"/>
    </row>
    <row r="58" spans="4:31" ht="15.75" thickBot="1" x14ac:dyDescent="0.3"/>
    <row r="59" spans="4:31" ht="15.75" thickBot="1" x14ac:dyDescent="0.3">
      <c r="D59" s="6" t="s">
        <v>14</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c r="AE59" s="9">
        <v>2020</v>
      </c>
    </row>
    <row r="60" spans="4:31" ht="15.75" thickBot="1" x14ac:dyDescent="0.3">
      <c r="D60" s="237" t="s">
        <v>26</v>
      </c>
      <c r="E60" s="238"/>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c r="AE60" s="92"/>
    </row>
    <row r="61" spans="4:31" x14ac:dyDescent="0.25">
      <c r="D61" s="233" t="s">
        <v>16</v>
      </c>
      <c r="E61" s="234"/>
      <c r="F61" s="94" t="str">
        <f>+IF(F47&gt; 0.33,"VENTAJA","INTRAPRODUCTO")</f>
        <v>INTRAPRODUCTO</v>
      </c>
      <c r="G61" s="89" t="str">
        <f t="shared" ref="G61:AA61" si="0">+IF(G47&gt; 0.33,"VENTAJA","INTRAPRODUCTO")</f>
        <v>VENTAJA</v>
      </c>
      <c r="H61" s="95" t="str">
        <f t="shared" si="0"/>
        <v>VENTAJA</v>
      </c>
      <c r="I61" s="89" t="str">
        <f t="shared" si="0"/>
        <v>VENTAJA</v>
      </c>
      <c r="J61" s="95" t="str">
        <f t="shared" si="0"/>
        <v>VENTAJA</v>
      </c>
      <c r="K61" s="89" t="str">
        <f t="shared" si="0"/>
        <v>VENTAJA</v>
      </c>
      <c r="L61" s="95" t="str">
        <f t="shared" si="0"/>
        <v>VENTAJA</v>
      </c>
      <c r="M61" s="89" t="str">
        <f t="shared" si="0"/>
        <v>VENTAJA</v>
      </c>
      <c r="N61" s="95" t="str">
        <f t="shared" si="0"/>
        <v>VENTAJA</v>
      </c>
      <c r="O61" s="89" t="str">
        <f t="shared" si="0"/>
        <v>VENTAJA</v>
      </c>
      <c r="P61" s="95" t="str">
        <f t="shared" si="0"/>
        <v>VENTAJA</v>
      </c>
      <c r="Q61" s="89" t="str">
        <f t="shared" si="0"/>
        <v>VENTAJA</v>
      </c>
      <c r="R61" s="95" t="str">
        <f t="shared" si="0"/>
        <v>VENTAJA</v>
      </c>
      <c r="S61" s="89" t="str">
        <f t="shared" si="0"/>
        <v>VENTAJA</v>
      </c>
      <c r="T61" s="95" t="str">
        <f t="shared" si="0"/>
        <v>VENTAJA</v>
      </c>
      <c r="U61" s="89" t="str">
        <f t="shared" si="0"/>
        <v>VENTAJA</v>
      </c>
      <c r="V61" s="95" t="str">
        <f t="shared" si="0"/>
        <v>VENTAJA</v>
      </c>
      <c r="W61" s="89" t="str">
        <f t="shared" si="0"/>
        <v>VENTAJA</v>
      </c>
      <c r="X61" s="95" t="str">
        <f t="shared" si="0"/>
        <v>VENTAJA</v>
      </c>
      <c r="Y61" s="89" t="str">
        <f t="shared" si="0"/>
        <v>VENTAJA</v>
      </c>
      <c r="Z61" s="95" t="str">
        <f t="shared" si="0"/>
        <v>VENTAJA</v>
      </c>
      <c r="AA61" s="89" t="str">
        <f t="shared" si="0"/>
        <v>VENTAJA</v>
      </c>
      <c r="AB61" s="89" t="str">
        <f t="shared" ref="AB61:AC61" si="1">+IF(AB47&gt; 0.33,"VENTAJA","INTRAPRODUCTO")</f>
        <v>VENTAJA</v>
      </c>
      <c r="AC61" s="89" t="str">
        <f t="shared" si="1"/>
        <v>VENTAJA</v>
      </c>
      <c r="AD61" s="89" t="str">
        <f t="shared" ref="AD61:AE61" si="2">+IF(AD47&gt; 0.33,"VENTAJA","INTRAPRODUCTO")</f>
        <v>VENTAJA</v>
      </c>
      <c r="AE61" s="74" t="str">
        <f t="shared" si="2"/>
        <v>VENTAJA</v>
      </c>
    </row>
    <row r="62" spans="4:31" x14ac:dyDescent="0.25">
      <c r="D62" s="235" t="s">
        <v>17</v>
      </c>
      <c r="E62" s="236"/>
      <c r="F62" s="96" t="str">
        <f t="shared" ref="F62:AA62" si="3">+IF(F48&gt; 0.33,"VENTAJA","INTRAPRODUCTO")</f>
        <v>INTRAPRODUCTO</v>
      </c>
      <c r="G62" s="74" t="str">
        <f t="shared" si="3"/>
        <v>INTRAPRODUCTO</v>
      </c>
      <c r="H62" s="91" t="str">
        <f t="shared" si="3"/>
        <v>INTRAPRODUCTO</v>
      </c>
      <c r="I62" s="74" t="str">
        <f t="shared" si="3"/>
        <v>INTRAPRODUCTO</v>
      </c>
      <c r="J62" s="91" t="str">
        <f t="shared" si="3"/>
        <v>INTRAPRODUCTO</v>
      </c>
      <c r="K62" s="74" t="str">
        <f t="shared" si="3"/>
        <v>INTRAPRODUCTO</v>
      </c>
      <c r="L62" s="91" t="str">
        <f t="shared" si="3"/>
        <v>INTRAPRODUCTO</v>
      </c>
      <c r="M62" s="74" t="str">
        <f t="shared" si="3"/>
        <v>INTRAPRODUCTO</v>
      </c>
      <c r="N62" s="91" t="str">
        <f t="shared" si="3"/>
        <v>INTRAPRODUCTO</v>
      </c>
      <c r="O62" s="74" t="str">
        <f t="shared" si="3"/>
        <v>INTRAPRODUCTO</v>
      </c>
      <c r="P62" s="91" t="str">
        <f t="shared" si="3"/>
        <v>INTRAPRODUCTO</v>
      </c>
      <c r="Q62" s="74" t="str">
        <f t="shared" si="3"/>
        <v>INTRAPRODUCTO</v>
      </c>
      <c r="R62" s="91" t="str">
        <f t="shared" si="3"/>
        <v>INTRAPRODUCTO</v>
      </c>
      <c r="S62" s="74" t="str">
        <f t="shared" si="3"/>
        <v>INTRAPRODUCTO</v>
      </c>
      <c r="T62" s="91" t="str">
        <f t="shared" si="3"/>
        <v>INTRAPRODUCTO</v>
      </c>
      <c r="U62" s="74" t="str">
        <f t="shared" si="3"/>
        <v>INTRAPRODUCTO</v>
      </c>
      <c r="V62" s="91" t="str">
        <f t="shared" si="3"/>
        <v>INTRAPRODUCTO</v>
      </c>
      <c r="W62" s="74" t="str">
        <f t="shared" si="3"/>
        <v>VENTAJA</v>
      </c>
      <c r="X62" s="91" t="str">
        <f t="shared" si="3"/>
        <v>VENTAJA</v>
      </c>
      <c r="Y62" s="74" t="str">
        <f t="shared" si="3"/>
        <v>INTRAPRODUCTO</v>
      </c>
      <c r="Z62" s="91" t="str">
        <f t="shared" si="3"/>
        <v>INTRAPRODUCTO</v>
      </c>
      <c r="AA62" s="74" t="str">
        <f t="shared" si="3"/>
        <v>INTRAPRODUCTO</v>
      </c>
      <c r="AB62" s="74" t="str">
        <f t="shared" ref="AB62:AC62" si="4">+IF(AB48&gt; 0.33,"VENTAJA","INTRAPRODUCTO")</f>
        <v>INTRAPRODUCTO</v>
      </c>
      <c r="AC62" s="74" t="str">
        <f t="shared" si="4"/>
        <v>VENTAJA</v>
      </c>
      <c r="AD62" s="74" t="str">
        <f t="shared" ref="AD62:AE62" si="5">+IF(AD48&gt; 0.33,"VENTAJA","INTRAPRODUCTO")</f>
        <v>INTRAPRODUCTO</v>
      </c>
      <c r="AE62" s="74" t="str">
        <f t="shared" si="5"/>
        <v>INTRAPRODUCTO</v>
      </c>
    </row>
    <row r="63" spans="4:31" x14ac:dyDescent="0.25">
      <c r="D63" s="233" t="s">
        <v>18</v>
      </c>
      <c r="E63" s="234"/>
      <c r="F63" s="96" t="str">
        <f t="shared" ref="F63:AA63" si="6">+IF(F49&gt; 0.33,"VENTAJA","INTRAPRODUCTO")</f>
        <v>VENTAJA</v>
      </c>
      <c r="G63" s="74" t="str">
        <f t="shared" si="6"/>
        <v>VENTAJA</v>
      </c>
      <c r="H63" s="91" t="str">
        <f t="shared" si="6"/>
        <v>VENTAJA</v>
      </c>
      <c r="I63" s="74" t="str">
        <f t="shared" si="6"/>
        <v>VENTAJA</v>
      </c>
      <c r="J63" s="91" t="str">
        <f t="shared" si="6"/>
        <v>VENTAJA</v>
      </c>
      <c r="K63" s="74" t="str">
        <f t="shared" si="6"/>
        <v>VENTAJA</v>
      </c>
      <c r="L63" s="91" t="str">
        <f t="shared" si="6"/>
        <v>VENTAJA</v>
      </c>
      <c r="M63" s="74" t="str">
        <f t="shared" si="6"/>
        <v>VENTAJA</v>
      </c>
      <c r="N63" s="91" t="str">
        <f t="shared" si="6"/>
        <v>VENTAJA</v>
      </c>
      <c r="O63" s="74" t="str">
        <f t="shared" si="6"/>
        <v>VENTAJA</v>
      </c>
      <c r="P63" s="91" t="str">
        <f t="shared" si="6"/>
        <v>VENTAJA</v>
      </c>
      <c r="Q63" s="74" t="str">
        <f t="shared" si="6"/>
        <v>VENTAJA</v>
      </c>
      <c r="R63" s="91" t="str">
        <f t="shared" si="6"/>
        <v>VENTAJA</v>
      </c>
      <c r="S63" s="74" t="str">
        <f t="shared" si="6"/>
        <v>VENTAJA</v>
      </c>
      <c r="T63" s="91" t="str">
        <f t="shared" si="6"/>
        <v>VENTAJA</v>
      </c>
      <c r="U63" s="74" t="str">
        <f t="shared" si="6"/>
        <v>VENTAJA</v>
      </c>
      <c r="V63" s="91" t="str">
        <f t="shared" si="6"/>
        <v>VENTAJA</v>
      </c>
      <c r="W63" s="74" t="str">
        <f t="shared" si="6"/>
        <v>VENTAJA</v>
      </c>
      <c r="X63" s="91" t="str">
        <f t="shared" si="6"/>
        <v>VENTAJA</v>
      </c>
      <c r="Y63" s="74" t="str">
        <f t="shared" si="6"/>
        <v>VENTAJA</v>
      </c>
      <c r="Z63" s="91" t="str">
        <f t="shared" si="6"/>
        <v>VENTAJA</v>
      </c>
      <c r="AA63" s="74" t="str">
        <f t="shared" si="6"/>
        <v>VENTAJA</v>
      </c>
      <c r="AB63" s="74" t="str">
        <f t="shared" ref="AB63:AC63" si="7">+IF(AB49&gt; 0.33,"VENTAJA","INTRAPRODUCTO")</f>
        <v>VENTAJA</v>
      </c>
      <c r="AC63" s="74" t="str">
        <f t="shared" si="7"/>
        <v>VENTAJA</v>
      </c>
      <c r="AD63" s="74" t="str">
        <f t="shared" ref="AD63:AE63" si="8">+IF(AD49&gt; 0.33,"VENTAJA","INTRAPRODUCTO")</f>
        <v>VENTAJA</v>
      </c>
      <c r="AE63" s="74" t="str">
        <f t="shared" si="8"/>
        <v>VENTAJA</v>
      </c>
    </row>
    <row r="64" spans="4:31" x14ac:dyDescent="0.25">
      <c r="D64" s="235" t="s">
        <v>19</v>
      </c>
      <c r="E64" s="236"/>
      <c r="F64" s="96" t="str">
        <f t="shared" ref="F64:AA64" si="9">+IF(F50&gt; 0.33,"VENTAJA","INTRAPRODUCTO")</f>
        <v>INTRAPRODUCTO</v>
      </c>
      <c r="G64" s="74" t="str">
        <f t="shared" si="9"/>
        <v>INTRAPRODUCTO</v>
      </c>
      <c r="H64" s="91" t="str">
        <f t="shared" si="9"/>
        <v>INTRAPRODUCTO</v>
      </c>
      <c r="I64" s="74" t="str">
        <f t="shared" si="9"/>
        <v>INTRAPRODUCTO</v>
      </c>
      <c r="J64" s="91" t="str">
        <f t="shared" si="9"/>
        <v>INTRAPRODUCTO</v>
      </c>
      <c r="K64" s="74" t="str">
        <f t="shared" si="9"/>
        <v>INTRAPRODUCTO</v>
      </c>
      <c r="L64" s="91" t="str">
        <f t="shared" si="9"/>
        <v>INTRAPRODUCTO</v>
      </c>
      <c r="M64" s="74" t="str">
        <f t="shared" si="9"/>
        <v>INTRAPRODUCTO</v>
      </c>
      <c r="N64" s="91" t="str">
        <f t="shared" si="9"/>
        <v>INTRAPRODUCTO</v>
      </c>
      <c r="O64" s="74" t="str">
        <f t="shared" si="9"/>
        <v>VENTAJA</v>
      </c>
      <c r="P64" s="91" t="str">
        <f t="shared" si="9"/>
        <v>VENTAJA</v>
      </c>
      <c r="Q64" s="74" t="str">
        <f t="shared" si="9"/>
        <v>INTRAPRODUCTO</v>
      </c>
      <c r="R64" s="91" t="str">
        <f t="shared" si="9"/>
        <v>VENTAJA</v>
      </c>
      <c r="S64" s="74" t="str">
        <f t="shared" si="9"/>
        <v>VENTAJA</v>
      </c>
      <c r="T64" s="91" t="str">
        <f t="shared" si="9"/>
        <v>VENTAJA</v>
      </c>
      <c r="U64" s="74" t="str">
        <f t="shared" si="9"/>
        <v>VENTAJA</v>
      </c>
      <c r="V64" s="91" t="str">
        <f t="shared" si="9"/>
        <v>VENTAJA</v>
      </c>
      <c r="W64" s="74" t="str">
        <f t="shared" si="9"/>
        <v>VENTAJA</v>
      </c>
      <c r="X64" s="91" t="str">
        <f t="shared" si="9"/>
        <v>VENTAJA</v>
      </c>
      <c r="Y64" s="74" t="str">
        <f t="shared" si="9"/>
        <v>VENTAJA</v>
      </c>
      <c r="Z64" s="91" t="str">
        <f t="shared" si="9"/>
        <v>VENTAJA</v>
      </c>
      <c r="AA64" s="74" t="str">
        <f t="shared" si="9"/>
        <v>VENTAJA</v>
      </c>
      <c r="AB64" s="74" t="str">
        <f t="shared" ref="AB64:AC64" si="10">+IF(AB50&gt; 0.33,"VENTAJA","INTRAPRODUCTO")</f>
        <v>VENTAJA</v>
      </c>
      <c r="AC64" s="74" t="str">
        <f t="shared" si="10"/>
        <v>VENTAJA</v>
      </c>
      <c r="AD64" s="74" t="str">
        <f t="shared" ref="AD64:AE64" si="11">+IF(AD50&gt; 0.33,"VENTAJA","INTRAPRODUCTO")</f>
        <v>VENTAJA</v>
      </c>
      <c r="AE64" s="74" t="str">
        <f t="shared" si="11"/>
        <v>VENTAJA</v>
      </c>
    </row>
    <row r="65" spans="4:31" x14ac:dyDescent="0.25">
      <c r="D65" s="233" t="s">
        <v>20</v>
      </c>
      <c r="E65" s="234"/>
      <c r="F65" s="96" t="str">
        <f t="shared" ref="F65:AA65" si="12">+IF(F51&gt; 0.33,"VENTAJA","INTRAPRODUCTO")</f>
        <v>INTRAPRODUCTO</v>
      </c>
      <c r="G65" s="74" t="str">
        <f t="shared" si="12"/>
        <v>INTRAPRODUCTO</v>
      </c>
      <c r="H65" s="91" t="str">
        <f t="shared" si="12"/>
        <v>INTRAPRODUCTO</v>
      </c>
      <c r="I65" s="74" t="str">
        <f t="shared" si="12"/>
        <v>INTRAPRODUCTO</v>
      </c>
      <c r="J65" s="91" t="str">
        <f t="shared" si="12"/>
        <v>INTRAPRODUCTO</v>
      </c>
      <c r="K65" s="74" t="str">
        <f t="shared" si="12"/>
        <v>INTRAPRODUCTO</v>
      </c>
      <c r="L65" s="91" t="str">
        <f t="shared" si="12"/>
        <v>INTRAPRODUCTO</v>
      </c>
      <c r="M65" s="74" t="str">
        <f t="shared" si="12"/>
        <v>INTRAPRODUCTO</v>
      </c>
      <c r="N65" s="91" t="str">
        <f t="shared" si="12"/>
        <v>INTRAPRODUCTO</v>
      </c>
      <c r="O65" s="74" t="str">
        <f t="shared" si="12"/>
        <v>INTRAPRODUCTO</v>
      </c>
      <c r="P65" s="91" t="str">
        <f t="shared" si="12"/>
        <v>INTRAPRODUCTO</v>
      </c>
      <c r="Q65" s="74" t="str">
        <f t="shared" si="12"/>
        <v>INTRAPRODUCTO</v>
      </c>
      <c r="R65" s="91" t="str">
        <f t="shared" si="12"/>
        <v>INTRAPRODUCTO</v>
      </c>
      <c r="S65" s="74" t="str">
        <f t="shared" si="12"/>
        <v>INTRAPRODUCTO</v>
      </c>
      <c r="T65" s="91" t="str">
        <f t="shared" si="12"/>
        <v>INTRAPRODUCTO</v>
      </c>
      <c r="U65" s="74" t="str">
        <f t="shared" si="12"/>
        <v>INTRAPRODUCTO</v>
      </c>
      <c r="V65" s="91" t="str">
        <f t="shared" si="12"/>
        <v>INTRAPRODUCTO</v>
      </c>
      <c r="W65" s="74" t="str">
        <f t="shared" si="12"/>
        <v>INTRAPRODUCTO</v>
      </c>
      <c r="X65" s="91" t="str">
        <f t="shared" si="12"/>
        <v>INTRAPRODUCTO</v>
      </c>
      <c r="Y65" s="74" t="str">
        <f t="shared" si="12"/>
        <v>INTRAPRODUCTO</v>
      </c>
      <c r="Z65" s="91" t="str">
        <f t="shared" si="12"/>
        <v>INTRAPRODUCTO</v>
      </c>
      <c r="AA65" s="74" t="str">
        <f t="shared" si="12"/>
        <v>INTRAPRODUCTO</v>
      </c>
      <c r="AB65" s="74" t="str">
        <f t="shared" ref="AB65:AC65" si="13">+IF(AB51&gt; 0.33,"VENTAJA","INTRAPRODUCTO")</f>
        <v>INTRAPRODUCTO</v>
      </c>
      <c r="AC65" s="74" t="str">
        <f t="shared" si="13"/>
        <v>INTRAPRODUCTO</v>
      </c>
      <c r="AD65" s="74" t="str">
        <f t="shared" ref="AD65:AE65" si="14">+IF(AD51&gt; 0.33,"VENTAJA","INTRAPRODUCTO")</f>
        <v>INTRAPRODUCTO</v>
      </c>
      <c r="AE65" s="74" t="str">
        <f t="shared" si="14"/>
        <v>INTRAPRODUCTO</v>
      </c>
    </row>
    <row r="66" spans="4:31" x14ac:dyDescent="0.25">
      <c r="D66" s="235" t="s">
        <v>21</v>
      </c>
      <c r="E66" s="236"/>
      <c r="F66" s="96" t="str">
        <f t="shared" ref="F66:AA66" si="15">+IF(F52&gt; 0.33,"VENTAJA","INTRAPRODUCTO")</f>
        <v>INTRAPRODUCTO</v>
      </c>
      <c r="G66" s="74" t="str">
        <f t="shared" si="15"/>
        <v>VENTAJA</v>
      </c>
      <c r="H66" s="91" t="str">
        <f t="shared" si="15"/>
        <v>VENTAJA</v>
      </c>
      <c r="I66" s="74" t="str">
        <f t="shared" si="15"/>
        <v>INTRAPRODUCTO</v>
      </c>
      <c r="J66" s="91" t="str">
        <f t="shared" si="15"/>
        <v>INTRAPRODUCTO</v>
      </c>
      <c r="K66" s="74" t="str">
        <f t="shared" si="15"/>
        <v>VENTAJA</v>
      </c>
      <c r="L66" s="91" t="str">
        <f t="shared" si="15"/>
        <v>VENTAJA</v>
      </c>
      <c r="M66" s="74" t="str">
        <f t="shared" si="15"/>
        <v>VENTAJA</v>
      </c>
      <c r="N66" s="91" t="str">
        <f t="shared" si="15"/>
        <v>VENTAJA</v>
      </c>
      <c r="O66" s="74" t="str">
        <f t="shared" si="15"/>
        <v>INTRAPRODUCTO</v>
      </c>
      <c r="P66" s="91" t="str">
        <f t="shared" si="15"/>
        <v>VENTAJA</v>
      </c>
      <c r="Q66" s="74" t="str">
        <f t="shared" si="15"/>
        <v>VENTAJA</v>
      </c>
      <c r="R66" s="91" t="str">
        <f t="shared" si="15"/>
        <v>VENTAJA</v>
      </c>
      <c r="S66" s="74" t="str">
        <f t="shared" si="15"/>
        <v>VENTAJA</v>
      </c>
      <c r="T66" s="91" t="str">
        <f t="shared" si="15"/>
        <v>VENTAJA</v>
      </c>
      <c r="U66" s="74" t="str">
        <f t="shared" si="15"/>
        <v>VENTAJA</v>
      </c>
      <c r="V66" s="91" t="str">
        <f t="shared" si="15"/>
        <v>VENTAJA</v>
      </c>
      <c r="W66" s="74" t="str">
        <f t="shared" si="15"/>
        <v>VENTAJA</v>
      </c>
      <c r="X66" s="91" t="str">
        <f t="shared" si="15"/>
        <v>VENTAJA</v>
      </c>
      <c r="Y66" s="74" t="str">
        <f t="shared" si="15"/>
        <v>VENTAJA</v>
      </c>
      <c r="Z66" s="91" t="str">
        <f t="shared" si="15"/>
        <v>INTRAPRODUCTO</v>
      </c>
      <c r="AA66" s="74" t="str">
        <f t="shared" si="15"/>
        <v>VENTAJA</v>
      </c>
      <c r="AB66" s="74" t="str">
        <f t="shared" ref="AB66:AC66" si="16">+IF(AB52&gt; 0.33,"VENTAJA","INTRAPRODUCTO")</f>
        <v>VENTAJA</v>
      </c>
      <c r="AC66" s="74" t="str">
        <f t="shared" si="16"/>
        <v>VENTAJA</v>
      </c>
      <c r="AD66" s="74" t="str">
        <f t="shared" ref="AD66:AE66" si="17">+IF(AD52&gt; 0.33,"VENTAJA","INTRAPRODUCTO")</f>
        <v>VENTAJA</v>
      </c>
      <c r="AE66" s="74" t="str">
        <f t="shared" si="17"/>
        <v>VENTAJA</v>
      </c>
    </row>
    <row r="67" spans="4:31" x14ac:dyDescent="0.25">
      <c r="D67" s="233" t="s">
        <v>22</v>
      </c>
      <c r="E67" s="234"/>
      <c r="F67" s="96" t="str">
        <f t="shared" ref="F67:AA67" si="18">+IF(F53&gt; 0.33,"VENTAJA","INTRAPRODUCTO")</f>
        <v>VENTAJA</v>
      </c>
      <c r="G67" s="74" t="str">
        <f t="shared" si="18"/>
        <v>VENTAJA</v>
      </c>
      <c r="H67" s="91" t="str">
        <f t="shared" si="18"/>
        <v>VENTAJA</v>
      </c>
      <c r="I67" s="74" t="str">
        <f t="shared" si="18"/>
        <v>INTRAPRODUCTO</v>
      </c>
      <c r="J67" s="91" t="str">
        <f t="shared" si="18"/>
        <v>INTRAPRODUCTO</v>
      </c>
      <c r="K67" s="74" t="str">
        <f t="shared" si="18"/>
        <v>INTRAPRODUCTO</v>
      </c>
      <c r="L67" s="91" t="str">
        <f t="shared" si="18"/>
        <v>INTRAPRODUCTO</v>
      </c>
      <c r="M67" s="74" t="str">
        <f t="shared" si="18"/>
        <v>INTRAPRODUCTO</v>
      </c>
      <c r="N67" s="91" t="str">
        <f t="shared" si="18"/>
        <v>INTRAPRODUCTO</v>
      </c>
      <c r="O67" s="74" t="str">
        <f t="shared" si="18"/>
        <v>VENTAJA</v>
      </c>
      <c r="P67" s="91" t="str">
        <f t="shared" si="18"/>
        <v>INTRAPRODUCTO</v>
      </c>
      <c r="Q67" s="74" t="str">
        <f t="shared" si="18"/>
        <v>VENTAJA</v>
      </c>
      <c r="R67" s="91" t="str">
        <f t="shared" si="18"/>
        <v>INTRAPRODUCTO</v>
      </c>
      <c r="S67" s="74" t="str">
        <f t="shared" si="18"/>
        <v>VENTAJA</v>
      </c>
      <c r="T67" s="91" t="str">
        <f t="shared" si="18"/>
        <v>VENTAJA</v>
      </c>
      <c r="U67" s="74" t="str">
        <f t="shared" si="18"/>
        <v>VENTAJA</v>
      </c>
      <c r="V67" s="91" t="str">
        <f t="shared" si="18"/>
        <v>VENTAJA</v>
      </c>
      <c r="W67" s="74" t="str">
        <f t="shared" si="18"/>
        <v>VENTAJA</v>
      </c>
      <c r="X67" s="91" t="str">
        <f t="shared" si="18"/>
        <v>VENTAJA</v>
      </c>
      <c r="Y67" s="74" t="str">
        <f t="shared" si="18"/>
        <v>VENTAJA</v>
      </c>
      <c r="Z67" s="91" t="str">
        <f t="shared" si="18"/>
        <v>VENTAJA</v>
      </c>
      <c r="AA67" s="74" t="str">
        <f t="shared" si="18"/>
        <v>VENTAJA</v>
      </c>
      <c r="AB67" s="74" t="str">
        <f t="shared" ref="AB67:AC67" si="19">+IF(AB53&gt; 0.33,"VENTAJA","INTRAPRODUCTO")</f>
        <v>VENTAJA</v>
      </c>
      <c r="AC67" s="74" t="str">
        <f t="shared" si="19"/>
        <v>VENTAJA</v>
      </c>
      <c r="AD67" s="74" t="str">
        <f t="shared" ref="AD67:AE67" si="20">+IF(AD53&gt; 0.33,"VENTAJA","INTRAPRODUCTO")</f>
        <v>VENTAJA</v>
      </c>
      <c r="AE67" s="74" t="str">
        <f t="shared" si="20"/>
        <v>VENTAJA</v>
      </c>
    </row>
    <row r="68" spans="4:31" x14ac:dyDescent="0.25">
      <c r="D68" s="235" t="s">
        <v>23</v>
      </c>
      <c r="E68" s="236"/>
      <c r="F68" s="96" t="str">
        <f t="shared" ref="F68:AA68" si="21">+IF(F54&gt; 0.33,"VENTAJA","INTRAPRODUCTO")</f>
        <v>INTRAPRODUCTO</v>
      </c>
      <c r="G68" s="74" t="str">
        <f t="shared" si="21"/>
        <v>INTRAPRODUCTO</v>
      </c>
      <c r="H68" s="91" t="str">
        <f t="shared" si="21"/>
        <v>INTRAPRODUCTO</v>
      </c>
      <c r="I68" s="74" t="str">
        <f t="shared" si="21"/>
        <v>INTRAPRODUCTO</v>
      </c>
      <c r="J68" s="91" t="str">
        <f t="shared" si="21"/>
        <v>INTRAPRODUCTO</v>
      </c>
      <c r="K68" s="74" t="str">
        <f t="shared" si="21"/>
        <v>INTRAPRODUCTO</v>
      </c>
      <c r="L68" s="91" t="str">
        <f t="shared" si="21"/>
        <v>INTRAPRODUCTO</v>
      </c>
      <c r="M68" s="74" t="str">
        <f t="shared" si="21"/>
        <v>INTRAPRODUCTO</v>
      </c>
      <c r="N68" s="91" t="str">
        <f t="shared" si="21"/>
        <v>INTRAPRODUCTO</v>
      </c>
      <c r="O68" s="74" t="str">
        <f t="shared" si="21"/>
        <v>INTRAPRODUCTO</v>
      </c>
      <c r="P68" s="91" t="str">
        <f t="shared" si="21"/>
        <v>INTRAPRODUCTO</v>
      </c>
      <c r="Q68" s="74" t="str">
        <f t="shared" si="21"/>
        <v>INTRAPRODUCTO</v>
      </c>
      <c r="R68" s="91" t="str">
        <f t="shared" si="21"/>
        <v>INTRAPRODUCTO</v>
      </c>
      <c r="S68" s="74" t="str">
        <f t="shared" si="21"/>
        <v>INTRAPRODUCTO</v>
      </c>
      <c r="T68" s="91" t="str">
        <f t="shared" si="21"/>
        <v>VENTAJA</v>
      </c>
      <c r="U68" s="74" t="str">
        <f t="shared" si="21"/>
        <v>VENTAJA</v>
      </c>
      <c r="V68" s="91" t="str">
        <f t="shared" si="21"/>
        <v>INTRAPRODUCTO</v>
      </c>
      <c r="W68" s="74" t="str">
        <f t="shared" si="21"/>
        <v>INTRAPRODUCTO</v>
      </c>
      <c r="X68" s="91" t="str">
        <f t="shared" si="21"/>
        <v>VENTAJA</v>
      </c>
      <c r="Y68" s="74" t="str">
        <f t="shared" si="21"/>
        <v>VENTAJA</v>
      </c>
      <c r="Z68" s="91" t="str">
        <f t="shared" si="21"/>
        <v>INTRAPRODUCTO</v>
      </c>
      <c r="AA68" s="74" t="str">
        <f t="shared" si="21"/>
        <v>VENTAJA</v>
      </c>
      <c r="AB68" s="74" t="str">
        <f t="shared" ref="AB68:AC68" si="22">+IF(AB54&gt; 0.33,"VENTAJA","INTRAPRODUCTO")</f>
        <v>VENTAJA</v>
      </c>
      <c r="AC68" s="74" t="str">
        <f t="shared" si="22"/>
        <v>VENTAJA</v>
      </c>
      <c r="AD68" s="74" t="str">
        <f t="shared" ref="AD68:AE68" si="23">+IF(AD54&gt; 0.33,"VENTAJA","INTRAPRODUCTO")</f>
        <v>VENTAJA</v>
      </c>
      <c r="AE68" s="74" t="str">
        <f t="shared" si="23"/>
        <v>VENTAJA</v>
      </c>
    </row>
    <row r="69" spans="4:31" x14ac:dyDescent="0.25">
      <c r="D69" s="233" t="s">
        <v>24</v>
      </c>
      <c r="E69" s="234"/>
      <c r="F69" s="96" t="str">
        <f t="shared" ref="F69:AA69" si="24">+IF(F55&gt; 0.33,"VENTAJA","INTRAPRODUCTO")</f>
        <v>INTRAPRODUCTO</v>
      </c>
      <c r="G69" s="74" t="str">
        <f t="shared" si="24"/>
        <v>INTRAPRODUCTO</v>
      </c>
      <c r="H69" s="91" t="str">
        <f t="shared" si="24"/>
        <v>INTRAPRODUCTO</v>
      </c>
      <c r="I69" s="74" t="str">
        <f t="shared" si="24"/>
        <v>INTRAPRODUCTO</v>
      </c>
      <c r="J69" s="91" t="str">
        <f t="shared" si="24"/>
        <v>INTRAPRODUCTO</v>
      </c>
      <c r="K69" s="74" t="str">
        <f t="shared" si="24"/>
        <v>INTRAPRODUCTO</v>
      </c>
      <c r="L69" s="91" t="str">
        <f t="shared" si="24"/>
        <v>INTRAPRODUCTO</v>
      </c>
      <c r="M69" s="74" t="str">
        <f t="shared" si="24"/>
        <v>INTRAPRODUCTO</v>
      </c>
      <c r="N69" s="91" t="str">
        <f t="shared" si="24"/>
        <v>INTRAPRODUCTO</v>
      </c>
      <c r="O69" s="74" t="str">
        <f t="shared" si="24"/>
        <v>INTRAPRODUCTO</v>
      </c>
      <c r="P69" s="91" t="str">
        <f t="shared" si="24"/>
        <v>INTRAPRODUCTO</v>
      </c>
      <c r="Q69" s="74" t="str">
        <f t="shared" si="24"/>
        <v>INTRAPRODUCTO</v>
      </c>
      <c r="R69" s="91" t="str">
        <f t="shared" si="24"/>
        <v>INTRAPRODUCTO</v>
      </c>
      <c r="S69" s="74" t="str">
        <f t="shared" si="24"/>
        <v>INTRAPRODUCTO</v>
      </c>
      <c r="T69" s="91" t="str">
        <f t="shared" si="24"/>
        <v>VENTAJA</v>
      </c>
      <c r="U69" s="74" t="str">
        <f t="shared" si="24"/>
        <v>INTRAPRODUCTO</v>
      </c>
      <c r="V69" s="91" t="str">
        <f t="shared" si="24"/>
        <v>VENTAJA</v>
      </c>
      <c r="W69" s="74" t="str">
        <f t="shared" si="24"/>
        <v>INTRAPRODUCTO</v>
      </c>
      <c r="X69" s="91" t="str">
        <f t="shared" si="24"/>
        <v>VENTAJA</v>
      </c>
      <c r="Y69" s="74" t="str">
        <f t="shared" si="24"/>
        <v>VENTAJA</v>
      </c>
      <c r="Z69" s="91" t="str">
        <f t="shared" si="24"/>
        <v>VENTAJA</v>
      </c>
      <c r="AA69" s="74" t="str">
        <f t="shared" si="24"/>
        <v>VENTAJA</v>
      </c>
      <c r="AB69" s="74" t="str">
        <f t="shared" ref="AB69:AC69" si="25">+IF(AB55&gt; 0.33,"VENTAJA","INTRAPRODUCTO")</f>
        <v>VENTAJA</v>
      </c>
      <c r="AC69" s="74" t="str">
        <f t="shared" si="25"/>
        <v>INTRAPRODUCTO</v>
      </c>
      <c r="AD69" s="74" t="str">
        <f t="shared" ref="AD69:AE69" si="26">+IF(AD55&gt; 0.33,"VENTAJA","INTRAPRODUCTO")</f>
        <v>INTRAPRODUCTO</v>
      </c>
      <c r="AE69" s="74" t="str">
        <f t="shared" si="26"/>
        <v>INTRAPRODUCTO</v>
      </c>
    </row>
    <row r="70" spans="4:31" ht="15.75" thickBot="1" x14ac:dyDescent="0.3">
      <c r="D70" s="231" t="s">
        <v>25</v>
      </c>
      <c r="E70" s="232"/>
      <c r="F70" s="97" t="str">
        <f t="shared" ref="F70:AA70" si="27">+IF(F56&gt; 0.33,"VENTAJA","INTRAPRODUCTO")</f>
        <v>INTRAPRODUCTO</v>
      </c>
      <c r="G70" s="90" t="str">
        <f t="shared" si="27"/>
        <v>INTRAPRODUCTO</v>
      </c>
      <c r="H70" s="98" t="str">
        <f t="shared" si="27"/>
        <v>INTRAPRODUCTO</v>
      </c>
      <c r="I70" s="90" t="str">
        <f t="shared" si="27"/>
        <v>INTRAPRODUCTO</v>
      </c>
      <c r="J70" s="98" t="str">
        <f t="shared" si="27"/>
        <v>INTRAPRODUCTO</v>
      </c>
      <c r="K70" s="90" t="str">
        <f t="shared" si="27"/>
        <v>INTRAPRODUCTO</v>
      </c>
      <c r="L70" s="98" t="str">
        <f t="shared" si="27"/>
        <v>INTRAPRODUCTO</v>
      </c>
      <c r="M70" s="90" t="str">
        <f t="shared" si="27"/>
        <v>INTRAPRODUCTO</v>
      </c>
      <c r="N70" s="98" t="str">
        <f t="shared" si="27"/>
        <v>INTRAPRODUCTO</v>
      </c>
      <c r="O70" s="90" t="str">
        <f t="shared" si="27"/>
        <v>INTRAPRODUCTO</v>
      </c>
      <c r="P70" s="98" t="str">
        <f t="shared" si="27"/>
        <v>INTRAPRODUCTO</v>
      </c>
      <c r="Q70" s="90" t="str">
        <f t="shared" si="27"/>
        <v>INTRAPRODUCTO</v>
      </c>
      <c r="R70" s="98" t="str">
        <f t="shared" si="27"/>
        <v>INTRAPRODUCTO</v>
      </c>
      <c r="S70" s="90" t="str">
        <f t="shared" si="27"/>
        <v>INTRAPRODUCTO</v>
      </c>
      <c r="T70" s="98" t="str">
        <f t="shared" si="27"/>
        <v>INTRAPRODUCTO</v>
      </c>
      <c r="U70" s="90" t="str">
        <f t="shared" si="27"/>
        <v>INTRAPRODUCTO</v>
      </c>
      <c r="V70" s="98" t="str">
        <f t="shared" si="27"/>
        <v>INTRAPRODUCTO</v>
      </c>
      <c r="W70" s="90" t="str">
        <f t="shared" si="27"/>
        <v>INTRAPRODUCTO</v>
      </c>
      <c r="X70" s="98" t="str">
        <f t="shared" si="27"/>
        <v>INTRAPRODUCTO</v>
      </c>
      <c r="Y70" s="90" t="str">
        <f t="shared" si="27"/>
        <v>INTRAPRODUCTO</v>
      </c>
      <c r="Z70" s="98" t="str">
        <f t="shared" si="27"/>
        <v>INTRAPRODUCTO</v>
      </c>
      <c r="AA70" s="90" t="str">
        <f t="shared" si="27"/>
        <v>INTRAPRODUCTO</v>
      </c>
      <c r="AB70" s="90" t="str">
        <f t="shared" ref="AB70:AC70" si="28">+IF(AB56&gt; 0.33,"VENTAJA","INTRAPRODUCTO")</f>
        <v>INTRAPRODUCTO</v>
      </c>
      <c r="AC70" s="90" t="str">
        <f t="shared" si="28"/>
        <v>INTRAPRODUCTO</v>
      </c>
      <c r="AD70" s="90" t="str">
        <f t="shared" ref="AD70:AE70" si="29">+IF(AD56&gt; 0.33,"VENTAJA","INTRAPRODUCTO")</f>
        <v>INTRAPRODUCTO</v>
      </c>
      <c r="AE70" s="90" t="str">
        <f t="shared" si="29"/>
        <v>INTRAPRODUCTO</v>
      </c>
    </row>
    <row r="71" spans="4:31" s="1" customFormat="1" x14ac:dyDescent="0.25">
      <c r="D71" s="1" t="s">
        <v>52</v>
      </c>
      <c r="E71" s="115"/>
      <c r="F71" s="91"/>
      <c r="G71" s="91"/>
      <c r="H71" s="91"/>
      <c r="I71" s="91"/>
      <c r="J71" s="91"/>
      <c r="K71" s="91"/>
      <c r="L71" s="91"/>
      <c r="M71" s="91"/>
      <c r="N71" s="91"/>
      <c r="O71" s="91"/>
      <c r="P71" s="91"/>
      <c r="Q71" s="91"/>
      <c r="R71" s="91"/>
      <c r="S71" s="91"/>
      <c r="T71" s="91"/>
      <c r="U71" s="91"/>
      <c r="V71" s="91"/>
      <c r="W71" s="91"/>
      <c r="X71" s="91"/>
      <c r="Y71" s="91"/>
      <c r="Z71" s="91"/>
      <c r="AA71" s="91"/>
    </row>
    <row r="73" spans="4:31" ht="15.75" thickBot="1" x14ac:dyDescent="0.3">
      <c r="D73" s="1" t="s">
        <v>53</v>
      </c>
      <c r="E73" s="3"/>
    </row>
    <row r="74" spans="4:31" ht="15.75" thickBot="1" x14ac:dyDescent="0.3">
      <c r="D74" s="87" t="s">
        <v>14</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c r="AE74" s="9">
        <v>2020</v>
      </c>
    </row>
    <row r="75" spans="4:31" ht="15.75" thickBot="1" x14ac:dyDescent="0.3">
      <c r="D75" s="237" t="s">
        <v>15</v>
      </c>
      <c r="E75" s="238"/>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c r="AE75" s="77">
        <v>31055811</v>
      </c>
    </row>
    <row r="76" spans="4:31" x14ac:dyDescent="0.25">
      <c r="D76" s="233" t="s">
        <v>16</v>
      </c>
      <c r="E76" s="234"/>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c r="AE76" s="80">
        <v>5734248</v>
      </c>
    </row>
    <row r="77" spans="4:31" x14ac:dyDescent="0.25">
      <c r="D77" s="235" t="s">
        <v>17</v>
      </c>
      <c r="E77" s="236"/>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c r="AE77" s="83">
        <v>45473</v>
      </c>
    </row>
    <row r="78" spans="4:31" x14ac:dyDescent="0.25">
      <c r="D78" s="233" t="s">
        <v>18</v>
      </c>
      <c r="E78" s="234"/>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c r="AE78" s="80">
        <v>1868552</v>
      </c>
    </row>
    <row r="79" spans="4:31" x14ac:dyDescent="0.25">
      <c r="D79" s="235" t="s">
        <v>19</v>
      </c>
      <c r="E79" s="236"/>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c r="AE79" s="83">
        <v>12905691</v>
      </c>
    </row>
    <row r="80" spans="4:31" x14ac:dyDescent="0.25">
      <c r="D80" s="233" t="s">
        <v>20</v>
      </c>
      <c r="E80" s="234"/>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c r="AE80" s="80">
        <v>555744</v>
      </c>
    </row>
    <row r="81" spans="4:31" x14ac:dyDescent="0.25">
      <c r="D81" s="235" t="s">
        <v>21</v>
      </c>
      <c r="E81" s="236"/>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c r="AE81" s="83">
        <v>2867523</v>
      </c>
    </row>
    <row r="82" spans="4:31" x14ac:dyDescent="0.25">
      <c r="D82" s="233" t="s">
        <v>22</v>
      </c>
      <c r="E82" s="234"/>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c r="AE82" s="80">
        <v>1946915</v>
      </c>
    </row>
    <row r="83" spans="4:31" x14ac:dyDescent="0.25">
      <c r="D83" s="235" t="s">
        <v>23</v>
      </c>
      <c r="E83" s="236"/>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c r="AE83" s="83">
        <v>1230427</v>
      </c>
    </row>
    <row r="84" spans="4:31" x14ac:dyDescent="0.25">
      <c r="D84" s="233" t="s">
        <v>24</v>
      </c>
      <c r="E84" s="234"/>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c r="AE84" s="80">
        <v>982329</v>
      </c>
    </row>
    <row r="85" spans="4:31" ht="15.75" thickBot="1" x14ac:dyDescent="0.3">
      <c r="D85" s="231" t="s">
        <v>25</v>
      </c>
      <c r="E85" s="232"/>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c r="AE85" s="84">
        <v>2918909</v>
      </c>
    </row>
    <row r="86" spans="4:31" x14ac:dyDescent="0.25">
      <c r="D86" s="1" t="s">
        <v>51</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69"/>
  <sheetViews>
    <sheetView showGridLines="0" workbookViewId="0">
      <selection activeCell="AE48" sqref="AE48"/>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1" width="27.7109375" bestFit="1" customWidth="1"/>
  </cols>
  <sheetData>
    <row r="7" spans="2:16" ht="15" customHeight="1" x14ac:dyDescent="0.25">
      <c r="C7" s="113"/>
      <c r="D7" s="202" t="s">
        <v>46</v>
      </c>
      <c r="E7" s="202"/>
      <c r="I7" s="240" t="s">
        <v>45</v>
      </c>
      <c r="J7" s="240"/>
      <c r="K7" s="240"/>
      <c r="M7" s="62"/>
      <c r="N7" s="62"/>
      <c r="O7" s="62"/>
      <c r="P7" s="62"/>
    </row>
    <row r="8" spans="2:16" x14ac:dyDescent="0.25">
      <c r="B8" s="113"/>
      <c r="C8" s="113"/>
      <c r="D8" s="202"/>
      <c r="E8" s="202"/>
      <c r="I8" s="240"/>
      <c r="J8" s="240"/>
      <c r="K8" s="240"/>
      <c r="L8" s="62"/>
      <c r="M8" s="62"/>
      <c r="N8" s="62"/>
      <c r="O8" s="62"/>
      <c r="P8" s="62"/>
    </row>
    <row r="9" spans="2:16" x14ac:dyDescent="0.25">
      <c r="B9" s="113"/>
      <c r="C9" s="113"/>
      <c r="D9" s="202"/>
      <c r="E9" s="202"/>
      <c r="I9" s="240"/>
      <c r="J9" s="240"/>
      <c r="K9" s="240"/>
      <c r="L9" s="62"/>
      <c r="M9" s="62"/>
      <c r="N9" s="62"/>
      <c r="O9" s="62"/>
      <c r="P9" s="62"/>
    </row>
    <row r="10" spans="2:16" x14ac:dyDescent="0.25">
      <c r="B10" s="113"/>
      <c r="C10" s="113"/>
      <c r="D10" s="202"/>
      <c r="E10" s="202"/>
      <c r="I10" s="240"/>
      <c r="J10" s="240"/>
      <c r="K10" s="240"/>
      <c r="L10" s="62"/>
      <c r="M10" s="62"/>
      <c r="N10" s="62"/>
      <c r="O10" s="62"/>
      <c r="P10" s="62"/>
    </row>
    <row r="11" spans="2:16" x14ac:dyDescent="0.25">
      <c r="B11" s="113"/>
      <c r="C11" s="113"/>
      <c r="D11" s="202"/>
      <c r="E11" s="202"/>
      <c r="I11" s="240"/>
      <c r="J11" s="240"/>
      <c r="K11" s="240"/>
      <c r="L11" s="62"/>
      <c r="M11" s="62"/>
      <c r="N11" s="62"/>
      <c r="O11" s="62"/>
      <c r="P11" s="62"/>
    </row>
    <row r="12" spans="2:16" x14ac:dyDescent="0.25">
      <c r="B12" s="113"/>
      <c r="C12" s="113"/>
      <c r="D12" s="202"/>
      <c r="E12" s="202"/>
      <c r="I12" s="240"/>
      <c r="J12" s="240"/>
      <c r="K12" s="240"/>
      <c r="L12" s="62"/>
      <c r="M12" s="62"/>
      <c r="N12" s="62"/>
      <c r="O12" s="62"/>
      <c r="P12" s="62"/>
    </row>
    <row r="13" spans="2:16" x14ac:dyDescent="0.25">
      <c r="B13" s="113"/>
      <c r="C13" s="113"/>
      <c r="D13" s="202"/>
      <c r="E13" s="202"/>
      <c r="I13" s="240"/>
      <c r="J13" s="240"/>
      <c r="K13" s="240"/>
      <c r="L13" s="62"/>
      <c r="M13" s="62"/>
      <c r="N13" s="62"/>
      <c r="O13" s="62"/>
      <c r="P13" s="62"/>
    </row>
    <row r="14" spans="2:16" x14ac:dyDescent="0.25">
      <c r="B14" s="113"/>
      <c r="C14" s="113"/>
      <c r="D14" s="202"/>
      <c r="E14" s="202"/>
      <c r="I14" s="240"/>
      <c r="J14" s="240"/>
      <c r="K14" s="240"/>
      <c r="L14" s="62"/>
      <c r="M14" s="62"/>
      <c r="N14" s="62"/>
      <c r="O14" s="62"/>
      <c r="P14" s="62"/>
    </row>
    <row r="15" spans="2:16" ht="17.25" customHeight="1" x14ac:dyDescent="0.25">
      <c r="B15" s="113"/>
      <c r="C15" s="113"/>
      <c r="D15" s="113"/>
      <c r="E15" s="113"/>
      <c r="G15" s="239" t="s">
        <v>47</v>
      </c>
      <c r="H15" s="239"/>
      <c r="I15" s="240"/>
      <c r="J15" s="240"/>
      <c r="K15" s="240"/>
      <c r="L15" s="62"/>
      <c r="M15" s="62"/>
      <c r="N15" s="62"/>
      <c r="O15" s="62"/>
      <c r="P15" s="62"/>
    </row>
    <row r="16" spans="2:16" x14ac:dyDescent="0.25">
      <c r="B16" s="113"/>
      <c r="C16" s="113"/>
      <c r="D16" s="113"/>
      <c r="E16" s="113"/>
      <c r="G16" s="239"/>
      <c r="H16" s="239"/>
      <c r="I16" s="63"/>
      <c r="J16" s="63" t="s">
        <v>3</v>
      </c>
      <c r="L16" s="62"/>
      <c r="M16" s="62"/>
      <c r="N16" s="62"/>
      <c r="O16" s="62"/>
      <c r="P16" s="62"/>
    </row>
    <row r="17" spans="3:15" x14ac:dyDescent="0.25">
      <c r="C17" s="63"/>
      <c r="D17" s="63"/>
      <c r="E17" s="63" t="s">
        <v>3</v>
      </c>
      <c r="G17" s="63" t="s">
        <v>3</v>
      </c>
      <c r="H17" s="63"/>
      <c r="I17" s="63"/>
      <c r="N17" s="63"/>
      <c r="O17" s="63"/>
    </row>
    <row r="44" spans="4:31" ht="15.75" thickBot="1" x14ac:dyDescent="0.3"/>
    <row r="45" spans="4:31" ht="15.75" thickBot="1" x14ac:dyDescent="0.3">
      <c r="D45" s="6" t="s">
        <v>14</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c r="AE45" s="12">
        <v>2020</v>
      </c>
    </row>
    <row r="46" spans="4:31" x14ac:dyDescent="0.25">
      <c r="D46" s="233" t="s">
        <v>16</v>
      </c>
      <c r="E46" s="234"/>
      <c r="F46" s="101">
        <f>+(A!D47-B!E47)/(A!D47+B!E47)</f>
        <v>-0.93999820352355679</v>
      </c>
      <c r="G46" s="102">
        <f>+(A!E47-B!F47)/(A!E47+B!F47)</f>
        <v>-3.3988311808052722E-2</v>
      </c>
      <c r="H46" s="103">
        <f>+(A!F47-B!G47)/(A!F47+B!G47)</f>
        <v>0.8547096375617792</v>
      </c>
      <c r="I46" s="102">
        <f>+(A!G47-B!H47)/(A!G47+B!H47)</f>
        <v>0.89823413109846861</v>
      </c>
      <c r="J46" s="103">
        <f>+(A!H47-B!I47)/(A!H47+B!I47)</f>
        <v>0.93766755779920796</v>
      </c>
      <c r="K46" s="102">
        <f>+(A!I47-B!J47)/(A!I47+B!J47)</f>
        <v>0.80367601531311672</v>
      </c>
      <c r="L46" s="103">
        <f>+(A!J47-B!K47)/(A!J47+B!K47)</f>
        <v>0.99908140452288241</v>
      </c>
      <c r="M46" s="102">
        <f>+(A!K47-B!L47)/(A!K47+B!L47)</f>
        <v>0.99854635780142065</v>
      </c>
      <c r="N46" s="103">
        <f>+(A!L47-B!M47)/(A!L47+B!M47)</f>
        <v>0.89199596419612515</v>
      </c>
      <c r="O46" s="102">
        <f>+(A!M47-B!N47)/(A!M47+B!N47)</f>
        <v>0.98695517119661136</v>
      </c>
      <c r="P46" s="103">
        <f>+(A!N47-B!O47)/(A!N47+B!O47)</f>
        <v>-0.75255239683378583</v>
      </c>
      <c r="Q46" s="102">
        <f>+(A!O47-B!P47)/(A!O47+B!P47)</f>
        <v>-0.81699734452620776</v>
      </c>
      <c r="R46" s="103">
        <f>+(A!P47-B!Q47)/(A!P47+B!Q47)</f>
        <v>0.21783322522173931</v>
      </c>
      <c r="S46" s="102">
        <f>+(A!Q47-B!R47)/(A!Q47+B!R47)</f>
        <v>-0.30531168076422538</v>
      </c>
      <c r="T46" s="103">
        <f>+(A!R47-B!S47)/(A!R47+B!S47)</f>
        <v>-9.1443045124394329E-2</v>
      </c>
      <c r="U46" s="102">
        <f>+(A!S47-B!T47)/(A!S47+B!T47)</f>
        <v>0.19244424407771984</v>
      </c>
      <c r="V46" s="103">
        <f>+(A!T47-B!U47)/(A!T47+B!U47)</f>
        <v>0.89566493728608676</v>
      </c>
      <c r="W46" s="102">
        <f>+(A!U47-B!V47)/(A!U47+B!V47)</f>
        <v>0.93582185758494552</v>
      </c>
      <c r="X46" s="103">
        <f>+(A!V47-B!W47)/(A!V47+B!W47)</f>
        <v>0.26671909347835887</v>
      </c>
      <c r="Y46" s="102">
        <f>+(A!W47-B!X47)/(A!W47+B!X47)</f>
        <v>-0.32626991185111698</v>
      </c>
      <c r="Z46" s="103">
        <f>+(A!X47-B!Y47)/(A!X47+B!Y47)</f>
        <v>-0.39758275526238829</v>
      </c>
      <c r="AA46" s="102">
        <f>+(A!Y47-B!Z47)/(A!Y47+B!Z47)</f>
        <v>-0.1528296522408161</v>
      </c>
      <c r="AB46" s="102">
        <f>+(A!Z47-B!AA47)/(A!Z47+B!AA47)</f>
        <v>-0.18458298327399125</v>
      </c>
      <c r="AC46" s="102">
        <f>+(A!AA47-B!AB47)/(A!AA47+B!AB47)</f>
        <v>-0.34515463609321517</v>
      </c>
      <c r="AD46" s="102">
        <f>+(A!AB47-B!AC47)/(A!AB47+B!AC47)</f>
        <v>-0.42426339039776279</v>
      </c>
      <c r="AE46" s="102">
        <f>+(A!AC47-B!AD47)/(A!AC47+B!AD47)</f>
        <v>-0.35574916776834492</v>
      </c>
    </row>
    <row r="47" spans="4:31" x14ac:dyDescent="0.25">
      <c r="D47" s="235" t="s">
        <v>17</v>
      </c>
      <c r="E47" s="236"/>
      <c r="F47" s="104" t="e">
        <f>+(A!D48-B!E48)/(A!D48+B!E48)</f>
        <v>#DIV/0!</v>
      </c>
      <c r="G47" s="105" t="e">
        <f>+(A!E48-B!F48)/(A!E48+B!F48)</f>
        <v>#DIV/0!</v>
      </c>
      <c r="H47" s="106" t="e">
        <f>+(A!F48-B!G48)/(A!F48+B!G48)</f>
        <v>#DIV/0!</v>
      </c>
      <c r="I47" s="105" t="e">
        <f>+(A!G48-B!H48)/(A!G48+B!H48)</f>
        <v>#DIV/0!</v>
      </c>
      <c r="J47" s="106" t="e">
        <f>+(A!H48-B!I48)/(A!H48+B!I48)</f>
        <v>#DIV/0!</v>
      </c>
      <c r="K47" s="105" t="e">
        <f>+(A!I48-B!J48)/(A!I48+B!J48)</f>
        <v>#DIV/0!</v>
      </c>
      <c r="L47" s="106" t="e">
        <f>+(A!J48-B!K48)/(A!J48+B!K48)</f>
        <v>#DIV/0!</v>
      </c>
      <c r="M47" s="105" t="e">
        <f>+(A!K48-B!L48)/(A!K48+B!L48)</f>
        <v>#DIV/0!</v>
      </c>
      <c r="N47" s="106" t="e">
        <f>+(A!L48-B!M48)/(A!L48+B!M48)</f>
        <v>#DIV/0!</v>
      </c>
      <c r="O47" s="105" t="e">
        <f>+(A!M48-B!N48)/(A!M48+B!N48)</f>
        <v>#DIV/0!</v>
      </c>
      <c r="P47" s="106" t="e">
        <f>+(A!N48-B!O48)/(A!N48+B!O48)</f>
        <v>#DIV/0!</v>
      </c>
      <c r="Q47" s="105">
        <f>+(A!O48-B!P48)/(A!O48+B!P48)</f>
        <v>-1</v>
      </c>
      <c r="R47" s="106" t="e">
        <f>+(A!P48-B!Q48)/(A!P48+B!Q48)</f>
        <v>#DIV/0!</v>
      </c>
      <c r="S47" s="105">
        <f>+(A!Q48-B!R48)/(A!Q48+B!R48)</f>
        <v>-1</v>
      </c>
      <c r="T47" s="106">
        <f>+(A!R48-B!S48)/(A!R48+B!S48)</f>
        <v>-1</v>
      </c>
      <c r="U47" s="105">
        <f>+(A!S48-B!T48)/(A!S48+B!T48)</f>
        <v>-1</v>
      </c>
      <c r="V47" s="106" t="e">
        <f>+(A!T48-B!U48)/(A!T48+B!U48)</f>
        <v>#DIV/0!</v>
      </c>
      <c r="W47" s="105">
        <f>+(A!U48-B!V48)/(A!U48+B!V48)</f>
        <v>-0.15570816286771863</v>
      </c>
      <c r="X47" s="106">
        <f>+(A!V48-B!W48)/(A!V48+B!W48)</f>
        <v>0.87495543601403858</v>
      </c>
      <c r="Y47" s="105">
        <f>+(A!W48-B!X48)/(A!W48+B!X48)</f>
        <v>-1</v>
      </c>
      <c r="Z47" s="106" t="e">
        <f>+(A!X48-B!Y48)/(A!X48+B!Y48)</f>
        <v>#DIV/0!</v>
      </c>
      <c r="AA47" s="105">
        <f>+(A!Y48-B!Z48)/(A!Y48+B!Z48)</f>
        <v>-1</v>
      </c>
      <c r="AB47" s="105" t="e">
        <f>+(A!Z48-B!AA48)/(A!Z48+B!AA48)</f>
        <v>#DIV/0!</v>
      </c>
      <c r="AC47" s="105">
        <f>+(A!AA48-B!AB48)/(A!AA48+B!AB48)</f>
        <v>1</v>
      </c>
      <c r="AD47" s="105" t="e">
        <f>+(A!AB48-B!AC48)/(A!AB48+B!AC48)</f>
        <v>#DIV/0!</v>
      </c>
      <c r="AE47" s="105" t="e">
        <f>+(A!AC48-B!AD48)/(A!AC48+B!AD48)</f>
        <v>#DIV/0!</v>
      </c>
    </row>
    <row r="48" spans="4:31" x14ac:dyDescent="0.25">
      <c r="D48" s="233" t="s">
        <v>18</v>
      </c>
      <c r="E48" s="234"/>
      <c r="F48" s="104">
        <f>+(A!D49-B!E49)/(A!D49+B!E49)</f>
        <v>0.9574373500258746</v>
      </c>
      <c r="G48" s="105">
        <f>+(A!E49-B!F49)/(A!E49+B!F49)</f>
        <v>0.9456117680187901</v>
      </c>
      <c r="H48" s="106">
        <f>+(A!F49-B!G49)/(A!F49+B!G49)</f>
        <v>0.96108296081118028</v>
      </c>
      <c r="I48" s="105">
        <f>+(A!G49-B!H49)/(A!G49+B!H49)</f>
        <v>0.58814820296660431</v>
      </c>
      <c r="J48" s="106">
        <f>+(A!H49-B!I49)/(A!H49+B!I49)</f>
        <v>0.22780602258161853</v>
      </c>
      <c r="K48" s="105">
        <f>+(A!I49-B!J49)/(A!I49+B!J49)</f>
        <v>0.1846750648963924</v>
      </c>
      <c r="L48" s="106">
        <f>+(A!J49-B!K49)/(A!J49+B!K49)</f>
        <v>0.90727206687147943</v>
      </c>
      <c r="M48" s="105">
        <f>+(A!K49-B!L49)/(A!K49+B!L49)</f>
        <v>0.92767266146425831</v>
      </c>
      <c r="N48" s="106">
        <f>+(A!L49-B!M49)/(A!L49+B!M49)</f>
        <v>0.92446076296492341</v>
      </c>
      <c r="O48" s="105">
        <f>+(A!M49-B!N49)/(A!M49+B!N49)</f>
        <v>0.86593438118157762</v>
      </c>
      <c r="P48" s="106">
        <f>+(A!N49-B!O49)/(A!N49+B!O49)</f>
        <v>0.9180758368623515</v>
      </c>
      <c r="Q48" s="105">
        <f>+(A!O49-B!P49)/(A!O49+B!P49)</f>
        <v>0.91869039396820928</v>
      </c>
      <c r="R48" s="106">
        <f>+(A!P49-B!Q49)/(A!P49+B!Q49)</f>
        <v>0.96595591054138763</v>
      </c>
      <c r="S48" s="105">
        <f>+(A!Q49-B!R49)/(A!Q49+B!R49)</f>
        <v>0.64260554112259938</v>
      </c>
      <c r="T48" s="106">
        <f>+(A!R49-B!S49)/(A!R49+B!S49)</f>
        <v>0.93885929901513399</v>
      </c>
      <c r="U48" s="105">
        <f>+(A!S49-B!T49)/(A!S49+B!T49)</f>
        <v>0.78742271842469203</v>
      </c>
      <c r="V48" s="106">
        <f>+(A!T49-B!U49)/(A!T49+B!U49)</f>
        <v>0.96826602073537493</v>
      </c>
      <c r="W48" s="105">
        <f>+(A!U49-B!V49)/(A!U49+B!V49)</f>
        <v>0.93374793993424055</v>
      </c>
      <c r="X48" s="106">
        <f>+(A!V49-B!W49)/(A!V49+B!W49)</f>
        <v>0.94541279227976549</v>
      </c>
      <c r="Y48" s="105">
        <f>+(A!W49-B!X49)/(A!W49+B!X49)</f>
        <v>0.82469820508105995</v>
      </c>
      <c r="Z48" s="106">
        <f>+(A!X49-B!Y49)/(A!X49+B!Y49)</f>
        <v>0.86192943180497494</v>
      </c>
      <c r="AA48" s="105">
        <f>+(A!Y49-B!Z49)/(A!Y49+B!Z49)</f>
        <v>0.85871495121736829</v>
      </c>
      <c r="AB48" s="105">
        <f>+(A!Z49-B!AA49)/(A!Z49+B!AA49)</f>
        <v>0.99077946277479534</v>
      </c>
      <c r="AC48" s="105">
        <f>+(A!AA49-B!AB49)/(A!AA49+B!AB49)</f>
        <v>0.19927476081355416</v>
      </c>
      <c r="AD48" s="105">
        <f>+(A!AB49-B!AC49)/(A!AB49+B!AC49)</f>
        <v>0.75239400506236942</v>
      </c>
      <c r="AE48" s="105">
        <f>+(A!AC49-B!AD49)/(A!AC49+B!AD49)</f>
        <v>0.56188823337314375</v>
      </c>
    </row>
    <row r="49" spans="4:31" x14ac:dyDescent="0.25">
      <c r="D49" s="235" t="s">
        <v>19</v>
      </c>
      <c r="E49" s="236"/>
      <c r="F49" s="104" t="e">
        <f>+(A!D50-B!E50)/(A!D50+B!E50)</f>
        <v>#DIV/0!</v>
      </c>
      <c r="G49" s="105" t="e">
        <f>+(A!E50-B!F50)/(A!E50+B!F50)</f>
        <v>#DIV/0!</v>
      </c>
      <c r="H49" s="106">
        <f>+(A!F50-B!G50)/(A!F50+B!G50)</f>
        <v>-1</v>
      </c>
      <c r="I49" s="105" t="e">
        <f>+(A!G50-B!H50)/(A!G50+B!H50)</f>
        <v>#DIV/0!</v>
      </c>
      <c r="J49" s="106" t="e">
        <f>+(A!H50-B!I50)/(A!H50+B!I50)</f>
        <v>#DIV/0!</v>
      </c>
      <c r="K49" s="105" t="e">
        <f>+(A!I50-B!J50)/(A!I50+B!J50)</f>
        <v>#DIV/0!</v>
      </c>
      <c r="L49" s="106" t="e">
        <f>+(A!J50-B!K50)/(A!J50+B!K50)</f>
        <v>#DIV/0!</v>
      </c>
      <c r="M49" s="105" t="e">
        <f>+(A!K50-B!L50)/(A!K50+B!L50)</f>
        <v>#DIV/0!</v>
      </c>
      <c r="N49" s="106" t="e">
        <f>+(A!L50-B!M50)/(A!L50+B!M50)</f>
        <v>#DIV/0!</v>
      </c>
      <c r="O49" s="105">
        <f>+(A!M50-B!N50)/(A!M50+B!N50)</f>
        <v>1</v>
      </c>
      <c r="P49" s="106">
        <f>+(A!N50-B!O50)/(A!N50+B!O50)</f>
        <v>1</v>
      </c>
      <c r="Q49" s="105" t="e">
        <f>+(A!O50-B!P50)/(A!O50+B!P50)</f>
        <v>#DIV/0!</v>
      </c>
      <c r="R49" s="106">
        <f>+(A!P50-B!Q50)/(A!P50+B!Q50)</f>
        <v>0.9996350189812192</v>
      </c>
      <c r="S49" s="105">
        <f>+(A!Q50-B!R50)/(A!Q50+B!R50)</f>
        <v>0.99998905618898315</v>
      </c>
      <c r="T49" s="106">
        <f>+(A!R50-B!S50)/(A!R50+B!S50)</f>
        <v>0.99972700240960244</v>
      </c>
      <c r="U49" s="105">
        <f>+(A!S50-B!T50)/(A!S50+B!T50)</f>
        <v>0.99979430313772166</v>
      </c>
      <c r="V49" s="106">
        <f>+(A!T50-B!U50)/(A!T50+B!U50)</f>
        <v>0.99913347916700956</v>
      </c>
      <c r="W49" s="105">
        <f>+(A!U50-B!V50)/(A!U50+B!V50)</f>
        <v>0.99934311561147215</v>
      </c>
      <c r="X49" s="106">
        <f>+(A!V50-B!W50)/(A!V50+B!W50)</f>
        <v>0.99749698925822949</v>
      </c>
      <c r="Y49" s="105">
        <f>+(A!W50-B!X50)/(A!W50+B!X50)</f>
        <v>0.98896430385627587</v>
      </c>
      <c r="Z49" s="106">
        <f>+(A!X50-B!Y50)/(A!X50+B!Y50)</f>
        <v>0.99952081204440801</v>
      </c>
      <c r="AA49" s="105">
        <f>+(A!Y50-B!Z50)/(A!Y50+B!Z50)</f>
        <v>1</v>
      </c>
      <c r="AB49" s="105">
        <f>+(A!Z50-B!AA50)/(A!Z50+B!AA50)</f>
        <v>0.89273735522007347</v>
      </c>
      <c r="AC49" s="105">
        <f>+(A!AA50-B!AB50)/(A!AA50+B!AB50)</f>
        <v>0.99707423793384042</v>
      </c>
      <c r="AD49" s="105">
        <f>+(A!AB50-B!AC50)/(A!AB50+B!AC50)</f>
        <v>0.70422228839031908</v>
      </c>
      <c r="AE49" s="105">
        <f>+(A!AC50-B!AD50)/(A!AC50+B!AD50)</f>
        <v>0.79786177231956146</v>
      </c>
    </row>
    <row r="50" spans="4:31" x14ac:dyDescent="0.25">
      <c r="D50" s="233" t="s">
        <v>20</v>
      </c>
      <c r="E50" s="234"/>
      <c r="F50" s="104" t="e">
        <f>+(A!D51-B!E51)/(A!D51+B!E51)</f>
        <v>#DIV/0!</v>
      </c>
      <c r="G50" s="105" t="e">
        <f>+(A!E51-B!F51)/(A!E51+B!F51)</f>
        <v>#DIV/0!</v>
      </c>
      <c r="H50" s="106">
        <f>+(A!F51-B!G51)/(A!F51+B!G51)</f>
        <v>-1</v>
      </c>
      <c r="I50" s="105">
        <f>+(A!G51-B!H51)/(A!G51+B!H51)</f>
        <v>-1</v>
      </c>
      <c r="J50" s="106">
        <f>+(A!H51-B!I51)/(A!H51+B!I51)</f>
        <v>-1</v>
      </c>
      <c r="K50" s="105" t="e">
        <f>+(A!I51-B!J51)/(A!I51+B!J51)</f>
        <v>#DIV/0!</v>
      </c>
      <c r="L50" s="106" t="e">
        <f>+(A!J51-B!K51)/(A!J51+B!K51)</f>
        <v>#DIV/0!</v>
      </c>
      <c r="M50" s="105">
        <f>+(A!K51-B!L51)/(A!K51+B!L51)</f>
        <v>-1</v>
      </c>
      <c r="N50" s="106" t="e">
        <f>+(A!L51-B!M51)/(A!L51+B!M51)</f>
        <v>#DIV/0!</v>
      </c>
      <c r="O50" s="105" t="e">
        <f>+(A!M51-B!N51)/(A!M51+B!N51)</f>
        <v>#DIV/0!</v>
      </c>
      <c r="P50" s="106" t="e">
        <f>+(A!N51-B!O51)/(A!N51+B!O51)</f>
        <v>#DIV/0!</v>
      </c>
      <c r="Q50" s="105">
        <f>+(A!O51-B!P51)/(A!O51+B!P51)</f>
        <v>-1</v>
      </c>
      <c r="R50" s="106" t="e">
        <f>+(A!P51-B!Q51)/(A!P51+B!Q51)</f>
        <v>#DIV/0!</v>
      </c>
      <c r="S50" s="105">
        <f>+(A!Q51-B!R51)/(A!Q51+B!R51)</f>
        <v>-1</v>
      </c>
      <c r="T50" s="106">
        <f>+(A!R51-B!S51)/(A!R51+B!S51)</f>
        <v>-1</v>
      </c>
      <c r="U50" s="105">
        <f>+(A!S51-B!T51)/(A!S51+B!T51)</f>
        <v>-1</v>
      </c>
      <c r="V50" s="106">
        <f>+(A!T51-B!U51)/(A!T51+B!U51)</f>
        <v>-1</v>
      </c>
      <c r="W50" s="105" t="e">
        <f>+(A!U51-B!V51)/(A!U51+B!V51)</f>
        <v>#DIV/0!</v>
      </c>
      <c r="X50" s="106">
        <f>+(A!V51-B!W51)/(A!V51+B!W51)</f>
        <v>-1</v>
      </c>
      <c r="Y50" s="105">
        <f>+(A!W51-B!X51)/(A!W51+B!X51)</f>
        <v>-1</v>
      </c>
      <c r="Z50" s="106">
        <f>+(A!X51-B!Y51)/(A!X51+B!Y51)</f>
        <v>-1</v>
      </c>
      <c r="AA50" s="105">
        <f>+(A!Y51-B!Z51)/(A!Y51+B!Z51)</f>
        <v>-1</v>
      </c>
      <c r="AB50" s="105">
        <f>+(A!Z51-B!AA51)/(A!Z51+B!AA51)</f>
        <v>-1</v>
      </c>
      <c r="AC50" s="105">
        <f>+(A!AA51-B!AB51)/(A!AA51+B!AB51)</f>
        <v>-1</v>
      </c>
      <c r="AD50" s="105">
        <f>+(A!AB51-B!AC51)/(A!AB51+B!AC51)</f>
        <v>-1</v>
      </c>
      <c r="AE50" s="105">
        <f>+(A!AC51-B!AD51)/(A!AC51+B!AD51)</f>
        <v>-1</v>
      </c>
    </row>
    <row r="51" spans="4:31" x14ac:dyDescent="0.25">
      <c r="D51" s="235" t="s">
        <v>21</v>
      </c>
      <c r="E51" s="236"/>
      <c r="F51" s="104">
        <f>+(A!D52-B!E52)/(A!D52+B!E52)</f>
        <v>-1</v>
      </c>
      <c r="G51" s="105">
        <f>+(A!E52-B!F52)/(A!E52+B!F52)</f>
        <v>-0.42880517664893159</v>
      </c>
      <c r="H51" s="106">
        <f>+(A!F52-B!G52)/(A!F52+B!G52)</f>
        <v>-0.21923071079678824</v>
      </c>
      <c r="I51" s="105">
        <f>+(A!G52-B!H52)/(A!G52+B!H52)</f>
        <v>-1</v>
      </c>
      <c r="J51" s="106">
        <f>+(A!H52-B!I52)/(A!H52+B!I52)</f>
        <v>-1</v>
      </c>
      <c r="K51" s="105">
        <f>+(A!I52-B!J52)/(A!I52+B!J52)</f>
        <v>-0.93071293017084455</v>
      </c>
      <c r="L51" s="106">
        <f>+(A!J52-B!K52)/(A!J52+B!K52)</f>
        <v>-0.90340590705801993</v>
      </c>
      <c r="M51" s="105">
        <f>+(A!K52-B!L52)/(A!K52+B!L52)</f>
        <v>-0.8179993541310413</v>
      </c>
      <c r="N51" s="106">
        <f>+(A!L52-B!M52)/(A!L52+B!M52)</f>
        <v>-0.86243834017673704</v>
      </c>
      <c r="O51" s="105">
        <f>+(A!M52-B!N52)/(A!M52+B!N52)</f>
        <v>-0.88043308834435152</v>
      </c>
      <c r="P51" s="106">
        <f>+(A!N52-B!O52)/(A!N52+B!O52)</f>
        <v>-0.89208937384489984</v>
      </c>
      <c r="Q51" s="105">
        <f>+(A!O52-B!P52)/(A!O52+B!P52)</f>
        <v>-0.92508266910823789</v>
      </c>
      <c r="R51" s="106">
        <f>+(A!P52-B!Q52)/(A!P52+B!Q52)</f>
        <v>-0.80506945200306923</v>
      </c>
      <c r="S51" s="105">
        <f>+(A!Q52-B!R52)/(A!Q52+B!R52)</f>
        <v>-0.93137405452186628</v>
      </c>
      <c r="T51" s="106">
        <f>+(A!R52-B!S52)/(A!R52+B!S52)</f>
        <v>-0.87835813459401824</v>
      </c>
      <c r="U51" s="105">
        <f>+(A!S52-B!T52)/(A!S52+B!T52)</f>
        <v>-0.91353384727533049</v>
      </c>
      <c r="V51" s="106">
        <f>+(A!T52-B!U52)/(A!T52+B!U52)</f>
        <v>-0.87523136292927517</v>
      </c>
      <c r="W51" s="105">
        <f>+(A!U52-B!V52)/(A!U52+B!V52)</f>
        <v>-0.88501617760824836</v>
      </c>
      <c r="X51" s="106">
        <f>+(A!V52-B!W52)/(A!V52+B!W52)</f>
        <v>-0.84357417099513055</v>
      </c>
      <c r="Y51" s="105">
        <f>+(A!W52-B!X52)/(A!W52+B!X52)</f>
        <v>-0.92864778976267337</v>
      </c>
      <c r="Z51" s="106">
        <f>+(A!X52-B!Y52)/(A!X52+B!Y52)</f>
        <v>-0.94103358807977533</v>
      </c>
      <c r="AA51" s="105">
        <f>+(A!Y52-B!Z52)/(A!Y52+B!Z52)</f>
        <v>-0.86509751917091882</v>
      </c>
      <c r="AB51" s="105">
        <f>+(A!Z52-B!AA52)/(A!Z52+B!AA52)</f>
        <v>-0.81363875258437657</v>
      </c>
      <c r="AC51" s="105">
        <f>+(A!AA52-B!AB52)/(A!AA52+B!AB52)</f>
        <v>-0.92834264785501019</v>
      </c>
      <c r="AD51" s="105">
        <f>+(A!AB52-B!AC52)/(A!AB52+B!AC52)</f>
        <v>-0.93879006353217342</v>
      </c>
      <c r="AE51" s="105">
        <f>+(A!AC52-B!AD52)/(A!AC52+B!AD52)</f>
        <v>-0.96278379430190353</v>
      </c>
    </row>
    <row r="52" spans="4:31" x14ac:dyDescent="0.25">
      <c r="D52" s="233" t="s">
        <v>22</v>
      </c>
      <c r="E52" s="234"/>
      <c r="F52" s="104">
        <f>+(A!D53-B!E53)/(A!D53+B!E53)</f>
        <v>6.666204192858699E-2</v>
      </c>
      <c r="G52" s="105">
        <f>+(A!E53-B!F53)/(A!E53+B!F53)</f>
        <v>5.9582561951331069E-2</v>
      </c>
      <c r="H52" s="106">
        <f>+(A!F53-B!G53)/(A!F53+B!G53)</f>
        <v>-0.62089360263347204</v>
      </c>
      <c r="I52" s="105">
        <f>+(A!G53-B!H53)/(A!G53+B!H53)</f>
        <v>-0.82938355494036875</v>
      </c>
      <c r="J52" s="106">
        <f>+(A!H53-B!I53)/(A!H53+B!I53)</f>
        <v>-0.92608020740216201</v>
      </c>
      <c r="K52" s="105">
        <f>+(A!I53-B!J53)/(A!I53+B!J53)</f>
        <v>-0.93909457248534212</v>
      </c>
      <c r="L52" s="106">
        <f>+(A!J53-B!K53)/(A!J53+B!K53)</f>
        <v>-0.93722721410022392</v>
      </c>
      <c r="M52" s="105">
        <f>+(A!K53-B!L53)/(A!K53+B!L53)</f>
        <v>-0.91832554609540251</v>
      </c>
      <c r="N52" s="106">
        <f>+(A!L53-B!M53)/(A!L53+B!M53)</f>
        <v>-0.764838001463642</v>
      </c>
      <c r="O52" s="105">
        <f>+(A!M53-B!N53)/(A!M53+B!N53)</f>
        <v>-1.765029809365792E-2</v>
      </c>
      <c r="P52" s="106">
        <f>+(A!N53-B!O53)/(A!N53+B!O53)</f>
        <v>-0.77909454264817724</v>
      </c>
      <c r="Q52" s="105">
        <f>+(A!O53-B!P53)/(A!O53+B!P53)</f>
        <v>-0.16707739637862473</v>
      </c>
      <c r="R52" s="106">
        <f>+(A!P53-B!Q53)/(A!P53+B!Q53)</f>
        <v>-0.84554732609882766</v>
      </c>
      <c r="S52" s="105">
        <f>+(A!Q53-B!R53)/(A!Q53+B!R53)</f>
        <v>0.51756682415111932</v>
      </c>
      <c r="T52" s="106">
        <f>+(A!R53-B!S53)/(A!R53+B!S53)</f>
        <v>0.56273865926937727</v>
      </c>
      <c r="U52" s="105">
        <f>+(A!S53-B!T53)/(A!S53+B!T53)</f>
        <v>0.47954461379094349</v>
      </c>
      <c r="V52" s="106">
        <f>+(A!T53-B!U53)/(A!T53+B!U53)</f>
        <v>0.41614199027284776</v>
      </c>
      <c r="W52" s="105">
        <f>+(A!U53-B!V53)/(A!U53+B!V53)</f>
        <v>-0.76928963807882</v>
      </c>
      <c r="X52" s="106">
        <f>+(A!V53-B!W53)/(A!V53+B!W53)</f>
        <v>-0.90566763674932937</v>
      </c>
      <c r="Y52" s="105">
        <f>+(A!W53-B!X53)/(A!W53+B!X53)</f>
        <v>0.51979688079971897</v>
      </c>
      <c r="Z52" s="106">
        <f>+(A!X53-B!Y53)/(A!X53+B!Y53)</f>
        <v>0.46583006158503548</v>
      </c>
      <c r="AA52" s="105">
        <f>+(A!Y53-B!Z53)/(A!Y53+B!Z53)</f>
        <v>0.39185730891626125</v>
      </c>
      <c r="AB52" s="105">
        <f>+(A!Z53-B!AA53)/(A!Z53+B!AA53)</f>
        <v>0.79006316345769745</v>
      </c>
      <c r="AC52" s="105">
        <f>+(A!AA53-B!AB53)/(A!AA53+B!AB53)</f>
        <v>0.69177716045291626</v>
      </c>
      <c r="AD52" s="105">
        <f>+(A!AB53-B!AC53)/(A!AB53+B!AC53)</f>
        <v>-0.78537576452706592</v>
      </c>
      <c r="AE52" s="105">
        <f>+(A!AC53-B!AD53)/(A!AC53+B!AD53)</f>
        <v>-0.60481243995886458</v>
      </c>
    </row>
    <row r="53" spans="4:31" x14ac:dyDescent="0.25">
      <c r="D53" s="235" t="s">
        <v>23</v>
      </c>
      <c r="E53" s="236"/>
      <c r="F53" s="104">
        <f>+(A!D54-B!E54)/(A!D54+B!E54)</f>
        <v>-1</v>
      </c>
      <c r="G53" s="105">
        <f>+(A!E54-B!F54)/(A!E54+B!F54)</f>
        <v>-1</v>
      </c>
      <c r="H53" s="106">
        <f>+(A!F54-B!G54)/(A!F54+B!G54)</f>
        <v>-0.99538940784764185</v>
      </c>
      <c r="I53" s="105">
        <f>+(A!G54-B!H54)/(A!G54+B!H54)</f>
        <v>-1</v>
      </c>
      <c r="J53" s="106">
        <f>+(A!H54-B!I54)/(A!H54+B!I54)</f>
        <v>-1</v>
      </c>
      <c r="K53" s="105">
        <f>+(A!I54-B!J54)/(A!I54+B!J54)</f>
        <v>-0.99875192661010492</v>
      </c>
      <c r="L53" s="106">
        <f>+(A!J54-B!K54)/(A!J54+B!K54)</f>
        <v>-0.98567677482255089</v>
      </c>
      <c r="M53" s="105">
        <f>+(A!K54-B!L54)/(A!K54+B!L54)</f>
        <v>-0.9917977938667798</v>
      </c>
      <c r="N53" s="106">
        <f>+(A!L54-B!M54)/(A!L54+B!M54)</f>
        <v>-0.99807457055694837</v>
      </c>
      <c r="O53" s="105">
        <f>+(A!M54-B!N54)/(A!M54+B!N54)</f>
        <v>-0.99534713146077425</v>
      </c>
      <c r="P53" s="106">
        <f>+(A!N54-B!O54)/(A!N54+B!O54)</f>
        <v>-0.99674444760533831</v>
      </c>
      <c r="Q53" s="105">
        <f>+(A!O54-B!P54)/(A!O54+B!P54)</f>
        <v>-0.97981706620313735</v>
      </c>
      <c r="R53" s="106">
        <f>+(A!P54-B!Q54)/(A!P54+B!Q54)</f>
        <v>-0.96962780817951222</v>
      </c>
      <c r="S53" s="105">
        <f>+(A!Q54-B!R54)/(A!Q54+B!R54)</f>
        <v>-0.97537099515026804</v>
      </c>
      <c r="T53" s="106">
        <f>+(A!R54-B!S54)/(A!R54+B!S54)</f>
        <v>-0.9682114034194006</v>
      </c>
      <c r="U53" s="105">
        <f>+(A!S54-B!T54)/(A!S54+B!T54)</f>
        <v>-0.98315545270931959</v>
      </c>
      <c r="V53" s="106">
        <f>+(A!T54-B!U54)/(A!T54+B!U54)</f>
        <v>-0.99348810050018477</v>
      </c>
      <c r="W53" s="105">
        <f>+(A!U54-B!V54)/(A!U54+B!V54)</f>
        <v>-0.99568915992378126</v>
      </c>
      <c r="X53" s="106">
        <f>+(A!V54-B!W54)/(A!V54+B!W54)</f>
        <v>-0.95395531511858755</v>
      </c>
      <c r="Y53" s="105">
        <f>+(A!W54-B!X54)/(A!W54+B!X54)</f>
        <v>-0.95366904601604841</v>
      </c>
      <c r="Z53" s="106">
        <f>+(A!X54-B!Y54)/(A!X54+B!Y54)</f>
        <v>-0.98286269244736935</v>
      </c>
      <c r="AA53" s="105">
        <f>+(A!Y54-B!Z54)/(A!Y54+B!Z54)</f>
        <v>-0.97463276373769503</v>
      </c>
      <c r="AB53" s="105">
        <f>+(A!Z54-B!AA54)/(A!Z54+B!AA54)</f>
        <v>-0.97703549989639071</v>
      </c>
      <c r="AC53" s="105">
        <f>+(A!AA54-B!AB54)/(A!AA54+B!AB54)</f>
        <v>-0.97776014572793191</v>
      </c>
      <c r="AD53" s="105">
        <f>+(A!AB54-B!AC54)/(A!AB54+B!AC54)</f>
        <v>-0.98047616647686753</v>
      </c>
      <c r="AE53" s="105">
        <f>+(A!AC54-B!AD54)/(A!AC54+B!AD54)</f>
        <v>-0.97597201015190238</v>
      </c>
    </row>
    <row r="54" spans="4:31" x14ac:dyDescent="0.25">
      <c r="D54" s="233" t="s">
        <v>24</v>
      </c>
      <c r="E54" s="234"/>
      <c r="F54" s="104">
        <f>+(A!D55-B!E55)/(A!D55+B!E55)</f>
        <v>-0.75140207278136262</v>
      </c>
      <c r="G54" s="105">
        <f>+(A!E55-B!F55)/(A!E55+B!F55)</f>
        <v>-0.87627524517067434</v>
      </c>
      <c r="H54" s="106">
        <f>+(A!F55-B!G55)/(A!F55+B!G55)</f>
        <v>-0.82773055074332214</v>
      </c>
      <c r="I54" s="105">
        <f>+(A!G55-B!H55)/(A!G55+B!H55)</f>
        <v>-0.86763924529060865</v>
      </c>
      <c r="J54" s="106">
        <f>+(A!H55-B!I55)/(A!H55+B!I55)</f>
        <v>-0.99128266580038327</v>
      </c>
      <c r="K54" s="105">
        <f>+(A!I55-B!J55)/(A!I55+B!J55)</f>
        <v>-0.97894884329875109</v>
      </c>
      <c r="L54" s="106">
        <f>+(A!J55-B!K55)/(A!J55+B!K55)</f>
        <v>-0.97070060067754149</v>
      </c>
      <c r="M54" s="105">
        <f>+(A!K55-B!L55)/(A!K55+B!L55)</f>
        <v>-0.86669089204342165</v>
      </c>
      <c r="N54" s="106">
        <f>+(A!L55-B!M55)/(A!L55+B!M55)</f>
        <v>-0.95585256435206267</v>
      </c>
      <c r="O54" s="105">
        <f>+(A!M55-B!N55)/(A!M55+B!N55)</f>
        <v>-0.69454729936830839</v>
      </c>
      <c r="P54" s="106">
        <f>+(A!N55-B!O55)/(A!N55+B!O55)</f>
        <v>-0.90497404137028858</v>
      </c>
      <c r="Q54" s="105">
        <f>+(A!O55-B!P55)/(A!O55+B!P55)</f>
        <v>-0.92765142099257458</v>
      </c>
      <c r="R54" s="106">
        <f>+(A!P55-B!Q55)/(A!P55+B!Q55)</f>
        <v>-0.96302062364422736</v>
      </c>
      <c r="S54" s="105">
        <f>+(A!Q55-B!R55)/(A!Q55+B!R55)</f>
        <v>-0.96022692518525943</v>
      </c>
      <c r="T54" s="106">
        <f>+(A!R55-B!S55)/(A!R55+B!S55)</f>
        <v>-0.91844067763134218</v>
      </c>
      <c r="U54" s="105">
        <f>+(A!S55-B!T55)/(A!S55+B!T55)</f>
        <v>-0.96503121498169486</v>
      </c>
      <c r="V54" s="106">
        <f>+(A!T55-B!U55)/(A!T55+B!U55)</f>
        <v>-0.96003821147633728</v>
      </c>
      <c r="W54" s="105">
        <f>+(A!U55-B!V55)/(A!U55+B!V55)</f>
        <v>-0.98744970375450081</v>
      </c>
      <c r="X54" s="106">
        <f>+(A!V55-B!W55)/(A!V55+B!W55)</f>
        <v>-0.93536591710778538</v>
      </c>
      <c r="Y54" s="105">
        <f>+(A!W55-B!X55)/(A!W55+B!X55)</f>
        <v>-0.94408635007050046</v>
      </c>
      <c r="Z54" s="106">
        <f>+(A!X55-B!Y55)/(A!X55+B!Y55)</f>
        <v>-0.97608150243679759</v>
      </c>
      <c r="AA54" s="105">
        <f>+(A!Y55-B!Z55)/(A!Y55+B!Z55)</f>
        <v>-0.96191685139114858</v>
      </c>
      <c r="AB54" s="105">
        <f>+(A!Z55-B!AA55)/(A!Z55+B!AA55)</f>
        <v>-0.97729870411702746</v>
      </c>
      <c r="AC54" s="105">
        <f>+(A!AA55-B!AB55)/(A!AA55+B!AB55)</f>
        <v>-0.98483619783727316</v>
      </c>
      <c r="AD54" s="105">
        <f>+(A!AB55-B!AC55)/(A!AB55+B!AC55)</f>
        <v>-0.9826555278690392</v>
      </c>
      <c r="AE54" s="105">
        <f>+(A!AC55-B!AD55)/(A!AC55+B!AD55)</f>
        <v>-0.99329177724613571</v>
      </c>
    </row>
    <row r="55" spans="4:31" ht="15.75" thickBot="1" x14ac:dyDescent="0.3">
      <c r="D55" s="231" t="s">
        <v>25</v>
      </c>
      <c r="E55" s="232"/>
      <c r="F55" s="107" t="e">
        <f>+(A!D56-B!E56)/(A!D56+B!E56)</f>
        <v>#DIV/0!</v>
      </c>
      <c r="G55" s="108" t="e">
        <f>+(A!E56-B!F56)/(A!E56+B!F56)</f>
        <v>#DIV/0!</v>
      </c>
      <c r="H55" s="109">
        <f>+(A!F56-B!G56)/(A!F56+B!G56)</f>
        <v>-1</v>
      </c>
      <c r="I55" s="108" t="e">
        <f>+(A!G56-B!H56)/(A!G56+B!H56)</f>
        <v>#DIV/0!</v>
      </c>
      <c r="J55" s="109" t="e">
        <f>+(A!H56-B!I56)/(A!H56+B!I56)</f>
        <v>#DIV/0!</v>
      </c>
      <c r="K55" s="108"/>
      <c r="L55" s="109" t="e">
        <f>+(A!J56-B!K56)/(A!J56+B!K56)</f>
        <v>#DIV/0!</v>
      </c>
      <c r="M55" s="108" t="e">
        <f>+(A!K56-B!L56)/(A!K56+B!L56)</f>
        <v>#DIV/0!</v>
      </c>
      <c r="N55" s="109">
        <f>+(A!L56-B!M56)/(A!L56+B!M56)</f>
        <v>-1</v>
      </c>
      <c r="O55" s="108">
        <f>+(A!M56-B!N56)/(A!M56+B!N56)</f>
        <v>-1</v>
      </c>
      <c r="P55" s="109">
        <f>+(A!N56-B!O56)/(A!N56+B!O56)</f>
        <v>-0.13470270270270274</v>
      </c>
      <c r="Q55" s="108">
        <f>+(A!O56-B!P56)/(A!O56+B!P56)</f>
        <v>-0.85842668964668234</v>
      </c>
      <c r="R55" s="109">
        <f>+(A!P56-B!Q56)/(A!P56+B!Q56)</f>
        <v>-0.95886849043368882</v>
      </c>
      <c r="S55" s="108">
        <f>+(A!Q56-B!R56)/(A!Q56+B!R56)</f>
        <v>-0.98862343572241185</v>
      </c>
      <c r="T55" s="109">
        <f>+(A!R56-B!S56)/(A!R56+B!S56)</f>
        <v>-0.76747763864042928</v>
      </c>
      <c r="U55" s="108">
        <f>+(A!S56-B!T56)/(A!S56+B!T56)</f>
        <v>-0.63625341012428016</v>
      </c>
      <c r="V55" s="109">
        <f>+(A!T56-B!U56)/(A!T56+B!U56)</f>
        <v>-1</v>
      </c>
      <c r="W55" s="108">
        <f>+(A!U56-B!V56)/(A!U56+B!V56)</f>
        <v>0.31528887989476878</v>
      </c>
      <c r="X55" s="109">
        <f>+(A!V56-B!W56)/(A!V56+B!W56)</f>
        <v>-7.2626574011181019E-3</v>
      </c>
      <c r="Y55" s="108">
        <f>+(A!W56-B!X56)/(A!W56+B!X56)</f>
        <v>0.57464419097607744</v>
      </c>
      <c r="Z55" s="109">
        <f>+(A!X56-B!Y56)/(A!X56+B!Y56)</f>
        <v>-0.73400883052190635</v>
      </c>
      <c r="AA55" s="108">
        <f>+(A!Y56-B!Z56)/(A!Y56+B!Z56)</f>
        <v>0.55433131830499394</v>
      </c>
      <c r="AB55" s="108">
        <f>+(A!Z56-B!AA56)/(A!Z56+B!AA56)</f>
        <v>-0.59682468694096613</v>
      </c>
      <c r="AC55" s="108">
        <f>+(A!AA56-B!AB56)/(A!AA56+B!AB56)</f>
        <v>6.0282258064516092E-2</v>
      </c>
      <c r="AD55" s="108">
        <f>+(A!AB56-B!AC56)/(A!AB56+B!AC56)</f>
        <v>-0.59419212965287338</v>
      </c>
      <c r="AE55" s="108">
        <f>+(A!AC56-B!AD56)/(A!AC56+B!AD56)</f>
        <v>-2.3611798089188559E-2</v>
      </c>
    </row>
    <row r="56" spans="4:31" s="1" customFormat="1" x14ac:dyDescent="0.25">
      <c r="D56" s="1" t="s">
        <v>52</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1" ht="15.75" thickBot="1" x14ac:dyDescent="0.3"/>
    <row r="58" spans="4:31" ht="15.75" thickBot="1" x14ac:dyDescent="0.3">
      <c r="D58" s="6" t="s">
        <v>14</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c r="AE58" s="9">
        <v>2020</v>
      </c>
    </row>
    <row r="59" spans="4:31" x14ac:dyDescent="0.25">
      <c r="D59" s="233" t="s">
        <v>16</v>
      </c>
      <c r="E59" s="234"/>
      <c r="F59" s="110" t="str">
        <f>+IF(F46&gt;0.33, "COMERCIO INTRAINDUSTRIAL", "INDICIO DE COMERCIO INTRAINDUSTRIAL")</f>
        <v>INDICIO DE COMERCIO INTRAINDUSTRIAL</v>
      </c>
      <c r="G59" s="141" t="str">
        <f t="shared" ref="G59:AA59" si="0">+IF(G46&gt;0.33, "COMERCIO INTRAINDUSTRIAL", "INDICIO DE COMERCIO INTRAINDUSTRIAL")</f>
        <v>INDICIO DE COMERCIO INTRAINDUSTRIAL</v>
      </c>
      <c r="H59" s="110" t="str">
        <f t="shared" si="0"/>
        <v>COMERCIO INTRAINDUSTRIAL</v>
      </c>
      <c r="I59" s="141" t="str">
        <f t="shared" si="0"/>
        <v>COMERCIO INTRAINDUSTRIAL</v>
      </c>
      <c r="J59" s="110" t="str">
        <f t="shared" si="0"/>
        <v>COMERCIO INTRAINDUSTRIAL</v>
      </c>
      <c r="K59" s="141" t="str">
        <f t="shared" si="0"/>
        <v>COMERCIO INTRAINDUSTRIAL</v>
      </c>
      <c r="L59" s="110" t="str">
        <f t="shared" si="0"/>
        <v>COMERCIO INTRAINDUSTRIAL</v>
      </c>
      <c r="M59" s="141" t="str">
        <f t="shared" si="0"/>
        <v>COMERCIO INTRAINDUSTRIAL</v>
      </c>
      <c r="N59" s="110" t="str">
        <f t="shared" si="0"/>
        <v>COMERCIO INTRAINDUSTRIAL</v>
      </c>
      <c r="O59" s="141" t="str">
        <f t="shared" si="0"/>
        <v>COMERCIO INTRAINDUSTRIAL</v>
      </c>
      <c r="P59" s="110" t="str">
        <f t="shared" si="0"/>
        <v>INDICIO DE COMERCIO INTRAINDUSTRIAL</v>
      </c>
      <c r="Q59" s="141" t="str">
        <f t="shared" si="0"/>
        <v>INDICIO DE COMERCIO INTRAINDUSTRIAL</v>
      </c>
      <c r="R59" s="110" t="str">
        <f t="shared" si="0"/>
        <v>INDICIO DE COMERCIO INTRAINDUSTRIAL</v>
      </c>
      <c r="S59" s="141" t="str">
        <f t="shared" si="0"/>
        <v>INDICIO DE COMERCIO INTRAINDUSTRIAL</v>
      </c>
      <c r="T59" s="110" t="str">
        <f t="shared" si="0"/>
        <v>INDICIO DE COMERCIO INTRAINDUSTRIAL</v>
      </c>
      <c r="U59" s="141" t="str">
        <f t="shared" si="0"/>
        <v>INDICIO DE COMERCIO INTRAINDUSTRIAL</v>
      </c>
      <c r="V59" s="110" t="str">
        <f t="shared" si="0"/>
        <v>COMERCIO INTRAINDUSTRIAL</v>
      </c>
      <c r="W59" s="141" t="str">
        <f t="shared" si="0"/>
        <v>COMERCIO INTRAINDUSTRIAL</v>
      </c>
      <c r="X59" s="110" t="str">
        <f t="shared" si="0"/>
        <v>INDICIO DE COMERCIO INTRAINDUSTRIAL</v>
      </c>
      <c r="Y59" s="141" t="str">
        <f t="shared" si="0"/>
        <v>INDICIO DE COMERCIO INTRAINDUSTRIAL</v>
      </c>
      <c r="Z59" s="110" t="str">
        <f t="shared" si="0"/>
        <v>INDICIO DE COMERCIO INTRAINDUSTRIAL</v>
      </c>
      <c r="AA59" s="142" t="str">
        <f t="shared" si="0"/>
        <v>INDICIO DE COMERCIO INTRAINDUSTRIAL</v>
      </c>
      <c r="AB59" s="142" t="str">
        <f t="shared" ref="AB59:AC59" si="1">+IF(AB46&gt;0.33, "COMERCIO INTRAINDUSTRIAL", "INDICIO DE COMERCIO INTRAINDUSTRIAL")</f>
        <v>INDICIO DE COMERCIO INTRAINDUSTRIAL</v>
      </c>
      <c r="AC59" s="142" t="str">
        <f t="shared" si="1"/>
        <v>INDICIO DE COMERCIO INTRAINDUSTRIAL</v>
      </c>
      <c r="AD59" s="142" t="str">
        <f t="shared" ref="AD59:AE59" si="2">+IF(AD46&gt;0.33, "COMERCIO INTRAINDUSTRIAL", "INDICIO DE COMERCIO INTRAINDUSTRIAL")</f>
        <v>INDICIO DE COMERCIO INTRAINDUSTRIAL</v>
      </c>
      <c r="AE59" s="110" t="str">
        <f t="shared" si="2"/>
        <v>INDICIO DE COMERCIO INTRAINDUSTRIAL</v>
      </c>
    </row>
    <row r="60" spans="4:31" x14ac:dyDescent="0.25">
      <c r="D60" s="235" t="s">
        <v>17</v>
      </c>
      <c r="E60" s="236"/>
      <c r="F60" s="111" t="e">
        <f t="shared" ref="F60:AA60" si="3">+IF(F47&gt;0.33, "COMERCIO INTRAINDUSTRIAL", "INDICIO DE COMERCIO INTRAINDUSTRIAL")</f>
        <v>#DIV/0!</v>
      </c>
      <c r="G60" s="140" t="e">
        <f t="shared" si="3"/>
        <v>#DIV/0!</v>
      </c>
      <c r="H60" s="111" t="e">
        <f t="shared" si="3"/>
        <v>#DIV/0!</v>
      </c>
      <c r="I60" s="140" t="e">
        <f t="shared" si="3"/>
        <v>#DIV/0!</v>
      </c>
      <c r="J60" s="111" t="e">
        <f t="shared" si="3"/>
        <v>#DIV/0!</v>
      </c>
      <c r="K60" s="140" t="e">
        <f t="shared" si="3"/>
        <v>#DIV/0!</v>
      </c>
      <c r="L60" s="111" t="e">
        <f t="shared" si="3"/>
        <v>#DIV/0!</v>
      </c>
      <c r="M60" s="140" t="e">
        <f t="shared" si="3"/>
        <v>#DIV/0!</v>
      </c>
      <c r="N60" s="111" t="e">
        <f t="shared" si="3"/>
        <v>#DIV/0!</v>
      </c>
      <c r="O60" s="140" t="e">
        <f t="shared" si="3"/>
        <v>#DIV/0!</v>
      </c>
      <c r="P60" s="111" t="e">
        <f t="shared" si="3"/>
        <v>#DIV/0!</v>
      </c>
      <c r="Q60" s="140" t="str">
        <f t="shared" si="3"/>
        <v>INDICIO DE COMERCIO INTRAINDUSTRIAL</v>
      </c>
      <c r="R60" s="111" t="e">
        <f t="shared" si="3"/>
        <v>#DIV/0!</v>
      </c>
      <c r="S60" s="140" t="str">
        <f t="shared" si="3"/>
        <v>INDICIO DE COMERCIO INTRAINDUSTRIAL</v>
      </c>
      <c r="T60" s="111" t="str">
        <f t="shared" si="3"/>
        <v>INDICIO DE COMERCIO INTRAINDUSTRIAL</v>
      </c>
      <c r="U60" s="140" t="str">
        <f t="shared" si="3"/>
        <v>INDICIO DE COMERCIO INTRAINDUSTRIAL</v>
      </c>
      <c r="V60" s="111" t="e">
        <f t="shared" si="3"/>
        <v>#DIV/0!</v>
      </c>
      <c r="W60" s="140" t="str">
        <f t="shared" si="3"/>
        <v>INDICIO DE COMERCIO INTRAINDUSTRIAL</v>
      </c>
      <c r="X60" s="111" t="str">
        <f t="shared" si="3"/>
        <v>COMERCIO INTRAINDUSTRIAL</v>
      </c>
      <c r="Y60" s="140" t="str">
        <f t="shared" si="3"/>
        <v>INDICIO DE COMERCIO INTRAINDUSTRIAL</v>
      </c>
      <c r="Z60" s="111" t="e">
        <f t="shared" si="3"/>
        <v>#DIV/0!</v>
      </c>
      <c r="AA60" s="143" t="str">
        <f t="shared" si="3"/>
        <v>INDICIO DE COMERCIO INTRAINDUSTRIAL</v>
      </c>
      <c r="AB60" s="143" t="e">
        <f t="shared" ref="AB60:AC60" si="4">+IF(AB47&gt;0.33, "COMERCIO INTRAINDUSTRIAL", "INDICIO DE COMERCIO INTRAINDUSTRIAL")</f>
        <v>#DIV/0!</v>
      </c>
      <c r="AC60" s="143" t="str">
        <f t="shared" si="4"/>
        <v>COMERCIO INTRAINDUSTRIAL</v>
      </c>
      <c r="AD60" s="143" t="e">
        <f t="shared" ref="AD60:AE60" si="5">+IF(AD47&gt;0.33, "COMERCIO INTRAINDUSTRIAL", "INDICIO DE COMERCIO INTRAINDUSTRIAL")</f>
        <v>#DIV/0!</v>
      </c>
      <c r="AE60" s="111" t="e">
        <f t="shared" si="5"/>
        <v>#DIV/0!</v>
      </c>
    </row>
    <row r="61" spans="4:31" x14ac:dyDescent="0.25">
      <c r="D61" s="233" t="s">
        <v>18</v>
      </c>
      <c r="E61" s="234"/>
      <c r="F61" s="111" t="str">
        <f t="shared" ref="F61:AA61" si="6">+IF(F48&gt;0.33, "COMERCIO INTRAINDUSTRIAL", "INDICIO DE COMERCIO INTRAINDUSTRIAL")</f>
        <v>COMERCIO INTRAINDUSTRIAL</v>
      </c>
      <c r="G61" s="140" t="str">
        <f t="shared" si="6"/>
        <v>COMERCIO INTRAINDUSTRIAL</v>
      </c>
      <c r="H61" s="111" t="str">
        <f t="shared" si="6"/>
        <v>COMERCIO INTRAINDUSTRIAL</v>
      </c>
      <c r="I61" s="140" t="str">
        <f t="shared" si="6"/>
        <v>COMERCIO INTRAINDUSTRIAL</v>
      </c>
      <c r="J61" s="111" t="str">
        <f t="shared" si="6"/>
        <v>INDICIO DE COMERCIO INTRAINDUSTRIAL</v>
      </c>
      <c r="K61" s="140" t="str">
        <f t="shared" si="6"/>
        <v>INDICIO DE COMERCIO INTRAINDUSTRIAL</v>
      </c>
      <c r="L61" s="111" t="str">
        <f t="shared" si="6"/>
        <v>COMERCIO INTRAINDUSTRIAL</v>
      </c>
      <c r="M61" s="140" t="str">
        <f t="shared" si="6"/>
        <v>COMERCIO INTRAINDUSTRIAL</v>
      </c>
      <c r="N61" s="111" t="str">
        <f t="shared" si="6"/>
        <v>COMERCIO INTRAINDUSTRIAL</v>
      </c>
      <c r="O61" s="140" t="str">
        <f t="shared" si="6"/>
        <v>COMERCIO INTRAINDUSTRIAL</v>
      </c>
      <c r="P61" s="111" t="str">
        <f t="shared" si="6"/>
        <v>COMERCIO INTRAINDUSTRIAL</v>
      </c>
      <c r="Q61" s="140" t="str">
        <f t="shared" si="6"/>
        <v>COMERCIO INTRAINDUSTRIAL</v>
      </c>
      <c r="R61" s="111" t="str">
        <f t="shared" si="6"/>
        <v>COMERCIO INTRAINDUSTRIAL</v>
      </c>
      <c r="S61" s="140" t="str">
        <f t="shared" si="6"/>
        <v>COMERCIO INTRAINDUSTRIAL</v>
      </c>
      <c r="T61" s="111" t="str">
        <f t="shared" si="6"/>
        <v>COMERCIO INTRAINDUSTRIAL</v>
      </c>
      <c r="U61" s="140" t="str">
        <f t="shared" si="6"/>
        <v>COMERCIO INTRAINDUSTRIAL</v>
      </c>
      <c r="V61" s="111" t="str">
        <f t="shared" si="6"/>
        <v>COMERCIO INTRAINDUSTRIAL</v>
      </c>
      <c r="W61" s="140" t="str">
        <f t="shared" si="6"/>
        <v>COMERCIO INTRAINDUSTRIAL</v>
      </c>
      <c r="X61" s="111" t="str">
        <f t="shared" si="6"/>
        <v>COMERCIO INTRAINDUSTRIAL</v>
      </c>
      <c r="Y61" s="140" t="str">
        <f t="shared" si="6"/>
        <v>COMERCIO INTRAINDUSTRIAL</v>
      </c>
      <c r="Z61" s="111" t="str">
        <f t="shared" si="6"/>
        <v>COMERCIO INTRAINDUSTRIAL</v>
      </c>
      <c r="AA61" s="143" t="str">
        <f t="shared" si="6"/>
        <v>COMERCIO INTRAINDUSTRIAL</v>
      </c>
      <c r="AB61" s="143" t="str">
        <f t="shared" ref="AB61:AC61" si="7">+IF(AB48&gt;0.33, "COMERCIO INTRAINDUSTRIAL", "INDICIO DE COMERCIO INTRAINDUSTRIAL")</f>
        <v>COMERCIO INTRAINDUSTRIAL</v>
      </c>
      <c r="AC61" s="143" t="str">
        <f t="shared" si="7"/>
        <v>INDICIO DE COMERCIO INTRAINDUSTRIAL</v>
      </c>
      <c r="AD61" s="143" t="str">
        <f t="shared" ref="AD61:AE61" si="8">+IF(AD48&gt;0.33, "COMERCIO INTRAINDUSTRIAL", "INDICIO DE COMERCIO INTRAINDUSTRIAL")</f>
        <v>COMERCIO INTRAINDUSTRIAL</v>
      </c>
      <c r="AE61" s="111" t="str">
        <f t="shared" si="8"/>
        <v>COMERCIO INTRAINDUSTRIAL</v>
      </c>
    </row>
    <row r="62" spans="4:31" x14ac:dyDescent="0.25">
      <c r="D62" s="235" t="s">
        <v>19</v>
      </c>
      <c r="E62" s="236"/>
      <c r="F62" s="111" t="e">
        <f t="shared" ref="F62:AA62" si="9">+IF(F49&gt;0.33, "COMERCIO INTRAINDUSTRIAL", "INDICIO DE COMERCIO INTRAINDUSTRIAL")</f>
        <v>#DIV/0!</v>
      </c>
      <c r="G62" s="140" t="e">
        <f t="shared" si="9"/>
        <v>#DIV/0!</v>
      </c>
      <c r="H62" s="111" t="str">
        <f t="shared" si="9"/>
        <v>INDICIO DE COMERCIO INTRAINDUSTRIAL</v>
      </c>
      <c r="I62" s="140" t="e">
        <f t="shared" si="9"/>
        <v>#DIV/0!</v>
      </c>
      <c r="J62" s="111" t="e">
        <f t="shared" si="9"/>
        <v>#DIV/0!</v>
      </c>
      <c r="K62" s="140" t="e">
        <f t="shared" si="9"/>
        <v>#DIV/0!</v>
      </c>
      <c r="L62" s="111" t="e">
        <f t="shared" si="9"/>
        <v>#DIV/0!</v>
      </c>
      <c r="M62" s="140" t="e">
        <f t="shared" si="9"/>
        <v>#DIV/0!</v>
      </c>
      <c r="N62" s="111" t="e">
        <f t="shared" si="9"/>
        <v>#DIV/0!</v>
      </c>
      <c r="O62" s="140" t="str">
        <f t="shared" si="9"/>
        <v>COMERCIO INTRAINDUSTRIAL</v>
      </c>
      <c r="P62" s="111" t="str">
        <f t="shared" si="9"/>
        <v>COMERCIO INTRAINDUSTRIAL</v>
      </c>
      <c r="Q62" s="140" t="e">
        <f t="shared" si="9"/>
        <v>#DIV/0!</v>
      </c>
      <c r="R62" s="111" t="str">
        <f t="shared" si="9"/>
        <v>COMERCIO INTRAINDUSTRIAL</v>
      </c>
      <c r="S62" s="140" t="str">
        <f t="shared" si="9"/>
        <v>COMERCIO INTRAINDUSTRIAL</v>
      </c>
      <c r="T62" s="111" t="str">
        <f t="shared" si="9"/>
        <v>COMERCIO INTRAINDUSTRIAL</v>
      </c>
      <c r="U62" s="140" t="str">
        <f t="shared" si="9"/>
        <v>COMERCIO INTRAINDUSTRIAL</v>
      </c>
      <c r="V62" s="111" t="str">
        <f t="shared" si="9"/>
        <v>COMERCIO INTRAINDUSTRIAL</v>
      </c>
      <c r="W62" s="140" t="str">
        <f t="shared" si="9"/>
        <v>COMERCIO INTRAINDUSTRIAL</v>
      </c>
      <c r="X62" s="111" t="str">
        <f t="shared" si="9"/>
        <v>COMERCIO INTRAINDUSTRIAL</v>
      </c>
      <c r="Y62" s="140" t="str">
        <f t="shared" si="9"/>
        <v>COMERCIO INTRAINDUSTRIAL</v>
      </c>
      <c r="Z62" s="111" t="str">
        <f t="shared" si="9"/>
        <v>COMERCIO INTRAINDUSTRIAL</v>
      </c>
      <c r="AA62" s="143" t="str">
        <f t="shared" si="9"/>
        <v>COMERCIO INTRAINDUSTRIAL</v>
      </c>
      <c r="AB62" s="143" t="str">
        <f t="shared" ref="AB62:AC62" si="10">+IF(AB49&gt;0.33, "COMERCIO INTRAINDUSTRIAL", "INDICIO DE COMERCIO INTRAINDUSTRIAL")</f>
        <v>COMERCIO INTRAINDUSTRIAL</v>
      </c>
      <c r="AC62" s="143" t="str">
        <f t="shared" si="10"/>
        <v>COMERCIO INTRAINDUSTRIAL</v>
      </c>
      <c r="AD62" s="143" t="str">
        <f t="shared" ref="AD62:AE62" si="11">+IF(AD49&gt;0.33, "COMERCIO INTRAINDUSTRIAL", "INDICIO DE COMERCIO INTRAINDUSTRIAL")</f>
        <v>COMERCIO INTRAINDUSTRIAL</v>
      </c>
      <c r="AE62" s="111" t="str">
        <f t="shared" si="11"/>
        <v>COMERCIO INTRAINDUSTRIAL</v>
      </c>
    </row>
    <row r="63" spans="4:31" x14ac:dyDescent="0.25">
      <c r="D63" s="233" t="s">
        <v>20</v>
      </c>
      <c r="E63" s="234"/>
      <c r="F63" s="111" t="e">
        <f t="shared" ref="F63:AA63" si="12">+IF(F50&gt;0.33, "COMERCIO INTRAINDUSTRIAL", "INDICIO DE COMERCIO INTRAINDUSTRIAL")</f>
        <v>#DIV/0!</v>
      </c>
      <c r="G63" s="140" t="e">
        <f t="shared" si="12"/>
        <v>#DIV/0!</v>
      </c>
      <c r="H63" s="111" t="str">
        <f t="shared" si="12"/>
        <v>INDICIO DE COMERCIO INTRAINDUSTRIAL</v>
      </c>
      <c r="I63" s="140" t="str">
        <f t="shared" si="12"/>
        <v>INDICIO DE COMERCIO INTRAINDUSTRIAL</v>
      </c>
      <c r="J63" s="111" t="str">
        <f t="shared" si="12"/>
        <v>INDICIO DE COMERCIO INTRAINDUSTRIAL</v>
      </c>
      <c r="K63" s="140" t="e">
        <f t="shared" si="12"/>
        <v>#DIV/0!</v>
      </c>
      <c r="L63" s="111" t="e">
        <f t="shared" si="12"/>
        <v>#DIV/0!</v>
      </c>
      <c r="M63" s="140" t="str">
        <f t="shared" si="12"/>
        <v>INDICIO DE COMERCIO INTRAINDUSTRIAL</v>
      </c>
      <c r="N63" s="111" t="e">
        <f t="shared" si="12"/>
        <v>#DIV/0!</v>
      </c>
      <c r="O63" s="140" t="e">
        <f t="shared" si="12"/>
        <v>#DIV/0!</v>
      </c>
      <c r="P63" s="111" t="e">
        <f t="shared" si="12"/>
        <v>#DIV/0!</v>
      </c>
      <c r="Q63" s="140" t="str">
        <f t="shared" si="12"/>
        <v>INDICIO DE COMERCIO INTRAINDUSTRIAL</v>
      </c>
      <c r="R63" s="111" t="e">
        <f t="shared" si="12"/>
        <v>#DIV/0!</v>
      </c>
      <c r="S63" s="140" t="str">
        <f t="shared" si="12"/>
        <v>INDICIO DE COMERCIO INTRAINDUSTRIAL</v>
      </c>
      <c r="T63" s="111" t="str">
        <f t="shared" si="12"/>
        <v>INDICIO DE COMERCIO INTRAINDUSTRIAL</v>
      </c>
      <c r="U63" s="140" t="str">
        <f t="shared" si="12"/>
        <v>INDICIO DE COMERCIO INTRAINDUSTRIAL</v>
      </c>
      <c r="V63" s="111" t="str">
        <f t="shared" si="12"/>
        <v>INDICIO DE COMERCIO INTRAINDUSTRIAL</v>
      </c>
      <c r="W63" s="140" t="e">
        <f t="shared" si="12"/>
        <v>#DIV/0!</v>
      </c>
      <c r="X63" s="111" t="str">
        <f t="shared" si="12"/>
        <v>INDICIO DE COMERCIO INTRAINDUSTRIAL</v>
      </c>
      <c r="Y63" s="140" t="str">
        <f t="shared" si="12"/>
        <v>INDICIO DE COMERCIO INTRAINDUSTRIAL</v>
      </c>
      <c r="Z63" s="111" t="str">
        <f t="shared" si="12"/>
        <v>INDICIO DE COMERCIO INTRAINDUSTRIAL</v>
      </c>
      <c r="AA63" s="143" t="str">
        <f t="shared" si="12"/>
        <v>INDICIO DE COMERCIO INTRAINDUSTRIAL</v>
      </c>
      <c r="AB63" s="143" t="str">
        <f t="shared" ref="AB63:AC63" si="13">+IF(AB50&gt;0.33, "COMERCIO INTRAINDUSTRIAL", "INDICIO DE COMERCIO INTRAINDUSTRIAL")</f>
        <v>INDICIO DE COMERCIO INTRAINDUSTRIAL</v>
      </c>
      <c r="AC63" s="143" t="str">
        <f t="shared" si="13"/>
        <v>INDICIO DE COMERCIO INTRAINDUSTRIAL</v>
      </c>
      <c r="AD63" s="143" t="str">
        <f t="shared" ref="AD63:AE63" si="14">+IF(AD50&gt;0.33, "COMERCIO INTRAINDUSTRIAL", "INDICIO DE COMERCIO INTRAINDUSTRIAL")</f>
        <v>INDICIO DE COMERCIO INTRAINDUSTRIAL</v>
      </c>
      <c r="AE63" s="111" t="str">
        <f t="shared" si="14"/>
        <v>INDICIO DE COMERCIO INTRAINDUSTRIAL</v>
      </c>
    </row>
    <row r="64" spans="4:31" x14ac:dyDescent="0.25">
      <c r="D64" s="235" t="s">
        <v>21</v>
      </c>
      <c r="E64" s="236"/>
      <c r="F64" s="111" t="str">
        <f t="shared" ref="F64:AA64" si="15">+IF(F51&gt;0.33, "COMERCIO INTRAINDUSTRIAL", "INDICIO DE COMERCIO INTRAINDUSTRIAL")</f>
        <v>INDICIO DE COMERCIO INTRAINDUSTRIAL</v>
      </c>
      <c r="G64" s="140" t="str">
        <f t="shared" si="15"/>
        <v>INDICIO DE COMERCIO INTRAINDUSTRIAL</v>
      </c>
      <c r="H64" s="111" t="str">
        <f t="shared" si="15"/>
        <v>INDICIO DE COMERCIO INTRAINDUSTRIAL</v>
      </c>
      <c r="I64" s="140" t="str">
        <f t="shared" si="15"/>
        <v>INDICIO DE COMERCIO INTRAINDUSTRIAL</v>
      </c>
      <c r="J64" s="111" t="str">
        <f t="shared" si="15"/>
        <v>INDICIO DE COMERCIO INTRAINDUSTRIAL</v>
      </c>
      <c r="K64" s="140" t="str">
        <f t="shared" si="15"/>
        <v>INDICIO DE COMERCIO INTRAINDUSTRIAL</v>
      </c>
      <c r="L64" s="111" t="str">
        <f t="shared" si="15"/>
        <v>INDICIO DE COMERCIO INTRAINDUSTRIAL</v>
      </c>
      <c r="M64" s="140" t="str">
        <f t="shared" si="15"/>
        <v>INDICIO DE COMERCIO INTRAINDUSTRIAL</v>
      </c>
      <c r="N64" s="111" t="str">
        <f t="shared" si="15"/>
        <v>INDICIO DE COMERCIO INTRAINDUSTRIAL</v>
      </c>
      <c r="O64" s="140" t="str">
        <f t="shared" si="15"/>
        <v>INDICIO DE COMERCIO INTRAINDUSTRIAL</v>
      </c>
      <c r="P64" s="111" t="str">
        <f t="shared" si="15"/>
        <v>INDICIO DE COMERCIO INTRAINDUSTRIAL</v>
      </c>
      <c r="Q64" s="140" t="str">
        <f t="shared" si="15"/>
        <v>INDICIO DE COMERCIO INTRAINDUSTRIAL</v>
      </c>
      <c r="R64" s="111" t="str">
        <f t="shared" si="15"/>
        <v>INDICIO DE COMERCIO INTRAINDUSTRIAL</v>
      </c>
      <c r="S64" s="140" t="str">
        <f t="shared" si="15"/>
        <v>INDICIO DE COMERCIO INTRAINDUSTRIAL</v>
      </c>
      <c r="T64" s="111" t="str">
        <f t="shared" si="15"/>
        <v>INDICIO DE COMERCIO INTRAINDUSTRIAL</v>
      </c>
      <c r="U64" s="140" t="str">
        <f t="shared" si="15"/>
        <v>INDICIO DE COMERCIO INTRAINDUSTRIAL</v>
      </c>
      <c r="V64" s="111" t="str">
        <f t="shared" si="15"/>
        <v>INDICIO DE COMERCIO INTRAINDUSTRIAL</v>
      </c>
      <c r="W64" s="140" t="str">
        <f t="shared" si="15"/>
        <v>INDICIO DE COMERCIO INTRAINDUSTRIAL</v>
      </c>
      <c r="X64" s="111" t="str">
        <f t="shared" si="15"/>
        <v>INDICIO DE COMERCIO INTRAINDUSTRIAL</v>
      </c>
      <c r="Y64" s="140" t="str">
        <f t="shared" si="15"/>
        <v>INDICIO DE COMERCIO INTRAINDUSTRIAL</v>
      </c>
      <c r="Z64" s="111" t="str">
        <f t="shared" si="15"/>
        <v>INDICIO DE COMERCIO INTRAINDUSTRIAL</v>
      </c>
      <c r="AA64" s="143" t="str">
        <f t="shared" si="15"/>
        <v>INDICIO DE COMERCIO INTRAINDUSTRIAL</v>
      </c>
      <c r="AB64" s="143" t="str">
        <f t="shared" ref="AB64:AC64" si="16">+IF(AB51&gt;0.33, "COMERCIO INTRAINDUSTRIAL", "INDICIO DE COMERCIO INTRAINDUSTRIAL")</f>
        <v>INDICIO DE COMERCIO INTRAINDUSTRIAL</v>
      </c>
      <c r="AC64" s="143" t="str">
        <f t="shared" si="16"/>
        <v>INDICIO DE COMERCIO INTRAINDUSTRIAL</v>
      </c>
      <c r="AD64" s="143" t="str">
        <f t="shared" ref="AD64:AE64" si="17">+IF(AD51&gt;0.33, "COMERCIO INTRAINDUSTRIAL", "INDICIO DE COMERCIO INTRAINDUSTRIAL")</f>
        <v>INDICIO DE COMERCIO INTRAINDUSTRIAL</v>
      </c>
      <c r="AE64" s="111" t="str">
        <f t="shared" si="17"/>
        <v>INDICIO DE COMERCIO INTRAINDUSTRIAL</v>
      </c>
    </row>
    <row r="65" spans="4:31" x14ac:dyDescent="0.25">
      <c r="D65" s="233" t="s">
        <v>22</v>
      </c>
      <c r="E65" s="234"/>
      <c r="F65" s="111" t="str">
        <f t="shared" ref="F65:AA65" si="18">+IF(F52&gt;0.33, "COMERCIO INTRAINDUSTRIAL", "INDICIO DE COMERCIO INTRAINDUSTRIAL")</f>
        <v>INDICIO DE COMERCIO INTRAINDUSTRIAL</v>
      </c>
      <c r="G65" s="140" t="str">
        <f t="shared" si="18"/>
        <v>INDICIO DE COMERCIO INTRAINDUSTRIAL</v>
      </c>
      <c r="H65" s="111" t="str">
        <f t="shared" si="18"/>
        <v>INDICIO DE COMERCIO INTRAINDUSTRIAL</v>
      </c>
      <c r="I65" s="140" t="str">
        <f t="shared" si="18"/>
        <v>INDICIO DE COMERCIO INTRAINDUSTRIAL</v>
      </c>
      <c r="J65" s="111" t="str">
        <f t="shared" si="18"/>
        <v>INDICIO DE COMERCIO INTRAINDUSTRIAL</v>
      </c>
      <c r="K65" s="140" t="str">
        <f t="shared" si="18"/>
        <v>INDICIO DE COMERCIO INTRAINDUSTRIAL</v>
      </c>
      <c r="L65" s="111" t="str">
        <f t="shared" si="18"/>
        <v>INDICIO DE COMERCIO INTRAINDUSTRIAL</v>
      </c>
      <c r="M65" s="140" t="str">
        <f t="shared" si="18"/>
        <v>INDICIO DE COMERCIO INTRAINDUSTRIAL</v>
      </c>
      <c r="N65" s="111" t="str">
        <f t="shared" si="18"/>
        <v>INDICIO DE COMERCIO INTRAINDUSTRIAL</v>
      </c>
      <c r="O65" s="140" t="str">
        <f t="shared" si="18"/>
        <v>INDICIO DE COMERCIO INTRAINDUSTRIAL</v>
      </c>
      <c r="P65" s="111" t="str">
        <f t="shared" si="18"/>
        <v>INDICIO DE COMERCIO INTRAINDUSTRIAL</v>
      </c>
      <c r="Q65" s="140" t="str">
        <f t="shared" si="18"/>
        <v>INDICIO DE COMERCIO INTRAINDUSTRIAL</v>
      </c>
      <c r="R65" s="111" t="str">
        <f t="shared" si="18"/>
        <v>INDICIO DE COMERCIO INTRAINDUSTRIAL</v>
      </c>
      <c r="S65" s="140" t="str">
        <f t="shared" si="18"/>
        <v>COMERCIO INTRAINDUSTRIAL</v>
      </c>
      <c r="T65" s="111" t="str">
        <f t="shared" si="18"/>
        <v>COMERCIO INTRAINDUSTRIAL</v>
      </c>
      <c r="U65" s="140" t="str">
        <f t="shared" si="18"/>
        <v>COMERCIO INTRAINDUSTRIAL</v>
      </c>
      <c r="V65" s="111" t="str">
        <f t="shared" si="18"/>
        <v>COMERCIO INTRAINDUSTRIAL</v>
      </c>
      <c r="W65" s="140" t="str">
        <f t="shared" si="18"/>
        <v>INDICIO DE COMERCIO INTRAINDUSTRIAL</v>
      </c>
      <c r="X65" s="111" t="str">
        <f t="shared" si="18"/>
        <v>INDICIO DE COMERCIO INTRAINDUSTRIAL</v>
      </c>
      <c r="Y65" s="140" t="str">
        <f t="shared" si="18"/>
        <v>COMERCIO INTRAINDUSTRIAL</v>
      </c>
      <c r="Z65" s="111" t="str">
        <f t="shared" si="18"/>
        <v>COMERCIO INTRAINDUSTRIAL</v>
      </c>
      <c r="AA65" s="143" t="str">
        <f t="shared" si="18"/>
        <v>COMERCIO INTRAINDUSTRIAL</v>
      </c>
      <c r="AB65" s="143" t="str">
        <f t="shared" ref="AB65:AC65" si="19">+IF(AB52&gt;0.33, "COMERCIO INTRAINDUSTRIAL", "INDICIO DE COMERCIO INTRAINDUSTRIAL")</f>
        <v>COMERCIO INTRAINDUSTRIAL</v>
      </c>
      <c r="AC65" s="143" t="str">
        <f t="shared" si="19"/>
        <v>COMERCIO INTRAINDUSTRIAL</v>
      </c>
      <c r="AD65" s="143" t="str">
        <f t="shared" ref="AD65:AE65" si="20">+IF(AD52&gt;0.33, "COMERCIO INTRAINDUSTRIAL", "INDICIO DE COMERCIO INTRAINDUSTRIAL")</f>
        <v>INDICIO DE COMERCIO INTRAINDUSTRIAL</v>
      </c>
      <c r="AE65" s="111" t="str">
        <f t="shared" si="20"/>
        <v>INDICIO DE COMERCIO INTRAINDUSTRIAL</v>
      </c>
    </row>
    <row r="66" spans="4:31" x14ac:dyDescent="0.25">
      <c r="D66" s="235" t="s">
        <v>23</v>
      </c>
      <c r="E66" s="236"/>
      <c r="F66" s="111" t="str">
        <f t="shared" ref="F66:AA66" si="21">+IF(F53&gt;0.33, "COMERCIO INTRAINDUSTRIAL", "INDICIO DE COMERCIO INTRAINDUSTRIAL")</f>
        <v>INDICIO DE COMERCIO INTRAINDUSTRIAL</v>
      </c>
      <c r="G66" s="140" t="str">
        <f t="shared" si="21"/>
        <v>INDICIO DE COMERCIO INTRAINDUSTRIAL</v>
      </c>
      <c r="H66" s="111" t="str">
        <f t="shared" si="21"/>
        <v>INDICIO DE COMERCIO INTRAINDUSTRIAL</v>
      </c>
      <c r="I66" s="140" t="str">
        <f t="shared" si="21"/>
        <v>INDICIO DE COMERCIO INTRAINDUSTRIAL</v>
      </c>
      <c r="J66" s="111" t="str">
        <f t="shared" si="21"/>
        <v>INDICIO DE COMERCIO INTRAINDUSTRIAL</v>
      </c>
      <c r="K66" s="140" t="str">
        <f t="shared" si="21"/>
        <v>INDICIO DE COMERCIO INTRAINDUSTRIAL</v>
      </c>
      <c r="L66" s="111" t="str">
        <f t="shared" si="21"/>
        <v>INDICIO DE COMERCIO INTRAINDUSTRIAL</v>
      </c>
      <c r="M66" s="140" t="str">
        <f t="shared" si="21"/>
        <v>INDICIO DE COMERCIO INTRAINDUSTRIAL</v>
      </c>
      <c r="N66" s="111" t="str">
        <f t="shared" si="21"/>
        <v>INDICIO DE COMERCIO INTRAINDUSTRIAL</v>
      </c>
      <c r="O66" s="140" t="str">
        <f t="shared" si="21"/>
        <v>INDICIO DE COMERCIO INTRAINDUSTRIAL</v>
      </c>
      <c r="P66" s="111" t="str">
        <f t="shared" si="21"/>
        <v>INDICIO DE COMERCIO INTRAINDUSTRIAL</v>
      </c>
      <c r="Q66" s="140" t="str">
        <f t="shared" si="21"/>
        <v>INDICIO DE COMERCIO INTRAINDUSTRIAL</v>
      </c>
      <c r="R66" s="111" t="str">
        <f t="shared" si="21"/>
        <v>INDICIO DE COMERCIO INTRAINDUSTRIAL</v>
      </c>
      <c r="S66" s="140" t="str">
        <f t="shared" si="21"/>
        <v>INDICIO DE COMERCIO INTRAINDUSTRIAL</v>
      </c>
      <c r="T66" s="111" t="str">
        <f t="shared" si="21"/>
        <v>INDICIO DE COMERCIO INTRAINDUSTRIAL</v>
      </c>
      <c r="U66" s="140" t="str">
        <f t="shared" si="21"/>
        <v>INDICIO DE COMERCIO INTRAINDUSTRIAL</v>
      </c>
      <c r="V66" s="111" t="str">
        <f t="shared" si="21"/>
        <v>INDICIO DE COMERCIO INTRAINDUSTRIAL</v>
      </c>
      <c r="W66" s="140" t="str">
        <f t="shared" si="21"/>
        <v>INDICIO DE COMERCIO INTRAINDUSTRIAL</v>
      </c>
      <c r="X66" s="111" t="str">
        <f t="shared" si="21"/>
        <v>INDICIO DE COMERCIO INTRAINDUSTRIAL</v>
      </c>
      <c r="Y66" s="140" t="str">
        <f t="shared" si="21"/>
        <v>INDICIO DE COMERCIO INTRAINDUSTRIAL</v>
      </c>
      <c r="Z66" s="111" t="str">
        <f t="shared" si="21"/>
        <v>INDICIO DE COMERCIO INTRAINDUSTRIAL</v>
      </c>
      <c r="AA66" s="143" t="str">
        <f t="shared" si="21"/>
        <v>INDICIO DE COMERCIO INTRAINDUSTRIAL</v>
      </c>
      <c r="AB66" s="143" t="str">
        <f t="shared" ref="AB66:AC66" si="22">+IF(AB53&gt;0.33, "COMERCIO INTRAINDUSTRIAL", "INDICIO DE COMERCIO INTRAINDUSTRIAL")</f>
        <v>INDICIO DE COMERCIO INTRAINDUSTRIAL</v>
      </c>
      <c r="AC66" s="143" t="str">
        <f t="shared" si="22"/>
        <v>INDICIO DE COMERCIO INTRAINDUSTRIAL</v>
      </c>
      <c r="AD66" s="143" t="str">
        <f t="shared" ref="AD66:AE66" si="23">+IF(AD53&gt;0.33, "COMERCIO INTRAINDUSTRIAL", "INDICIO DE COMERCIO INTRAINDUSTRIAL")</f>
        <v>INDICIO DE COMERCIO INTRAINDUSTRIAL</v>
      </c>
      <c r="AE66" s="111" t="str">
        <f t="shared" si="23"/>
        <v>INDICIO DE COMERCIO INTRAINDUSTRIAL</v>
      </c>
    </row>
    <row r="67" spans="4:31" x14ac:dyDescent="0.25">
      <c r="D67" s="233" t="s">
        <v>24</v>
      </c>
      <c r="E67" s="234"/>
      <c r="F67" s="111" t="str">
        <f t="shared" ref="F67:AA67" si="24">+IF(F54&gt;0.33, "COMERCIO INTRAINDUSTRIAL", "INDICIO DE COMERCIO INTRAINDUSTRIAL")</f>
        <v>INDICIO DE COMERCIO INTRAINDUSTRIAL</v>
      </c>
      <c r="G67" s="140" t="str">
        <f t="shared" si="24"/>
        <v>INDICIO DE COMERCIO INTRAINDUSTRIAL</v>
      </c>
      <c r="H67" s="111" t="str">
        <f t="shared" si="24"/>
        <v>INDICIO DE COMERCIO INTRAINDUSTRIAL</v>
      </c>
      <c r="I67" s="140" t="str">
        <f t="shared" si="24"/>
        <v>INDICIO DE COMERCIO INTRAINDUSTRIAL</v>
      </c>
      <c r="J67" s="111" t="str">
        <f t="shared" si="24"/>
        <v>INDICIO DE COMERCIO INTRAINDUSTRIAL</v>
      </c>
      <c r="K67" s="140" t="str">
        <f t="shared" si="24"/>
        <v>INDICIO DE COMERCIO INTRAINDUSTRIAL</v>
      </c>
      <c r="L67" s="111" t="str">
        <f t="shared" si="24"/>
        <v>INDICIO DE COMERCIO INTRAINDUSTRIAL</v>
      </c>
      <c r="M67" s="140" t="str">
        <f t="shared" si="24"/>
        <v>INDICIO DE COMERCIO INTRAINDUSTRIAL</v>
      </c>
      <c r="N67" s="111" t="str">
        <f t="shared" si="24"/>
        <v>INDICIO DE COMERCIO INTRAINDUSTRIAL</v>
      </c>
      <c r="O67" s="140" t="str">
        <f t="shared" si="24"/>
        <v>INDICIO DE COMERCIO INTRAINDUSTRIAL</v>
      </c>
      <c r="P67" s="111" t="str">
        <f t="shared" si="24"/>
        <v>INDICIO DE COMERCIO INTRAINDUSTRIAL</v>
      </c>
      <c r="Q67" s="140" t="str">
        <f t="shared" si="24"/>
        <v>INDICIO DE COMERCIO INTRAINDUSTRIAL</v>
      </c>
      <c r="R67" s="111" t="str">
        <f t="shared" si="24"/>
        <v>INDICIO DE COMERCIO INTRAINDUSTRIAL</v>
      </c>
      <c r="S67" s="140" t="str">
        <f t="shared" si="24"/>
        <v>INDICIO DE COMERCIO INTRAINDUSTRIAL</v>
      </c>
      <c r="T67" s="111" t="str">
        <f t="shared" si="24"/>
        <v>INDICIO DE COMERCIO INTRAINDUSTRIAL</v>
      </c>
      <c r="U67" s="140" t="str">
        <f t="shared" si="24"/>
        <v>INDICIO DE COMERCIO INTRAINDUSTRIAL</v>
      </c>
      <c r="V67" s="111" t="str">
        <f t="shared" si="24"/>
        <v>INDICIO DE COMERCIO INTRAINDUSTRIAL</v>
      </c>
      <c r="W67" s="140" t="str">
        <f t="shared" si="24"/>
        <v>INDICIO DE COMERCIO INTRAINDUSTRIAL</v>
      </c>
      <c r="X67" s="111" t="str">
        <f t="shared" si="24"/>
        <v>INDICIO DE COMERCIO INTRAINDUSTRIAL</v>
      </c>
      <c r="Y67" s="140" t="str">
        <f t="shared" si="24"/>
        <v>INDICIO DE COMERCIO INTRAINDUSTRIAL</v>
      </c>
      <c r="Z67" s="111" t="str">
        <f t="shared" si="24"/>
        <v>INDICIO DE COMERCIO INTRAINDUSTRIAL</v>
      </c>
      <c r="AA67" s="143" t="str">
        <f t="shared" si="24"/>
        <v>INDICIO DE COMERCIO INTRAINDUSTRIAL</v>
      </c>
      <c r="AB67" s="143" t="str">
        <f t="shared" ref="AB67:AC67" si="25">+IF(AB54&gt;0.33, "COMERCIO INTRAINDUSTRIAL", "INDICIO DE COMERCIO INTRAINDUSTRIAL")</f>
        <v>INDICIO DE COMERCIO INTRAINDUSTRIAL</v>
      </c>
      <c r="AC67" s="143" t="str">
        <f t="shared" si="25"/>
        <v>INDICIO DE COMERCIO INTRAINDUSTRIAL</v>
      </c>
      <c r="AD67" s="143" t="str">
        <f t="shared" ref="AD67:AE67" si="26">+IF(AD54&gt;0.33, "COMERCIO INTRAINDUSTRIAL", "INDICIO DE COMERCIO INTRAINDUSTRIAL")</f>
        <v>INDICIO DE COMERCIO INTRAINDUSTRIAL</v>
      </c>
      <c r="AE67" s="111" t="str">
        <f t="shared" si="26"/>
        <v>INDICIO DE COMERCIO INTRAINDUSTRIAL</v>
      </c>
    </row>
    <row r="68" spans="4:31" ht="15.75" thickBot="1" x14ac:dyDescent="0.3">
      <c r="D68" s="231" t="s">
        <v>25</v>
      </c>
      <c r="E68" s="232"/>
      <c r="F68" s="112" t="e">
        <f t="shared" ref="F68:AA68" si="27">+IF(F55&gt;0.33, "COMERCIO INTRAINDUSTRIAL", "INDICIO DE COMERCIO INTRAINDUSTRIAL")</f>
        <v>#DIV/0!</v>
      </c>
      <c r="G68" s="144" t="e">
        <f t="shared" si="27"/>
        <v>#DIV/0!</v>
      </c>
      <c r="H68" s="112" t="str">
        <f t="shared" si="27"/>
        <v>INDICIO DE COMERCIO INTRAINDUSTRIAL</v>
      </c>
      <c r="I68" s="144" t="e">
        <f t="shared" si="27"/>
        <v>#DIV/0!</v>
      </c>
      <c r="J68" s="112" t="e">
        <f t="shared" si="27"/>
        <v>#DIV/0!</v>
      </c>
      <c r="K68" s="144" t="str">
        <f t="shared" si="27"/>
        <v>INDICIO DE COMERCIO INTRAINDUSTRIAL</v>
      </c>
      <c r="L68" s="112" t="e">
        <f t="shared" si="27"/>
        <v>#DIV/0!</v>
      </c>
      <c r="M68" s="144" t="e">
        <f t="shared" si="27"/>
        <v>#DIV/0!</v>
      </c>
      <c r="N68" s="112" t="str">
        <f t="shared" si="27"/>
        <v>INDICIO DE COMERCIO INTRAINDUSTRIAL</v>
      </c>
      <c r="O68" s="144" t="str">
        <f t="shared" si="27"/>
        <v>INDICIO DE COMERCIO INTRAINDUSTRIAL</v>
      </c>
      <c r="P68" s="112" t="str">
        <f t="shared" si="27"/>
        <v>INDICIO DE COMERCIO INTRAINDUSTRIAL</v>
      </c>
      <c r="Q68" s="144" t="str">
        <f t="shared" si="27"/>
        <v>INDICIO DE COMERCIO INTRAINDUSTRIAL</v>
      </c>
      <c r="R68" s="112" t="str">
        <f t="shared" si="27"/>
        <v>INDICIO DE COMERCIO INTRAINDUSTRIAL</v>
      </c>
      <c r="S68" s="144" t="str">
        <f t="shared" si="27"/>
        <v>INDICIO DE COMERCIO INTRAINDUSTRIAL</v>
      </c>
      <c r="T68" s="112" t="str">
        <f t="shared" si="27"/>
        <v>INDICIO DE COMERCIO INTRAINDUSTRIAL</v>
      </c>
      <c r="U68" s="144" t="str">
        <f t="shared" si="27"/>
        <v>INDICIO DE COMERCIO INTRAINDUSTRIAL</v>
      </c>
      <c r="V68" s="112" t="str">
        <f t="shared" si="27"/>
        <v>INDICIO DE COMERCIO INTRAINDUSTRIAL</v>
      </c>
      <c r="W68" s="144" t="str">
        <f t="shared" si="27"/>
        <v>INDICIO DE COMERCIO INTRAINDUSTRIAL</v>
      </c>
      <c r="X68" s="112" t="str">
        <f t="shared" si="27"/>
        <v>INDICIO DE COMERCIO INTRAINDUSTRIAL</v>
      </c>
      <c r="Y68" s="144" t="str">
        <f t="shared" si="27"/>
        <v>COMERCIO INTRAINDUSTRIAL</v>
      </c>
      <c r="Z68" s="112" t="str">
        <f t="shared" si="27"/>
        <v>INDICIO DE COMERCIO INTRAINDUSTRIAL</v>
      </c>
      <c r="AA68" s="145" t="str">
        <f t="shared" si="27"/>
        <v>COMERCIO INTRAINDUSTRIAL</v>
      </c>
      <c r="AB68" s="145" t="str">
        <f t="shared" ref="AB68:AC68" si="28">+IF(AB55&gt;0.33, "COMERCIO INTRAINDUSTRIAL", "INDICIO DE COMERCIO INTRAINDUSTRIAL")</f>
        <v>INDICIO DE COMERCIO INTRAINDUSTRIAL</v>
      </c>
      <c r="AC68" s="145" t="str">
        <f t="shared" si="28"/>
        <v>INDICIO DE COMERCIO INTRAINDUSTRIAL</v>
      </c>
      <c r="AD68" s="145" t="str">
        <f t="shared" ref="AD68:AE68" si="29">+IF(AD55&gt;0.33, "COMERCIO INTRAINDUSTRIAL", "INDICIO DE COMERCIO INTRAINDUSTRIAL")</f>
        <v>INDICIO DE COMERCIO INTRAINDUSTRIAL</v>
      </c>
      <c r="AE68" s="112" t="str">
        <f t="shared" si="29"/>
        <v>INDICIO DE COMERCIO INTRAINDUSTRIAL</v>
      </c>
    </row>
    <row r="69" spans="4:31" x14ac:dyDescent="0.25">
      <c r="D69" s="1" t="s">
        <v>52</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ignoredErrors>
    <ignoredError sqref="AE55" evalErro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opLeftCell="A4"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10" workbookViewId="0">
      <selection activeCell="Q21" sqref="Q2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88" t="s">
        <v>13</v>
      </c>
      <c r="C2" s="188"/>
      <c r="D2" s="188"/>
      <c r="E2" s="188"/>
      <c r="F2" s="188"/>
      <c r="G2" s="188"/>
      <c r="H2" s="188"/>
      <c r="I2" s="188"/>
      <c r="J2" s="188"/>
      <c r="K2" s="188"/>
      <c r="L2" s="188"/>
      <c r="M2" s="188"/>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8"/>
  <sheetViews>
    <sheetView showGridLines="0" topLeftCell="A34" workbookViewId="0">
      <selection activeCell="C43" sqref="C43"/>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191" t="s">
        <v>48</v>
      </c>
      <c r="C7" s="191"/>
      <c r="D7" s="191"/>
      <c r="E7" s="191"/>
      <c r="M7" s="191" t="s">
        <v>4</v>
      </c>
      <c r="N7" s="191"/>
      <c r="O7" s="191"/>
      <c r="P7" s="191"/>
    </row>
    <row r="8" spans="2:16" x14ac:dyDescent="0.25">
      <c r="B8" s="191"/>
      <c r="C8" s="191"/>
      <c r="D8" s="191"/>
      <c r="E8" s="191"/>
      <c r="G8" s="193" t="s">
        <v>0</v>
      </c>
      <c r="H8" s="193"/>
      <c r="I8" s="193"/>
      <c r="J8" s="193"/>
      <c r="M8" s="191"/>
      <c r="N8" s="191"/>
      <c r="O8" s="191"/>
      <c r="P8" s="191"/>
    </row>
    <row r="9" spans="2:16" x14ac:dyDescent="0.25">
      <c r="B9" s="191"/>
      <c r="C9" s="191"/>
      <c r="D9" s="191"/>
      <c r="E9" s="191"/>
      <c r="G9" s="193"/>
      <c r="H9" s="193"/>
      <c r="I9" s="193"/>
      <c r="J9" s="193"/>
      <c r="M9" s="191"/>
      <c r="N9" s="191"/>
      <c r="O9" s="191"/>
      <c r="P9" s="191"/>
    </row>
    <row r="10" spans="2:16" x14ac:dyDescent="0.25">
      <c r="B10" s="191"/>
      <c r="C10" s="191"/>
      <c r="D10" s="191"/>
      <c r="E10" s="191"/>
      <c r="G10" s="193"/>
      <c r="H10" s="193"/>
      <c r="I10" s="193"/>
      <c r="J10" s="193"/>
      <c r="M10" s="191"/>
      <c r="N10" s="191"/>
      <c r="O10" s="191"/>
      <c r="P10" s="191"/>
    </row>
    <row r="11" spans="2:16" x14ac:dyDescent="0.25">
      <c r="B11" s="191"/>
      <c r="C11" s="191"/>
      <c r="D11" s="191"/>
      <c r="E11" s="191"/>
      <c r="G11" s="193"/>
      <c r="H11" s="193"/>
      <c r="I11" s="193"/>
      <c r="J11" s="193"/>
      <c r="M11" s="191"/>
      <c r="N11" s="191"/>
      <c r="O11" s="191"/>
      <c r="P11" s="191"/>
    </row>
    <row r="12" spans="2:16" x14ac:dyDescent="0.25">
      <c r="B12" s="191"/>
      <c r="C12" s="191"/>
      <c r="D12" s="191"/>
      <c r="E12" s="191"/>
      <c r="G12" s="193"/>
      <c r="H12" s="193"/>
      <c r="I12" s="193"/>
      <c r="J12" s="193"/>
      <c r="M12" s="191"/>
      <c r="N12" s="191"/>
      <c r="O12" s="191"/>
      <c r="P12" s="191"/>
    </row>
    <row r="13" spans="2:16" x14ac:dyDescent="0.25">
      <c r="B13" s="191"/>
      <c r="C13" s="191"/>
      <c r="D13" s="191"/>
      <c r="E13" s="191"/>
      <c r="G13" s="193"/>
      <c r="H13" s="193"/>
      <c r="I13" s="193"/>
      <c r="J13" s="193"/>
      <c r="M13" s="191"/>
      <c r="N13" s="191"/>
      <c r="O13" s="191"/>
      <c r="P13" s="191"/>
    </row>
    <row r="14" spans="2:16" x14ac:dyDescent="0.25">
      <c r="B14" s="191"/>
      <c r="C14" s="191"/>
      <c r="D14" s="191"/>
      <c r="E14" s="191"/>
      <c r="G14" s="193"/>
      <c r="H14" s="193"/>
      <c r="I14" s="193"/>
      <c r="J14" s="193"/>
      <c r="M14" s="191"/>
      <c r="N14" s="191"/>
      <c r="O14" s="191"/>
      <c r="P14" s="191"/>
    </row>
    <row r="15" spans="2:16" x14ac:dyDescent="0.25">
      <c r="B15" s="191"/>
      <c r="C15" s="191"/>
      <c r="D15" s="191"/>
      <c r="E15" s="191"/>
      <c r="G15" s="193"/>
      <c r="H15" s="193"/>
      <c r="I15" s="193"/>
      <c r="J15" s="193"/>
      <c r="M15" s="191"/>
      <c r="N15" s="191"/>
      <c r="O15" s="191"/>
      <c r="P15" s="191"/>
    </row>
    <row r="16" spans="2:16" x14ac:dyDescent="0.25">
      <c r="B16" s="191"/>
      <c r="C16" s="191"/>
      <c r="D16" s="191"/>
      <c r="E16" s="191"/>
      <c r="G16" s="193"/>
      <c r="H16" s="193"/>
      <c r="I16" s="193"/>
      <c r="J16" s="193"/>
      <c r="M16" s="191"/>
      <c r="N16" s="191"/>
      <c r="O16" s="191"/>
      <c r="P16" s="191"/>
    </row>
    <row r="17" spans="3:15" x14ac:dyDescent="0.25">
      <c r="C17" s="192" t="s">
        <v>3</v>
      </c>
      <c r="D17" s="192"/>
      <c r="E17" s="192"/>
      <c r="M17" s="192" t="s">
        <v>3</v>
      </c>
      <c r="N17" s="192"/>
      <c r="O17" s="192"/>
    </row>
    <row r="43" spans="2:29" x14ac:dyDescent="0.25">
      <c r="C43" s="4" t="s">
        <v>60</v>
      </c>
      <c r="D43" s="5"/>
      <c r="E43" s="5"/>
      <c r="F43" s="5"/>
      <c r="G43" s="5"/>
      <c r="H43" s="5"/>
      <c r="I43" s="5"/>
    </row>
    <row r="44" spans="2:29" ht="15.75" thickBot="1" x14ac:dyDescent="0.3"/>
    <row r="45" spans="2:29" ht="15.75" thickBot="1" x14ac:dyDescent="0.3">
      <c r="B45" s="6" t="s">
        <v>14</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194" t="s">
        <v>26</v>
      </c>
      <c r="C46" s="195"/>
      <c r="D46" s="241">
        <v>6540.0029999999997</v>
      </c>
      <c r="E46" s="242">
        <v>10693.11</v>
      </c>
      <c r="F46" s="241">
        <v>5816.1170000000002</v>
      </c>
      <c r="G46" s="242">
        <v>6414.067</v>
      </c>
      <c r="H46" s="241">
        <v>8025.0169999999998</v>
      </c>
      <c r="I46" s="242">
        <v>8480.7870000000003</v>
      </c>
      <c r="J46" s="241">
        <v>9243.0810000000001</v>
      </c>
      <c r="K46" s="242">
        <v>7176.0510000000004</v>
      </c>
      <c r="L46" s="241">
        <v>10849.275</v>
      </c>
      <c r="M46" s="242">
        <v>27385.682000000001</v>
      </c>
      <c r="N46" s="241">
        <v>23294.57</v>
      </c>
      <c r="O46" s="242">
        <v>15014.914000000001</v>
      </c>
      <c r="P46" s="241">
        <v>70797.714000000007</v>
      </c>
      <c r="Q46" s="242">
        <v>439935.49300000002</v>
      </c>
      <c r="R46" s="241">
        <v>104525.1</v>
      </c>
      <c r="S46" s="242">
        <v>421706.54399999999</v>
      </c>
      <c r="T46" s="241">
        <v>281394.5</v>
      </c>
      <c r="U46" s="242">
        <v>427089.1</v>
      </c>
      <c r="V46" s="241">
        <v>61386.99</v>
      </c>
      <c r="W46" s="242">
        <v>231852.1</v>
      </c>
      <c r="X46" s="241">
        <v>367848.3</v>
      </c>
      <c r="Y46" s="243">
        <v>66127.577999999994</v>
      </c>
      <c r="Z46" s="243">
        <v>461921.092</v>
      </c>
      <c r="AA46" s="243">
        <v>408049.761</v>
      </c>
      <c r="AB46" s="243">
        <v>229746.47899999999</v>
      </c>
      <c r="AC46" s="243">
        <v>18284.353999999999</v>
      </c>
    </row>
    <row r="47" spans="2:29" x14ac:dyDescent="0.25">
      <c r="B47" s="196" t="s">
        <v>16</v>
      </c>
      <c r="C47" s="197"/>
      <c r="D47" s="13">
        <v>348.35899999999998</v>
      </c>
      <c r="E47" s="10">
        <v>1089.6379999999999</v>
      </c>
      <c r="F47" s="13">
        <v>900.64700000000005</v>
      </c>
      <c r="G47" s="10">
        <v>924.57100000000003</v>
      </c>
      <c r="H47" s="13">
        <v>772.27</v>
      </c>
      <c r="I47" s="10">
        <v>748.65</v>
      </c>
      <c r="J47" s="13">
        <v>624.58000000000004</v>
      </c>
      <c r="K47" s="10">
        <v>642.05700000000002</v>
      </c>
      <c r="L47" s="13">
        <v>817.59199999999998</v>
      </c>
      <c r="M47" s="10">
        <v>1407.261</v>
      </c>
      <c r="N47" s="13">
        <v>1501.2629999999999</v>
      </c>
      <c r="O47" s="10">
        <v>1567.0640000000001</v>
      </c>
      <c r="P47" s="13">
        <v>1561.085</v>
      </c>
      <c r="Q47" s="10">
        <v>1720.7190000000001</v>
      </c>
      <c r="R47" s="13">
        <v>1286.846</v>
      </c>
      <c r="S47" s="10">
        <v>2278.69</v>
      </c>
      <c r="T47" s="13">
        <v>3259.7750000000001</v>
      </c>
      <c r="U47" s="10">
        <v>3711.9810000000002</v>
      </c>
      <c r="V47" s="13">
        <v>2557.915</v>
      </c>
      <c r="W47" s="10">
        <v>2110.9839999999999</v>
      </c>
      <c r="X47" s="13">
        <v>2102.1660000000002</v>
      </c>
      <c r="Y47" s="11">
        <v>2504.4520000000002</v>
      </c>
      <c r="Z47" s="11">
        <v>2881.1370000000002</v>
      </c>
      <c r="AA47" s="11">
        <v>2891.3609999999999</v>
      </c>
      <c r="AB47" s="11">
        <v>2364.4969999999998</v>
      </c>
      <c r="AC47" s="11">
        <v>2710.0160000000001</v>
      </c>
    </row>
    <row r="48" spans="2:29" x14ac:dyDescent="0.25">
      <c r="B48" s="198" t="s">
        <v>17</v>
      </c>
      <c r="C48" s="199"/>
      <c r="D48" s="244">
        <v>0</v>
      </c>
      <c r="E48" s="245">
        <v>0</v>
      </c>
      <c r="F48" s="244">
        <v>0</v>
      </c>
      <c r="G48" s="245">
        <v>0</v>
      </c>
      <c r="H48" s="244">
        <v>0</v>
      </c>
      <c r="I48" s="245">
        <v>0</v>
      </c>
      <c r="J48" s="244">
        <v>0</v>
      </c>
      <c r="K48" s="245">
        <v>0</v>
      </c>
      <c r="L48" s="244">
        <v>0</v>
      </c>
      <c r="M48" s="245">
        <v>0</v>
      </c>
      <c r="N48" s="244">
        <v>0</v>
      </c>
      <c r="O48" s="245">
        <v>0</v>
      </c>
      <c r="P48" s="244">
        <v>0</v>
      </c>
      <c r="Q48" s="245">
        <v>0</v>
      </c>
      <c r="R48" s="244">
        <v>0</v>
      </c>
      <c r="S48" s="245">
        <v>0</v>
      </c>
      <c r="T48" s="244">
        <v>0</v>
      </c>
      <c r="U48" s="245">
        <v>17.335000000000001</v>
      </c>
      <c r="V48" s="244">
        <v>473.32499999999999</v>
      </c>
      <c r="W48" s="245">
        <v>0</v>
      </c>
      <c r="X48" s="244">
        <v>0</v>
      </c>
      <c r="Y48" s="246">
        <v>0</v>
      </c>
      <c r="Z48" s="246">
        <v>0</v>
      </c>
      <c r="AA48" s="246">
        <v>20.704999999999998</v>
      </c>
      <c r="AB48" s="246">
        <v>0</v>
      </c>
      <c r="AC48" s="11">
        <v>0</v>
      </c>
    </row>
    <row r="49" spans="2:29" s="1" customFormat="1" x14ac:dyDescent="0.25">
      <c r="B49" s="189" t="s">
        <v>18</v>
      </c>
      <c r="C49" s="190"/>
      <c r="D49" s="13">
        <v>5407.13</v>
      </c>
      <c r="E49" s="10">
        <v>6739.9269999999997</v>
      </c>
      <c r="F49" s="13">
        <v>3647.529</v>
      </c>
      <c r="G49" s="10">
        <v>5279.1689999999999</v>
      </c>
      <c r="H49" s="13">
        <v>7116.3059999999996</v>
      </c>
      <c r="I49" s="10">
        <v>7320.2020000000002</v>
      </c>
      <c r="J49" s="13">
        <v>7850.2460000000001</v>
      </c>
      <c r="K49" s="10">
        <v>5598.5320000000002</v>
      </c>
      <c r="L49" s="13">
        <v>9235.3140000000003</v>
      </c>
      <c r="M49" s="10">
        <v>10068.719999999999</v>
      </c>
      <c r="N49" s="13">
        <v>9149.4030000000002</v>
      </c>
      <c r="O49" s="10">
        <v>11059.317999999999</v>
      </c>
      <c r="P49" s="13">
        <v>11528.161</v>
      </c>
      <c r="Q49" s="10">
        <v>7831.9809999999998</v>
      </c>
      <c r="R49" s="13">
        <v>3558.34</v>
      </c>
      <c r="S49" s="10">
        <v>2898.8939999999998</v>
      </c>
      <c r="T49" s="13">
        <v>3211.723</v>
      </c>
      <c r="U49" s="10">
        <v>3920.76</v>
      </c>
      <c r="V49" s="13">
        <v>5862.268</v>
      </c>
      <c r="W49" s="10">
        <v>6907.125</v>
      </c>
      <c r="X49" s="13">
        <v>3292.2719999999999</v>
      </c>
      <c r="Y49" s="11">
        <v>3383.4560000000001</v>
      </c>
      <c r="Z49" s="11">
        <v>13365.945</v>
      </c>
      <c r="AA49" s="11">
        <v>458.71600000000001</v>
      </c>
      <c r="AB49" s="11">
        <v>4158.0839999999998</v>
      </c>
      <c r="AC49" s="11">
        <v>1346.35</v>
      </c>
    </row>
    <row r="50" spans="2:29" x14ac:dyDescent="0.25">
      <c r="B50" s="198" t="s">
        <v>19</v>
      </c>
      <c r="C50" s="199"/>
      <c r="D50" s="244">
        <v>0</v>
      </c>
      <c r="E50" s="245">
        <v>0</v>
      </c>
      <c r="F50" s="244">
        <v>0</v>
      </c>
      <c r="G50" s="245">
        <v>0</v>
      </c>
      <c r="H50" s="244">
        <v>0</v>
      </c>
      <c r="I50" s="245">
        <v>0</v>
      </c>
      <c r="J50" s="244">
        <v>0</v>
      </c>
      <c r="K50" s="245">
        <v>0</v>
      </c>
      <c r="L50" s="244">
        <v>0</v>
      </c>
      <c r="M50" s="245">
        <v>14625.12</v>
      </c>
      <c r="N50" s="244">
        <v>11667.571</v>
      </c>
      <c r="O50" s="245">
        <v>0</v>
      </c>
      <c r="P50" s="244">
        <v>55291.413999999997</v>
      </c>
      <c r="Q50" s="245">
        <v>413016.56800000003</v>
      </c>
      <c r="R50" s="244">
        <v>83132.241999999998</v>
      </c>
      <c r="S50" s="245">
        <v>391963.71799999999</v>
      </c>
      <c r="T50" s="244">
        <v>243067.1</v>
      </c>
      <c r="U50" s="245">
        <v>416085.7</v>
      </c>
      <c r="V50" s="244">
        <v>48278.09</v>
      </c>
      <c r="W50" s="245">
        <v>186331.4</v>
      </c>
      <c r="X50" s="244">
        <v>338746.2</v>
      </c>
      <c r="Y50" s="246">
        <v>48824.476000000002</v>
      </c>
      <c r="Z50" s="246">
        <v>404348.85499999998</v>
      </c>
      <c r="AA50" s="246">
        <v>368978.20799999998</v>
      </c>
      <c r="AB50" s="246">
        <v>220270.62</v>
      </c>
      <c r="AC50" s="11">
        <v>10652.5</v>
      </c>
    </row>
    <row r="51" spans="2:29" s="1" customFormat="1" x14ac:dyDescent="0.25">
      <c r="B51" s="189" t="s">
        <v>20</v>
      </c>
      <c r="C51" s="190"/>
      <c r="D51" s="13">
        <v>0</v>
      </c>
      <c r="E51" s="10">
        <v>0</v>
      </c>
      <c r="F51" s="13">
        <v>0</v>
      </c>
      <c r="G51" s="10">
        <v>0</v>
      </c>
      <c r="H51" s="13">
        <v>0</v>
      </c>
      <c r="I51" s="10">
        <v>0</v>
      </c>
      <c r="J51" s="13">
        <v>0</v>
      </c>
      <c r="K51" s="10">
        <v>0</v>
      </c>
      <c r="L51" s="13">
        <v>0</v>
      </c>
      <c r="M51" s="10">
        <v>0</v>
      </c>
      <c r="N51" s="13">
        <v>0</v>
      </c>
      <c r="O51" s="10">
        <v>0</v>
      </c>
      <c r="P51" s="13">
        <v>0</v>
      </c>
      <c r="Q51" s="10">
        <v>0</v>
      </c>
      <c r="R51" s="13">
        <v>0</v>
      </c>
      <c r="S51" s="10">
        <v>0</v>
      </c>
      <c r="T51" s="13">
        <v>0</v>
      </c>
      <c r="U51" s="10">
        <v>0</v>
      </c>
      <c r="V51" s="13">
        <v>0</v>
      </c>
      <c r="W51" s="10">
        <v>0</v>
      </c>
      <c r="X51" s="13">
        <v>0</v>
      </c>
      <c r="Y51" s="11">
        <v>0</v>
      </c>
      <c r="Z51" s="11">
        <v>0</v>
      </c>
      <c r="AA51" s="11">
        <v>0</v>
      </c>
      <c r="AB51" s="11">
        <v>0</v>
      </c>
      <c r="AC51" s="11">
        <v>0</v>
      </c>
    </row>
    <row r="52" spans="2:29" x14ac:dyDescent="0.25">
      <c r="B52" s="198" t="s">
        <v>21</v>
      </c>
      <c r="C52" s="199"/>
      <c r="D52" s="244">
        <v>0</v>
      </c>
      <c r="E52" s="245">
        <v>1409.9770000000001</v>
      </c>
      <c r="F52" s="244">
        <v>822.25</v>
      </c>
      <c r="G52" s="245">
        <v>0</v>
      </c>
      <c r="H52" s="244">
        <v>0</v>
      </c>
      <c r="I52" s="245">
        <v>300.36700000000002</v>
      </c>
      <c r="J52" s="244">
        <v>436.72300000000001</v>
      </c>
      <c r="K52" s="245">
        <v>633.75</v>
      </c>
      <c r="L52" s="244">
        <v>584.02800000000002</v>
      </c>
      <c r="M52" s="245">
        <v>237.41200000000001</v>
      </c>
      <c r="N52" s="244">
        <v>443.92500000000001</v>
      </c>
      <c r="O52" s="245">
        <v>531.44799999999998</v>
      </c>
      <c r="P52" s="244">
        <v>1450.64</v>
      </c>
      <c r="Q52" s="245">
        <v>670.12099999999998</v>
      </c>
      <c r="R52" s="244">
        <v>1007.741</v>
      </c>
      <c r="S52" s="245">
        <v>999.09400000000005</v>
      </c>
      <c r="T52" s="244">
        <v>1289.4780000000001</v>
      </c>
      <c r="U52" s="245">
        <v>1300.316</v>
      </c>
      <c r="V52" s="244">
        <v>1454.3789999999999</v>
      </c>
      <c r="W52" s="245">
        <v>904.93700000000001</v>
      </c>
      <c r="X52" s="244">
        <v>714.79399999999998</v>
      </c>
      <c r="Y52" s="246">
        <v>2310.2350000000001</v>
      </c>
      <c r="Z52" s="246">
        <v>2532.3029999999999</v>
      </c>
      <c r="AA52" s="246">
        <v>1180.8620000000001</v>
      </c>
      <c r="AB52" s="246">
        <v>1088.171</v>
      </c>
      <c r="AC52" s="11">
        <v>737.06500000000005</v>
      </c>
    </row>
    <row r="53" spans="2:29" s="1" customFormat="1" x14ac:dyDescent="0.25">
      <c r="B53" s="189" t="s">
        <v>22</v>
      </c>
      <c r="C53" s="190"/>
      <c r="D53" s="13">
        <v>599.67100000000005</v>
      </c>
      <c r="E53" s="10">
        <v>1399.085</v>
      </c>
      <c r="F53" s="13">
        <v>377.858</v>
      </c>
      <c r="G53" s="10">
        <v>170.84200000000001</v>
      </c>
      <c r="H53" s="13">
        <v>126.31100000000001</v>
      </c>
      <c r="I53" s="10">
        <v>57.402999999999999</v>
      </c>
      <c r="J53" s="13">
        <v>174.429</v>
      </c>
      <c r="K53" s="10">
        <v>159.70099999999999</v>
      </c>
      <c r="L53" s="13">
        <v>176.73599999999999</v>
      </c>
      <c r="M53" s="10">
        <v>822.37699999999995</v>
      </c>
      <c r="N53" s="13">
        <v>390.14400000000001</v>
      </c>
      <c r="O53" s="10">
        <v>1453.335</v>
      </c>
      <c r="P53" s="13">
        <v>400.786</v>
      </c>
      <c r="Q53" s="10">
        <v>16172.114</v>
      </c>
      <c r="R53" s="13">
        <v>14760.194</v>
      </c>
      <c r="S53" s="10">
        <v>23001.15</v>
      </c>
      <c r="T53" s="13">
        <v>29959.08</v>
      </c>
      <c r="U53" s="10">
        <v>1649.32</v>
      </c>
      <c r="V53" s="13">
        <v>730.26800000000003</v>
      </c>
      <c r="W53" s="10">
        <v>32993.31</v>
      </c>
      <c r="X53" s="13">
        <v>22397.78</v>
      </c>
      <c r="Y53" s="11">
        <v>8215.2610000000004</v>
      </c>
      <c r="Z53" s="11">
        <v>38153.237999999998</v>
      </c>
      <c r="AA53" s="11">
        <v>33886.25</v>
      </c>
      <c r="AB53" s="11">
        <v>1224.5360000000001</v>
      </c>
      <c r="AC53" s="11">
        <v>2328.1579999999999</v>
      </c>
    </row>
    <row r="54" spans="2:29" x14ac:dyDescent="0.25">
      <c r="B54" s="198" t="s">
        <v>23</v>
      </c>
      <c r="C54" s="199"/>
      <c r="D54" s="244">
        <v>0</v>
      </c>
      <c r="E54" s="245">
        <v>0</v>
      </c>
      <c r="F54" s="244">
        <v>25.074000000000002</v>
      </c>
      <c r="G54" s="245">
        <v>0</v>
      </c>
      <c r="H54" s="244">
        <v>0</v>
      </c>
      <c r="I54" s="245">
        <v>12.246</v>
      </c>
      <c r="J54" s="244">
        <v>144.238</v>
      </c>
      <c r="K54" s="245">
        <v>82.58</v>
      </c>
      <c r="L54" s="244">
        <v>22.561</v>
      </c>
      <c r="M54" s="245">
        <v>94.742000000000004</v>
      </c>
      <c r="N54" s="244">
        <v>47.286000000000001</v>
      </c>
      <c r="O54" s="245">
        <v>265.55900000000003</v>
      </c>
      <c r="P54" s="244">
        <v>434.87700000000001</v>
      </c>
      <c r="Q54" s="245">
        <v>353.23500000000001</v>
      </c>
      <c r="R54" s="244">
        <v>434.63</v>
      </c>
      <c r="S54" s="245">
        <v>372.04399999999998</v>
      </c>
      <c r="T54" s="244">
        <v>193.899</v>
      </c>
      <c r="U54" s="245">
        <v>129.703</v>
      </c>
      <c r="V54" s="244">
        <v>1488.7449999999999</v>
      </c>
      <c r="W54" s="245">
        <v>2069.7750000000001</v>
      </c>
      <c r="X54" s="244">
        <v>298.99200000000002</v>
      </c>
      <c r="Y54" s="246">
        <v>352.41399999999999</v>
      </c>
      <c r="Z54" s="246">
        <v>353.46899999999999</v>
      </c>
      <c r="AA54" s="246">
        <v>416.91199999999998</v>
      </c>
      <c r="AB54" s="246">
        <v>383.32100000000003</v>
      </c>
      <c r="AC54" s="11">
        <v>401.15199999999999</v>
      </c>
    </row>
    <row r="55" spans="2:29" s="1" customFormat="1" x14ac:dyDescent="0.25">
      <c r="B55" s="189" t="s">
        <v>24</v>
      </c>
      <c r="C55" s="190"/>
      <c r="D55" s="13">
        <v>184.84299999999999</v>
      </c>
      <c r="E55" s="10">
        <v>54.482999999999997</v>
      </c>
      <c r="F55" s="13">
        <v>42.759</v>
      </c>
      <c r="G55" s="10">
        <v>39.484999999999999</v>
      </c>
      <c r="H55" s="13">
        <v>10.130000000000001</v>
      </c>
      <c r="I55" s="10">
        <v>41.917999999999999</v>
      </c>
      <c r="J55" s="13">
        <v>12.865</v>
      </c>
      <c r="K55" s="10">
        <v>59.430999999999997</v>
      </c>
      <c r="L55" s="13">
        <v>13.044</v>
      </c>
      <c r="M55" s="10">
        <v>130.05000000000001</v>
      </c>
      <c r="N55" s="13">
        <v>92.980999999999995</v>
      </c>
      <c r="O55" s="10">
        <v>133.59100000000001</v>
      </c>
      <c r="P55" s="13">
        <v>127.351</v>
      </c>
      <c r="Q55" s="10">
        <v>170.036</v>
      </c>
      <c r="R55" s="13">
        <v>338.61200000000002</v>
      </c>
      <c r="S55" s="10">
        <v>186.95400000000001</v>
      </c>
      <c r="T55" s="13">
        <v>413.428</v>
      </c>
      <c r="U55" s="10">
        <v>261.012</v>
      </c>
      <c r="V55" s="13">
        <v>523.00199999999995</v>
      </c>
      <c r="W55" s="10">
        <v>518.94299999999998</v>
      </c>
      <c r="X55" s="13">
        <v>291.42599999999999</v>
      </c>
      <c r="Y55" s="11">
        <v>511.18700000000001</v>
      </c>
      <c r="Z55" s="11">
        <v>284.327</v>
      </c>
      <c r="AA55" s="11">
        <v>185.17599999999999</v>
      </c>
      <c r="AB55" s="11">
        <v>216.821</v>
      </c>
      <c r="AC55" s="11">
        <v>90.343000000000004</v>
      </c>
    </row>
    <row r="56" spans="2:29" ht="15.75" thickBot="1" x14ac:dyDescent="0.3">
      <c r="B56" s="200" t="s">
        <v>25</v>
      </c>
      <c r="C56" s="201"/>
      <c r="D56" s="247">
        <v>0</v>
      </c>
      <c r="E56" s="248">
        <v>0</v>
      </c>
      <c r="F56" s="247">
        <v>0</v>
      </c>
      <c r="G56" s="248">
        <v>0</v>
      </c>
      <c r="H56" s="247">
        <v>0</v>
      </c>
      <c r="I56" s="248">
        <v>0</v>
      </c>
      <c r="J56" s="247">
        <v>0</v>
      </c>
      <c r="K56" s="248">
        <v>0</v>
      </c>
      <c r="L56" s="247">
        <v>0</v>
      </c>
      <c r="M56" s="248">
        <v>0</v>
      </c>
      <c r="N56" s="247">
        <v>2.0009999999999999</v>
      </c>
      <c r="O56" s="248">
        <v>4.5999999999999996</v>
      </c>
      <c r="P56" s="247">
        <v>3.4009999999999998</v>
      </c>
      <c r="Q56" s="248">
        <v>0.72</v>
      </c>
      <c r="R56" s="247">
        <v>6.4989999999999997</v>
      </c>
      <c r="S56" s="248">
        <v>6</v>
      </c>
      <c r="T56" s="247">
        <v>0</v>
      </c>
      <c r="U56" s="248">
        <v>12.999000000000001</v>
      </c>
      <c r="V56" s="247">
        <v>19</v>
      </c>
      <c r="W56" s="248">
        <v>15.6</v>
      </c>
      <c r="X56" s="247">
        <v>4.6989999999999998</v>
      </c>
      <c r="Y56" s="249">
        <v>26.097999999999999</v>
      </c>
      <c r="Z56" s="249">
        <v>1.8029999999999999</v>
      </c>
      <c r="AA56" s="249">
        <v>31.553999999999998</v>
      </c>
      <c r="AB56" s="249">
        <v>40.414000000000001</v>
      </c>
      <c r="AC56" s="249">
        <v>18.753</v>
      </c>
    </row>
    <row r="57" spans="2:29" x14ac:dyDescent="0.25">
      <c r="B57" t="s">
        <v>51</v>
      </c>
    </row>
    <row r="58" spans="2:29" x14ac:dyDescent="0.25">
      <c r="J58" t="s">
        <v>54</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57"/>
  <sheetViews>
    <sheetView showGridLines="0" topLeftCell="A41" workbookViewId="0">
      <selection activeCell="E46" sqref="E46:AD56"/>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02" t="s">
        <v>5</v>
      </c>
      <c r="C7" s="203"/>
      <c r="D7" s="203"/>
      <c r="E7" s="203"/>
      <c r="M7" s="191" t="s">
        <v>6</v>
      </c>
      <c r="N7" s="204"/>
      <c r="O7" s="204"/>
      <c r="P7" s="204"/>
    </row>
    <row r="8" spans="2:16" x14ac:dyDescent="0.25">
      <c r="B8" s="203"/>
      <c r="C8" s="203"/>
      <c r="D8" s="203"/>
      <c r="E8" s="203"/>
      <c r="G8" s="193" t="s">
        <v>1</v>
      </c>
      <c r="H8" s="193"/>
      <c r="I8" s="193"/>
      <c r="J8" s="193"/>
      <c r="K8" s="193"/>
      <c r="M8" s="204"/>
      <c r="N8" s="204"/>
      <c r="O8" s="204"/>
      <c r="P8" s="204"/>
    </row>
    <row r="9" spans="2:16" x14ac:dyDescent="0.25">
      <c r="B9" s="203"/>
      <c r="C9" s="203"/>
      <c r="D9" s="203"/>
      <c r="E9" s="203"/>
      <c r="G9" s="193"/>
      <c r="H9" s="193"/>
      <c r="I9" s="193"/>
      <c r="J9" s="193"/>
      <c r="K9" s="193"/>
      <c r="M9" s="204"/>
      <c r="N9" s="204"/>
      <c r="O9" s="204"/>
      <c r="P9" s="204"/>
    </row>
    <row r="10" spans="2:16" x14ac:dyDescent="0.25">
      <c r="B10" s="203"/>
      <c r="C10" s="203"/>
      <c r="D10" s="203"/>
      <c r="E10" s="203"/>
      <c r="G10" s="193"/>
      <c r="H10" s="193"/>
      <c r="I10" s="193"/>
      <c r="J10" s="193"/>
      <c r="K10" s="193"/>
      <c r="M10" s="204"/>
      <c r="N10" s="204"/>
      <c r="O10" s="204"/>
      <c r="P10" s="204"/>
    </row>
    <row r="11" spans="2:16" x14ac:dyDescent="0.25">
      <c r="B11" s="203"/>
      <c r="C11" s="203"/>
      <c r="D11" s="203"/>
      <c r="E11" s="203"/>
      <c r="G11" s="193"/>
      <c r="H11" s="193"/>
      <c r="I11" s="193"/>
      <c r="J11" s="193"/>
      <c r="K11" s="193"/>
      <c r="M11" s="204"/>
      <c r="N11" s="204"/>
      <c r="O11" s="204"/>
      <c r="P11" s="204"/>
    </row>
    <row r="12" spans="2:16" x14ac:dyDescent="0.25">
      <c r="B12" s="203"/>
      <c r="C12" s="203"/>
      <c r="D12" s="203"/>
      <c r="E12" s="203"/>
      <c r="G12" s="193"/>
      <c r="H12" s="193"/>
      <c r="I12" s="193"/>
      <c r="J12" s="193"/>
      <c r="K12" s="193"/>
      <c r="M12" s="204"/>
      <c r="N12" s="204"/>
      <c r="O12" s="204"/>
      <c r="P12" s="204"/>
    </row>
    <row r="13" spans="2:16" x14ac:dyDescent="0.25">
      <c r="B13" s="203"/>
      <c r="C13" s="203"/>
      <c r="D13" s="203"/>
      <c r="E13" s="203"/>
      <c r="G13" s="193"/>
      <c r="H13" s="193"/>
      <c r="I13" s="193"/>
      <c r="J13" s="193"/>
      <c r="K13" s="193"/>
      <c r="M13" s="204"/>
      <c r="N13" s="204"/>
      <c r="O13" s="204"/>
      <c r="P13" s="204"/>
    </row>
    <row r="14" spans="2:16" x14ac:dyDescent="0.25">
      <c r="B14" s="203"/>
      <c r="C14" s="203"/>
      <c r="D14" s="203"/>
      <c r="E14" s="203"/>
      <c r="G14" s="193"/>
      <c r="H14" s="193"/>
      <c r="I14" s="193"/>
      <c r="J14" s="193"/>
      <c r="K14" s="193"/>
      <c r="M14" s="204"/>
      <c r="N14" s="204"/>
      <c r="O14" s="204"/>
      <c r="P14" s="204"/>
    </row>
    <row r="15" spans="2:16" x14ac:dyDescent="0.25">
      <c r="B15" s="203"/>
      <c r="C15" s="203"/>
      <c r="D15" s="203"/>
      <c r="E15" s="203"/>
      <c r="G15" s="193"/>
      <c r="H15" s="193"/>
      <c r="I15" s="193"/>
      <c r="J15" s="193"/>
      <c r="K15" s="193"/>
      <c r="M15" s="204"/>
      <c r="N15" s="204"/>
      <c r="O15" s="204"/>
      <c r="P15" s="204"/>
    </row>
    <row r="16" spans="2:16" x14ac:dyDescent="0.25">
      <c r="B16" s="203"/>
      <c r="C16" s="203"/>
      <c r="D16" s="203"/>
      <c r="E16" s="203"/>
      <c r="G16" s="193"/>
      <c r="H16" s="193"/>
      <c r="I16" s="193"/>
      <c r="J16" s="193"/>
      <c r="K16" s="193"/>
      <c r="M16" s="204"/>
      <c r="N16" s="204"/>
      <c r="O16" s="204"/>
      <c r="P16" s="204"/>
    </row>
    <row r="17" spans="3:15" x14ac:dyDescent="0.25">
      <c r="C17" s="192" t="s">
        <v>3</v>
      </c>
      <c r="D17" s="192"/>
      <c r="E17" s="192"/>
      <c r="M17" s="192" t="s">
        <v>3</v>
      </c>
      <c r="N17" s="192"/>
      <c r="O17" s="192"/>
    </row>
    <row r="42" spans="2:30" x14ac:dyDescent="0.25">
      <c r="C42" s="4" t="s">
        <v>61</v>
      </c>
    </row>
    <row r="44" spans="2:30" ht="15.75" thickBot="1" x14ac:dyDescent="0.3"/>
    <row r="45" spans="2:30" ht="15.75" thickBot="1" x14ac:dyDescent="0.3">
      <c r="B45" s="205" t="s">
        <v>14</v>
      </c>
      <c r="C45" s="206"/>
      <c r="D45" s="207"/>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9">
        <v>2015</v>
      </c>
      <c r="Z45" s="9">
        <v>2016</v>
      </c>
      <c r="AA45" s="9">
        <v>2017</v>
      </c>
      <c r="AB45" s="9">
        <v>2018</v>
      </c>
      <c r="AC45" s="9">
        <v>2019</v>
      </c>
      <c r="AD45" s="9">
        <v>2020</v>
      </c>
    </row>
    <row r="46" spans="2:30" ht="15.75" thickBot="1" x14ac:dyDescent="0.3">
      <c r="B46" s="194" t="s">
        <v>15</v>
      </c>
      <c r="C46" s="210"/>
      <c r="D46" s="195"/>
      <c r="E46" s="242">
        <v>28080.09</v>
      </c>
      <c r="F46" s="241">
        <v>18344.37</v>
      </c>
      <c r="G46" s="242">
        <v>24804.45</v>
      </c>
      <c r="H46" s="241">
        <v>23020.1</v>
      </c>
      <c r="I46" s="242">
        <v>30640.97</v>
      </c>
      <c r="J46" s="241">
        <v>38869.06</v>
      </c>
      <c r="K46" s="242">
        <v>35232.216</v>
      </c>
      <c r="L46" s="241">
        <v>31180.573</v>
      </c>
      <c r="M46" s="242">
        <v>33641.188999999998</v>
      </c>
      <c r="N46" s="241">
        <v>46712.595000000001</v>
      </c>
      <c r="O46" s="242">
        <v>52818.074000000001</v>
      </c>
      <c r="P46" s="241">
        <v>61514.082000000002</v>
      </c>
      <c r="Q46" s="242">
        <v>54558.281999999999</v>
      </c>
      <c r="R46" s="241">
        <v>65846.95</v>
      </c>
      <c r="S46" s="242">
        <v>56615.006000000001</v>
      </c>
      <c r="T46" s="241">
        <v>86810.865000000005</v>
      </c>
      <c r="U46" s="242">
        <v>111792.882</v>
      </c>
      <c r="V46" s="241">
        <v>135769.20800000001</v>
      </c>
      <c r="W46" s="242">
        <v>112503.875</v>
      </c>
      <c r="X46" s="241">
        <v>146149.61499999999</v>
      </c>
      <c r="Y46" s="243">
        <v>95747.835999999996</v>
      </c>
      <c r="Z46" s="243">
        <v>95579.81</v>
      </c>
      <c r="AA46" s="243">
        <v>111555.8</v>
      </c>
      <c r="AB46" s="243">
        <v>106102.1</v>
      </c>
      <c r="AC46" s="243">
        <v>153844.20000000001</v>
      </c>
      <c r="AD46" s="243">
        <v>115573</v>
      </c>
    </row>
    <row r="47" spans="2:30" x14ac:dyDescent="0.25">
      <c r="B47" s="196" t="s">
        <v>27</v>
      </c>
      <c r="C47" s="211"/>
      <c r="D47" s="197"/>
      <c r="E47" s="10">
        <v>11263.26</v>
      </c>
      <c r="F47" s="13">
        <v>1166.3140000000001</v>
      </c>
      <c r="G47" s="10">
        <v>70.552999999999997</v>
      </c>
      <c r="H47" s="13">
        <v>49.567</v>
      </c>
      <c r="I47" s="10">
        <v>24.843</v>
      </c>
      <c r="J47" s="13">
        <v>81.488</v>
      </c>
      <c r="K47" s="10">
        <v>0.28699999999999998</v>
      </c>
      <c r="L47" s="13">
        <v>0.46700000000000003</v>
      </c>
      <c r="M47" s="10">
        <v>46.671999999999997</v>
      </c>
      <c r="N47" s="13">
        <v>9.2390000000000008</v>
      </c>
      <c r="O47" s="10">
        <v>10632.724</v>
      </c>
      <c r="P47" s="13">
        <v>15559.07</v>
      </c>
      <c r="Q47" s="10">
        <v>1002.624</v>
      </c>
      <c r="R47" s="13">
        <v>3233.212</v>
      </c>
      <c r="S47" s="10">
        <v>1545.8789999999999</v>
      </c>
      <c r="T47" s="13">
        <v>1543.191</v>
      </c>
      <c r="U47" s="10">
        <v>179.41399999999999</v>
      </c>
      <c r="V47" s="13">
        <v>123.063</v>
      </c>
      <c r="W47" s="10">
        <v>1480.731</v>
      </c>
      <c r="X47" s="13">
        <v>4155.5730000000003</v>
      </c>
      <c r="Y47" s="11">
        <v>4876.9369999999999</v>
      </c>
      <c r="Z47" s="11">
        <v>3408.0590000000002</v>
      </c>
      <c r="AA47" s="11">
        <v>4185.5219999999999</v>
      </c>
      <c r="AB47" s="11">
        <v>5939.3069999999998</v>
      </c>
      <c r="AC47" s="11">
        <v>5849.3180000000002</v>
      </c>
      <c r="AD47" s="11">
        <v>5702.9059999999999</v>
      </c>
    </row>
    <row r="48" spans="2:30" x14ac:dyDescent="0.25">
      <c r="B48" s="198" t="s">
        <v>28</v>
      </c>
      <c r="C48" s="208"/>
      <c r="D48" s="199"/>
      <c r="E48" s="245">
        <v>0</v>
      </c>
      <c r="F48" s="244">
        <v>0</v>
      </c>
      <c r="G48" s="245">
        <v>0</v>
      </c>
      <c r="H48" s="244">
        <v>0</v>
      </c>
      <c r="I48" s="245">
        <v>0</v>
      </c>
      <c r="J48" s="244">
        <v>0</v>
      </c>
      <c r="K48" s="245">
        <v>0</v>
      </c>
      <c r="L48" s="244">
        <v>0</v>
      </c>
      <c r="M48" s="245">
        <v>0</v>
      </c>
      <c r="N48" s="244">
        <v>0</v>
      </c>
      <c r="O48" s="245">
        <v>0</v>
      </c>
      <c r="P48" s="244">
        <v>79.272999999999996</v>
      </c>
      <c r="Q48" s="245">
        <v>0</v>
      </c>
      <c r="R48" s="244">
        <v>21.568000000000001</v>
      </c>
      <c r="S48" s="245">
        <v>269.46899999999999</v>
      </c>
      <c r="T48" s="244">
        <v>253.27099999999999</v>
      </c>
      <c r="U48" s="245">
        <v>0</v>
      </c>
      <c r="V48" s="244">
        <v>23.728999999999999</v>
      </c>
      <c r="W48" s="245">
        <v>31.567</v>
      </c>
      <c r="X48" s="244">
        <v>22.437999999999999</v>
      </c>
      <c r="Y48" s="246">
        <v>0</v>
      </c>
      <c r="Z48" s="246">
        <v>43.165999999999997</v>
      </c>
      <c r="AA48" s="246">
        <v>0</v>
      </c>
      <c r="AB48" s="246">
        <v>0</v>
      </c>
      <c r="AC48" s="246">
        <v>0</v>
      </c>
      <c r="AD48" s="11">
        <v>0</v>
      </c>
    </row>
    <row r="49" spans="2:30" x14ac:dyDescent="0.25">
      <c r="B49" s="189" t="s">
        <v>29</v>
      </c>
      <c r="C49" s="209"/>
      <c r="D49" s="190"/>
      <c r="E49" s="10">
        <v>117.57299999999999</v>
      </c>
      <c r="F49" s="13">
        <v>188.41</v>
      </c>
      <c r="G49" s="10">
        <v>72.384</v>
      </c>
      <c r="H49" s="13">
        <v>1369.038</v>
      </c>
      <c r="I49" s="10">
        <v>4475.6000000000004</v>
      </c>
      <c r="J49" s="13">
        <v>5037.9579999999996</v>
      </c>
      <c r="K49" s="10">
        <v>381.66399999999999</v>
      </c>
      <c r="L49" s="13">
        <v>210.06</v>
      </c>
      <c r="M49" s="10">
        <v>362.50599999999997</v>
      </c>
      <c r="N49" s="13">
        <v>723.428</v>
      </c>
      <c r="O49" s="10">
        <v>390.786</v>
      </c>
      <c r="P49" s="13">
        <v>468.66800000000001</v>
      </c>
      <c r="Q49" s="10">
        <v>199.631</v>
      </c>
      <c r="R49" s="13">
        <v>1704.0650000000001</v>
      </c>
      <c r="S49" s="10">
        <v>112.21</v>
      </c>
      <c r="T49" s="13">
        <v>344.76400000000001</v>
      </c>
      <c r="U49" s="10">
        <v>51.781999999999996</v>
      </c>
      <c r="V49" s="13">
        <v>134.32900000000001</v>
      </c>
      <c r="W49" s="10">
        <v>164.49199999999999</v>
      </c>
      <c r="X49" s="13">
        <v>663.57899999999995</v>
      </c>
      <c r="Y49" s="11">
        <v>244.137</v>
      </c>
      <c r="Z49" s="11">
        <v>257.18400000000003</v>
      </c>
      <c r="AA49" s="11">
        <v>61.905999999999999</v>
      </c>
      <c r="AB49" s="11">
        <v>306.27300000000002</v>
      </c>
      <c r="AC49" s="11">
        <v>587.52</v>
      </c>
      <c r="AD49" s="11">
        <v>377.65300000000002</v>
      </c>
    </row>
    <row r="50" spans="2:30" x14ac:dyDescent="0.25">
      <c r="B50" s="198" t="s">
        <v>30</v>
      </c>
      <c r="C50" s="208"/>
      <c r="D50" s="199"/>
      <c r="E50" s="245">
        <v>0</v>
      </c>
      <c r="F50" s="244">
        <v>0</v>
      </c>
      <c r="G50" s="245">
        <v>10454.93</v>
      </c>
      <c r="H50" s="244">
        <v>0</v>
      </c>
      <c r="I50" s="245">
        <v>0</v>
      </c>
      <c r="J50" s="244">
        <v>0</v>
      </c>
      <c r="K50" s="245">
        <v>0</v>
      </c>
      <c r="L50" s="244">
        <v>0</v>
      </c>
      <c r="M50" s="245">
        <v>0</v>
      </c>
      <c r="N50" s="244">
        <v>0</v>
      </c>
      <c r="O50" s="245">
        <v>0</v>
      </c>
      <c r="P50" s="244">
        <v>0</v>
      </c>
      <c r="Q50" s="245">
        <v>10.092000000000001</v>
      </c>
      <c r="R50" s="244">
        <v>2.2599999999999998</v>
      </c>
      <c r="S50" s="245">
        <v>11.349</v>
      </c>
      <c r="T50" s="244">
        <v>40.317</v>
      </c>
      <c r="U50" s="245">
        <v>105.357</v>
      </c>
      <c r="V50" s="244">
        <v>136.70500000000001</v>
      </c>
      <c r="W50" s="245">
        <v>60.496000000000002</v>
      </c>
      <c r="X50" s="244">
        <v>1033.8530000000001</v>
      </c>
      <c r="Y50" s="246">
        <v>81.180999999999997</v>
      </c>
      <c r="Z50" s="246">
        <v>0</v>
      </c>
      <c r="AA50" s="246">
        <v>22914.71</v>
      </c>
      <c r="AB50" s="246">
        <v>540.56200000000001</v>
      </c>
      <c r="AC50" s="246">
        <v>38229.25</v>
      </c>
      <c r="AD50" s="11">
        <v>1197.6880000000001</v>
      </c>
    </row>
    <row r="51" spans="2:30" x14ac:dyDescent="0.25">
      <c r="B51" s="189" t="s">
        <v>31</v>
      </c>
      <c r="C51" s="209"/>
      <c r="D51" s="190"/>
      <c r="E51" s="10">
        <v>0</v>
      </c>
      <c r="F51" s="13">
        <v>0</v>
      </c>
      <c r="G51" s="10">
        <v>1.74</v>
      </c>
      <c r="H51" s="13">
        <v>77.319000000000003</v>
      </c>
      <c r="I51" s="10">
        <v>98.948999999999998</v>
      </c>
      <c r="J51" s="13">
        <v>0</v>
      </c>
      <c r="K51" s="10">
        <v>0</v>
      </c>
      <c r="L51" s="13">
        <v>2.9020000000000001</v>
      </c>
      <c r="M51" s="10">
        <v>0</v>
      </c>
      <c r="N51" s="13">
        <v>0</v>
      </c>
      <c r="O51" s="10">
        <v>0</v>
      </c>
      <c r="P51" s="13">
        <v>45.122999999999998</v>
      </c>
      <c r="Q51" s="10">
        <v>0</v>
      </c>
      <c r="R51" s="13">
        <v>47.832999999999998</v>
      </c>
      <c r="S51" s="10">
        <v>60.250999999999998</v>
      </c>
      <c r="T51" s="13">
        <v>93.448999999999998</v>
      </c>
      <c r="U51" s="10">
        <v>43.459000000000003</v>
      </c>
      <c r="V51" s="13">
        <v>0</v>
      </c>
      <c r="W51" s="10">
        <v>17.001999999999999</v>
      </c>
      <c r="X51" s="13">
        <v>63.820999999999998</v>
      </c>
      <c r="Y51" s="11">
        <v>152.024</v>
      </c>
      <c r="Z51" s="11">
        <v>2567.0169999999998</v>
      </c>
      <c r="AA51" s="11">
        <v>72.376999999999995</v>
      </c>
      <c r="AB51" s="11">
        <v>22.873999999999999</v>
      </c>
      <c r="AC51" s="11">
        <v>697.08399999999995</v>
      </c>
      <c r="AD51" s="11">
        <v>113.895</v>
      </c>
    </row>
    <row r="52" spans="2:30" x14ac:dyDescent="0.25">
      <c r="B52" s="198" t="s">
        <v>32</v>
      </c>
      <c r="C52" s="208"/>
      <c r="D52" s="199"/>
      <c r="E52" s="245">
        <v>3911.15</v>
      </c>
      <c r="F52" s="244">
        <v>3526.962</v>
      </c>
      <c r="G52" s="245">
        <v>1284.0060000000001</v>
      </c>
      <c r="H52" s="244">
        <v>7747.5420000000004</v>
      </c>
      <c r="I52" s="245">
        <v>7027.2839999999997</v>
      </c>
      <c r="J52" s="244">
        <v>8369.8510000000006</v>
      </c>
      <c r="K52" s="245">
        <v>8605.7139999999999</v>
      </c>
      <c r="L52" s="244">
        <v>6330.5110000000004</v>
      </c>
      <c r="M52" s="245">
        <v>7907.1170000000002</v>
      </c>
      <c r="N52" s="244">
        <v>3733.7869999999998</v>
      </c>
      <c r="O52" s="245">
        <v>7783.7169999999996</v>
      </c>
      <c r="P52" s="244">
        <v>13656.137000000001</v>
      </c>
      <c r="Q52" s="245">
        <v>13433.02</v>
      </c>
      <c r="R52" s="244">
        <v>18859.547999999999</v>
      </c>
      <c r="S52" s="245">
        <v>15561.242</v>
      </c>
      <c r="T52" s="244">
        <v>22110.387999999999</v>
      </c>
      <c r="U52" s="245">
        <v>19380.428</v>
      </c>
      <c r="V52" s="244">
        <v>21317.057000000001</v>
      </c>
      <c r="W52" s="245">
        <v>17140.746999999999</v>
      </c>
      <c r="X52" s="244">
        <v>24460.416000000001</v>
      </c>
      <c r="Y52" s="246">
        <v>23529.312999999998</v>
      </c>
      <c r="Z52" s="246">
        <v>31940.21</v>
      </c>
      <c r="AA52" s="246">
        <v>24643.98</v>
      </c>
      <c r="AB52" s="246">
        <v>31777.71</v>
      </c>
      <c r="AC52" s="246">
        <v>34467.199999999997</v>
      </c>
      <c r="AD52" s="11">
        <v>38872.83</v>
      </c>
    </row>
    <row r="53" spans="2:30" x14ac:dyDescent="0.25">
      <c r="B53" s="189" t="s">
        <v>33</v>
      </c>
      <c r="C53" s="209"/>
      <c r="D53" s="190"/>
      <c r="E53" s="10">
        <v>524.71699999999998</v>
      </c>
      <c r="F53" s="13">
        <v>1241.7380000000001</v>
      </c>
      <c r="G53" s="10">
        <v>1615.556</v>
      </c>
      <c r="H53" s="13">
        <v>1831.8019999999999</v>
      </c>
      <c r="I53" s="10">
        <v>3291.2040000000002</v>
      </c>
      <c r="J53" s="13">
        <v>1827.585</v>
      </c>
      <c r="K53" s="10">
        <v>5383.0429999999997</v>
      </c>
      <c r="L53" s="13">
        <v>3750.971</v>
      </c>
      <c r="M53" s="10">
        <v>1326.364</v>
      </c>
      <c r="N53" s="13">
        <v>851.92899999999997</v>
      </c>
      <c r="O53" s="10">
        <v>3142.0819999999999</v>
      </c>
      <c r="P53" s="13">
        <v>2036.3889999999999</v>
      </c>
      <c r="Q53" s="10">
        <v>4788.9719999999998</v>
      </c>
      <c r="R53" s="13">
        <v>5141.1009999999997</v>
      </c>
      <c r="S53" s="10">
        <v>4129.9690000000001</v>
      </c>
      <c r="T53" s="13">
        <v>8091.0519999999997</v>
      </c>
      <c r="U53" s="10">
        <v>12351.762000000001</v>
      </c>
      <c r="V53" s="13">
        <v>12648.433999999999</v>
      </c>
      <c r="W53" s="10">
        <v>14752.605</v>
      </c>
      <c r="X53" s="13">
        <v>10424.742</v>
      </c>
      <c r="Y53" s="11">
        <v>8162.0789999999997</v>
      </c>
      <c r="Z53" s="11">
        <v>3589.4850000000001</v>
      </c>
      <c r="AA53" s="11">
        <v>4474.5739999999996</v>
      </c>
      <c r="AB53" s="11">
        <v>6173.6949999999997</v>
      </c>
      <c r="AC53" s="11">
        <v>10186.44</v>
      </c>
      <c r="AD53" s="11">
        <v>9454.3889999999992</v>
      </c>
    </row>
    <row r="54" spans="2:30" x14ac:dyDescent="0.25">
      <c r="B54" s="15" t="s">
        <v>34</v>
      </c>
      <c r="C54" s="16"/>
      <c r="D54" s="17"/>
      <c r="E54" s="245">
        <v>10961.15</v>
      </c>
      <c r="F54" s="244">
        <v>11394.72</v>
      </c>
      <c r="G54" s="245">
        <v>10851.62</v>
      </c>
      <c r="H54" s="244">
        <v>11387.69</v>
      </c>
      <c r="I54" s="245">
        <v>13409.11</v>
      </c>
      <c r="J54" s="244">
        <v>19611.599999999999</v>
      </c>
      <c r="K54" s="245">
        <v>19996.198</v>
      </c>
      <c r="L54" s="244">
        <v>20053.466</v>
      </c>
      <c r="M54" s="245">
        <v>23412.210999999999</v>
      </c>
      <c r="N54" s="244">
        <v>40629.383000000002</v>
      </c>
      <c r="O54" s="245">
        <v>29002.162</v>
      </c>
      <c r="P54" s="244">
        <v>26049.644</v>
      </c>
      <c r="Q54" s="245">
        <v>28201.647000000001</v>
      </c>
      <c r="R54" s="244">
        <v>28331.237000000001</v>
      </c>
      <c r="S54" s="245">
        <v>26910.396000000001</v>
      </c>
      <c r="T54" s="244">
        <v>43801.775999999998</v>
      </c>
      <c r="U54" s="245">
        <v>59358.31</v>
      </c>
      <c r="V54" s="244">
        <v>60045.574999999997</v>
      </c>
      <c r="W54" s="245">
        <v>63176.482000000004</v>
      </c>
      <c r="X54" s="244">
        <v>87277.619000000006</v>
      </c>
      <c r="Y54" s="246">
        <v>34594.703999999998</v>
      </c>
      <c r="Z54" s="246">
        <v>27432.560000000001</v>
      </c>
      <c r="AA54" s="246">
        <v>30430.48</v>
      </c>
      <c r="AB54" s="246">
        <v>37075.42</v>
      </c>
      <c r="AC54" s="246">
        <v>38883.660000000003</v>
      </c>
      <c r="AD54" s="11">
        <v>32989.24</v>
      </c>
    </row>
    <row r="55" spans="2:30" x14ac:dyDescent="0.25">
      <c r="B55" s="18" t="s">
        <v>35</v>
      </c>
      <c r="C55" s="19"/>
      <c r="D55" s="20"/>
      <c r="E55" s="10">
        <v>1302.241</v>
      </c>
      <c r="F55" s="13">
        <v>826.23</v>
      </c>
      <c r="G55" s="10">
        <v>453.661</v>
      </c>
      <c r="H55" s="13">
        <v>557.14200000000005</v>
      </c>
      <c r="I55" s="10">
        <v>2313.9749999999999</v>
      </c>
      <c r="J55" s="13">
        <v>3940.5709999999999</v>
      </c>
      <c r="K55" s="10">
        <v>865.31</v>
      </c>
      <c r="L55" s="13">
        <v>832.19600000000003</v>
      </c>
      <c r="M55" s="10">
        <v>577.88499999999999</v>
      </c>
      <c r="N55" s="13">
        <v>721.47299999999996</v>
      </c>
      <c r="O55" s="10">
        <v>1863.979</v>
      </c>
      <c r="P55" s="13">
        <v>3559.3910000000001</v>
      </c>
      <c r="Q55" s="10">
        <v>6760.326</v>
      </c>
      <c r="R55" s="13">
        <v>8380.2710000000006</v>
      </c>
      <c r="S55" s="10">
        <v>7964.8410000000003</v>
      </c>
      <c r="T55" s="13">
        <v>10505.668</v>
      </c>
      <c r="U55" s="10">
        <v>20277.738000000001</v>
      </c>
      <c r="V55" s="13">
        <v>41333.544000000002</v>
      </c>
      <c r="W55" s="10">
        <v>15660.472</v>
      </c>
      <c r="X55" s="13">
        <v>18043.358</v>
      </c>
      <c r="Y55" s="11">
        <v>24076.827000000001</v>
      </c>
      <c r="Z55" s="11">
        <v>26334.65</v>
      </c>
      <c r="AA55" s="11">
        <v>24765.08</v>
      </c>
      <c r="AB55" s="11">
        <v>24238.25</v>
      </c>
      <c r="AC55" s="11">
        <v>24784.92</v>
      </c>
      <c r="AD55" s="11">
        <v>26844.66</v>
      </c>
    </row>
    <row r="56" spans="2:30" ht="15.75" thickBot="1" x14ac:dyDescent="0.3">
      <c r="B56" s="21" t="s">
        <v>36</v>
      </c>
      <c r="C56" s="22"/>
      <c r="D56" s="23"/>
      <c r="E56" s="248">
        <v>0</v>
      </c>
      <c r="F56" s="247">
        <v>0</v>
      </c>
      <c r="G56" s="248">
        <v>1E-3</v>
      </c>
      <c r="H56" s="247">
        <v>0</v>
      </c>
      <c r="I56" s="248">
        <v>0</v>
      </c>
      <c r="J56" s="247">
        <v>0</v>
      </c>
      <c r="K56" s="248">
        <v>0</v>
      </c>
      <c r="L56" s="247">
        <v>0</v>
      </c>
      <c r="M56" s="248">
        <v>8.4339999999999993</v>
      </c>
      <c r="N56" s="247">
        <v>43.356000000000002</v>
      </c>
      <c r="O56" s="248">
        <v>2.6240000000000001</v>
      </c>
      <c r="P56" s="247">
        <v>60.384</v>
      </c>
      <c r="Q56" s="248">
        <v>161.971</v>
      </c>
      <c r="R56" s="247">
        <v>125.85599999999999</v>
      </c>
      <c r="S56" s="248">
        <v>49.401000000000003</v>
      </c>
      <c r="T56" s="247">
        <v>26.99</v>
      </c>
      <c r="U56" s="248">
        <v>44.639000000000003</v>
      </c>
      <c r="V56" s="247">
        <v>6.7670000000000003</v>
      </c>
      <c r="W56" s="248">
        <v>19.277999999999999</v>
      </c>
      <c r="X56" s="247">
        <v>4.2140000000000004</v>
      </c>
      <c r="Y56" s="249">
        <v>30.632999999999999</v>
      </c>
      <c r="Z56" s="249">
        <v>7.4829999999999997</v>
      </c>
      <c r="AA56" s="249">
        <v>7.141</v>
      </c>
      <c r="AB56" s="249">
        <v>27.966000000000001</v>
      </c>
      <c r="AC56" s="249">
        <v>158.76400000000001</v>
      </c>
      <c r="AD56" s="249">
        <v>19.66</v>
      </c>
    </row>
    <row r="57" spans="2:30" x14ac:dyDescent="0.25">
      <c r="B57" s="1" t="s">
        <v>51</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A36" workbookViewId="0">
      <selection activeCell="A49" sqref="A49"/>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02" t="s">
        <v>49</v>
      </c>
      <c r="C7" s="204"/>
      <c r="D7" s="204"/>
      <c r="E7" s="204"/>
      <c r="M7" s="212" t="s">
        <v>7</v>
      </c>
      <c r="N7" s="213"/>
      <c r="O7" s="213"/>
      <c r="P7" s="213"/>
    </row>
    <row r="8" spans="2:16" x14ac:dyDescent="0.25">
      <c r="B8" s="204"/>
      <c r="C8" s="204"/>
      <c r="D8" s="204"/>
      <c r="E8" s="204"/>
      <c r="M8" s="213"/>
      <c r="N8" s="213"/>
      <c r="O8" s="213"/>
      <c r="P8" s="213"/>
    </row>
    <row r="9" spans="2:16" x14ac:dyDescent="0.25">
      <c r="B9" s="204"/>
      <c r="C9" s="204"/>
      <c r="D9" s="204"/>
      <c r="E9" s="204"/>
      <c r="M9" s="213"/>
      <c r="N9" s="213"/>
      <c r="O9" s="213"/>
      <c r="P9" s="213"/>
    </row>
    <row r="10" spans="2:16" x14ac:dyDescent="0.25">
      <c r="B10" s="204"/>
      <c r="C10" s="204"/>
      <c r="D10" s="204"/>
      <c r="E10" s="204"/>
      <c r="M10" s="213"/>
      <c r="N10" s="213"/>
      <c r="O10" s="213"/>
      <c r="P10" s="213"/>
    </row>
    <row r="11" spans="2:16" x14ac:dyDescent="0.25">
      <c r="B11" s="204"/>
      <c r="C11" s="204"/>
      <c r="D11" s="204"/>
      <c r="E11" s="204"/>
      <c r="M11" s="213"/>
      <c r="N11" s="213"/>
      <c r="O11" s="213"/>
      <c r="P11" s="213"/>
    </row>
    <row r="12" spans="2:16" x14ac:dyDescent="0.25">
      <c r="B12" s="204"/>
      <c r="C12" s="204"/>
      <c r="D12" s="204"/>
      <c r="E12" s="204"/>
      <c r="M12" s="213"/>
      <c r="N12" s="213"/>
      <c r="O12" s="213"/>
      <c r="P12" s="213"/>
    </row>
    <row r="13" spans="2:16" x14ac:dyDescent="0.25">
      <c r="B13" s="204"/>
      <c r="C13" s="204"/>
      <c r="D13" s="204"/>
      <c r="E13" s="204"/>
      <c r="M13" s="213"/>
      <c r="N13" s="213"/>
      <c r="O13" s="213"/>
      <c r="P13" s="213"/>
    </row>
    <row r="14" spans="2:16" x14ac:dyDescent="0.25">
      <c r="B14" s="204"/>
      <c r="C14" s="204"/>
      <c r="D14" s="204"/>
      <c r="E14" s="204"/>
      <c r="M14" s="213"/>
      <c r="N14" s="213"/>
      <c r="O14" s="213"/>
      <c r="P14" s="213"/>
    </row>
    <row r="15" spans="2:16" x14ac:dyDescent="0.25">
      <c r="B15" s="204"/>
      <c r="C15" s="204"/>
      <c r="D15" s="204"/>
      <c r="E15" s="204"/>
      <c r="M15" s="213"/>
      <c r="N15" s="213"/>
      <c r="O15" s="213"/>
      <c r="P15" s="213"/>
    </row>
    <row r="16" spans="2:16" x14ac:dyDescent="0.25">
      <c r="B16" s="204"/>
      <c r="C16" s="204"/>
      <c r="D16" s="204"/>
      <c r="E16" s="204"/>
      <c r="M16" s="213"/>
      <c r="N16" s="213"/>
      <c r="O16" s="213"/>
      <c r="P16" s="213"/>
    </row>
    <row r="17" spans="3:15" x14ac:dyDescent="0.25">
      <c r="C17" s="192" t="s">
        <v>3</v>
      </c>
      <c r="D17" s="192"/>
      <c r="E17" s="192"/>
      <c r="M17" s="192" t="s">
        <v>3</v>
      </c>
      <c r="N17" s="192"/>
      <c r="O17" s="192"/>
    </row>
    <row r="44" spans="2:29" ht="15.75" thickBot="1" x14ac:dyDescent="0.3"/>
    <row r="45" spans="2:29" ht="15.75" thickBot="1" x14ac:dyDescent="0.3">
      <c r="B45" s="6" t="s">
        <v>14</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214" t="s">
        <v>26</v>
      </c>
      <c r="C46" s="215"/>
      <c r="D46" s="147">
        <f>+A!D46-B!E46</f>
        <v>-21540.087</v>
      </c>
      <c r="E46" s="148">
        <f>+A!E46-B!F46</f>
        <v>-7651.2599999999984</v>
      </c>
      <c r="F46" s="147">
        <f>+A!F46-B!G46</f>
        <v>-18988.332999999999</v>
      </c>
      <c r="G46" s="148">
        <f>+A!G46-B!H46</f>
        <v>-16606.032999999999</v>
      </c>
      <c r="H46" s="147">
        <f>+A!H46-B!I46</f>
        <v>-22615.953000000001</v>
      </c>
      <c r="I46" s="148">
        <f>+A!I46-B!J46</f>
        <v>-30388.272999999997</v>
      </c>
      <c r="J46" s="147">
        <f>+A!J46-B!K46</f>
        <v>-25989.135000000002</v>
      </c>
      <c r="K46" s="148">
        <f>+A!K46-B!L46</f>
        <v>-24004.522000000001</v>
      </c>
      <c r="L46" s="147">
        <f>+A!L46-B!M46</f>
        <v>-22791.913999999997</v>
      </c>
      <c r="M46" s="148">
        <f>+A!M46-B!N46</f>
        <v>-19326.913</v>
      </c>
      <c r="N46" s="147">
        <f>+A!N46-B!O46</f>
        <v>-29523.504000000001</v>
      </c>
      <c r="O46" s="148">
        <f>+A!O46-B!P46</f>
        <v>-46499.168000000005</v>
      </c>
      <c r="P46" s="147">
        <f>+A!P46-B!Q46</f>
        <v>16239.432000000008</v>
      </c>
      <c r="Q46" s="148">
        <f>+A!Q46-B!R46</f>
        <v>374088.54300000001</v>
      </c>
      <c r="R46" s="147">
        <f>+A!R46-B!S46</f>
        <v>47910.094000000005</v>
      </c>
      <c r="S46" s="148">
        <f>+A!S46-B!T46</f>
        <v>334895.679</v>
      </c>
      <c r="T46" s="147">
        <f>+A!T46-B!U46</f>
        <v>169601.61800000002</v>
      </c>
      <c r="U46" s="148">
        <f>+A!U46-B!V46</f>
        <v>291319.89199999999</v>
      </c>
      <c r="V46" s="147">
        <f>+A!V46-B!W46</f>
        <v>-51116.885000000002</v>
      </c>
      <c r="W46" s="148">
        <f>+A!W46-B!X46</f>
        <v>85702.485000000015</v>
      </c>
      <c r="X46" s="149">
        <f>+A!X46-B!Y46</f>
        <v>272100.46399999998</v>
      </c>
      <c r="Y46" s="149">
        <f>+A!Y46-B!Z46</f>
        <v>-29452.232000000004</v>
      </c>
      <c r="Z46" s="149">
        <f>+A!Z46-B!AA46</f>
        <v>350365.29200000002</v>
      </c>
      <c r="AA46" s="149">
        <f>+A!AA46-B!AB46</f>
        <v>301947.66099999996</v>
      </c>
      <c r="AB46" s="149">
        <f>+A!AB46-B!AC46</f>
        <v>75902.27899999998</v>
      </c>
      <c r="AC46" s="149">
        <f>+A!AC46-B!AD46</f>
        <v>-97288.646000000008</v>
      </c>
    </row>
    <row r="47" spans="2:29" x14ac:dyDescent="0.25">
      <c r="B47" s="189" t="s">
        <v>16</v>
      </c>
      <c r="C47" s="190"/>
      <c r="D47" s="24">
        <f>+A!D47-B!E47</f>
        <v>-10914.901</v>
      </c>
      <c r="E47" s="25">
        <f>+A!E47-B!F47</f>
        <v>-76.676000000000158</v>
      </c>
      <c r="F47" s="24">
        <f>+A!F47-B!G47</f>
        <v>830.09400000000005</v>
      </c>
      <c r="G47" s="25">
        <f>+A!G47-B!H47</f>
        <v>875.00400000000002</v>
      </c>
      <c r="H47" s="24">
        <f>+A!H47-B!I47</f>
        <v>747.42700000000002</v>
      </c>
      <c r="I47" s="25">
        <f>+A!I47-B!J47</f>
        <v>667.16200000000003</v>
      </c>
      <c r="J47" s="24">
        <f>+A!J47-B!K47</f>
        <v>624.29300000000001</v>
      </c>
      <c r="K47" s="25">
        <f>+A!K47-B!L47</f>
        <v>641.59</v>
      </c>
      <c r="L47" s="24">
        <f>+A!L47-B!M47</f>
        <v>770.92</v>
      </c>
      <c r="M47" s="25">
        <f>+A!M47-B!N47</f>
        <v>1398.0219999999999</v>
      </c>
      <c r="N47" s="24">
        <f>+A!N47-B!O47</f>
        <v>-9131.4609999999993</v>
      </c>
      <c r="O47" s="25">
        <f>+A!O47-B!P47</f>
        <v>-13992.005999999999</v>
      </c>
      <c r="P47" s="24">
        <f>+A!P47-B!Q47</f>
        <v>558.46100000000001</v>
      </c>
      <c r="Q47" s="25">
        <f>+A!Q47-B!R47</f>
        <v>-1512.4929999999999</v>
      </c>
      <c r="R47" s="24">
        <f>+A!R47-B!S47</f>
        <v>-259.0329999999999</v>
      </c>
      <c r="S47" s="25">
        <f>+A!S47-B!T47</f>
        <v>735.49900000000002</v>
      </c>
      <c r="T47" s="24">
        <f>+A!T47-B!U47</f>
        <v>3080.3609999999999</v>
      </c>
      <c r="U47" s="25">
        <f>+A!U47-B!V47</f>
        <v>3588.9180000000001</v>
      </c>
      <c r="V47" s="24">
        <f>+A!V47-B!W47</f>
        <v>1077.184</v>
      </c>
      <c r="W47" s="25">
        <f>+A!W47-B!X47</f>
        <v>-2044.5890000000004</v>
      </c>
      <c r="X47" s="26">
        <f>+A!X47-B!Y47</f>
        <v>-2774.7709999999997</v>
      </c>
      <c r="Y47" s="26">
        <f>+A!Y47-B!Z47</f>
        <v>-903.60699999999997</v>
      </c>
      <c r="Z47" s="26">
        <f>+A!Z47-B!AA47</f>
        <v>-1304.3849999999998</v>
      </c>
      <c r="AA47" s="26">
        <f>+A!AA47-B!AB47</f>
        <v>-3047.9459999999999</v>
      </c>
      <c r="AB47" s="26">
        <f>+A!AB47-B!AC47</f>
        <v>-3484.8210000000004</v>
      </c>
      <c r="AC47" s="26">
        <f>+A!AC47-B!AD47</f>
        <v>-2992.89</v>
      </c>
    </row>
    <row r="48" spans="2:29" x14ac:dyDescent="0.25">
      <c r="B48" s="198" t="s">
        <v>17</v>
      </c>
      <c r="C48" s="199"/>
      <c r="D48" s="27">
        <f>+A!D48-B!E48</f>
        <v>0</v>
      </c>
      <c r="E48" s="28">
        <f>+A!E48-B!F48</f>
        <v>0</v>
      </c>
      <c r="F48" s="27">
        <f>+A!F48-B!G48</f>
        <v>0</v>
      </c>
      <c r="G48" s="28">
        <f>+A!G48-B!H48</f>
        <v>0</v>
      </c>
      <c r="H48" s="27">
        <f>+A!H48-B!I48</f>
        <v>0</v>
      </c>
      <c r="I48" s="28">
        <f>+A!I48-B!J48</f>
        <v>0</v>
      </c>
      <c r="J48" s="27">
        <f>+A!J48-B!K48</f>
        <v>0</v>
      </c>
      <c r="K48" s="28">
        <f>+A!K48-B!L48</f>
        <v>0</v>
      </c>
      <c r="L48" s="27">
        <f>+A!L48-B!M48</f>
        <v>0</v>
      </c>
      <c r="M48" s="28">
        <f>+A!M48-B!N48</f>
        <v>0</v>
      </c>
      <c r="N48" s="27">
        <f>+A!N48-B!O48</f>
        <v>0</v>
      </c>
      <c r="O48" s="28">
        <f>+A!O48-B!P48</f>
        <v>-79.272999999999996</v>
      </c>
      <c r="P48" s="27">
        <f>+A!P48-B!Q48</f>
        <v>0</v>
      </c>
      <c r="Q48" s="28">
        <f>+A!Q48-B!R48</f>
        <v>-21.568000000000001</v>
      </c>
      <c r="R48" s="27">
        <f>+A!R48-B!S48</f>
        <v>-269.46899999999999</v>
      </c>
      <c r="S48" s="28">
        <f>+A!S48-B!T48</f>
        <v>-253.27099999999999</v>
      </c>
      <c r="T48" s="27">
        <f>+A!T48-B!U48</f>
        <v>0</v>
      </c>
      <c r="U48" s="28">
        <f>+A!U48-B!V48</f>
        <v>-6.3939999999999984</v>
      </c>
      <c r="V48" s="27">
        <f>+A!V48-B!W48</f>
        <v>441.75799999999998</v>
      </c>
      <c r="W48" s="28">
        <f>+A!W48-B!X48</f>
        <v>-22.437999999999999</v>
      </c>
      <c r="X48" s="29">
        <f>+A!X48-B!Y48</f>
        <v>0</v>
      </c>
      <c r="Y48" s="29">
        <f>+A!Y48-B!Z48</f>
        <v>-43.165999999999997</v>
      </c>
      <c r="Z48" s="29">
        <f>+A!Z48-B!AA48</f>
        <v>0</v>
      </c>
      <c r="AA48" s="29">
        <f>+A!AA48-B!AB48</f>
        <v>20.704999999999998</v>
      </c>
      <c r="AB48" s="29">
        <f>+A!AB48-B!AC48</f>
        <v>0</v>
      </c>
      <c r="AC48" s="29">
        <f>+A!AC48-B!AD48</f>
        <v>0</v>
      </c>
    </row>
    <row r="49" spans="2:29" x14ac:dyDescent="0.25">
      <c r="B49" s="189" t="s">
        <v>18</v>
      </c>
      <c r="C49" s="190"/>
      <c r="D49" s="24">
        <f>+A!D49-B!E49</f>
        <v>5289.5569999999998</v>
      </c>
      <c r="E49" s="25">
        <f>+A!E49-B!F49</f>
        <v>6551.5169999999998</v>
      </c>
      <c r="F49" s="24">
        <f>+A!F49-B!G49</f>
        <v>3575.145</v>
      </c>
      <c r="G49" s="25">
        <f>+A!G49-B!H49</f>
        <v>3910.1309999999999</v>
      </c>
      <c r="H49" s="24">
        <f>+A!H49-B!I49</f>
        <v>2640.7059999999992</v>
      </c>
      <c r="I49" s="25">
        <f>+A!I49-B!J49</f>
        <v>2282.2440000000006</v>
      </c>
      <c r="J49" s="24">
        <f>+A!J49-B!K49</f>
        <v>7468.5820000000003</v>
      </c>
      <c r="K49" s="25">
        <f>+A!K49-B!L49</f>
        <v>5388.4719999999998</v>
      </c>
      <c r="L49" s="24">
        <f>+A!L49-B!M49</f>
        <v>8872.8080000000009</v>
      </c>
      <c r="M49" s="25">
        <f>+A!M49-B!N49</f>
        <v>9345.2919999999995</v>
      </c>
      <c r="N49" s="24">
        <f>+A!N49-B!O49</f>
        <v>8758.6170000000002</v>
      </c>
      <c r="O49" s="25">
        <f>+A!O49-B!P49</f>
        <v>10590.65</v>
      </c>
      <c r="P49" s="24">
        <f>+A!P49-B!Q49</f>
        <v>11328.53</v>
      </c>
      <c r="Q49" s="25">
        <f>+A!Q49-B!R49</f>
        <v>6127.9159999999993</v>
      </c>
      <c r="R49" s="24">
        <f>+A!R49-B!S49</f>
        <v>3446.13</v>
      </c>
      <c r="S49" s="25">
        <f>+A!S49-B!T49</f>
        <v>2554.1299999999997</v>
      </c>
      <c r="T49" s="24">
        <f>+A!T49-B!U49</f>
        <v>3159.9409999999998</v>
      </c>
      <c r="U49" s="25">
        <f>+A!U49-B!V49</f>
        <v>3786.431</v>
      </c>
      <c r="V49" s="24">
        <f>+A!V49-B!W49</f>
        <v>5697.7759999999998</v>
      </c>
      <c r="W49" s="25">
        <f>+A!W49-B!X49</f>
        <v>6243.5460000000003</v>
      </c>
      <c r="X49" s="26">
        <f>+A!X49-B!Y49</f>
        <v>3048.1349999999998</v>
      </c>
      <c r="Y49" s="26">
        <f>+A!Y49-B!Z49</f>
        <v>3126.2719999999999</v>
      </c>
      <c r="Z49" s="26">
        <f>+A!Z49-B!AA49</f>
        <v>13304.038999999999</v>
      </c>
      <c r="AA49" s="26">
        <f>+A!AA49-B!AB49</f>
        <v>152.44299999999998</v>
      </c>
      <c r="AB49" s="26">
        <f>+A!AB49-B!AC49</f>
        <v>3570.5639999999999</v>
      </c>
      <c r="AC49" s="26">
        <f>+A!AC49-B!AD49</f>
        <v>968.69699999999989</v>
      </c>
    </row>
    <row r="50" spans="2:29" x14ac:dyDescent="0.25">
      <c r="B50" s="198" t="s">
        <v>19</v>
      </c>
      <c r="C50" s="199"/>
      <c r="D50" s="27">
        <f>+A!D50-B!E50</f>
        <v>0</v>
      </c>
      <c r="E50" s="28">
        <f>+A!E50-B!F50</f>
        <v>0</v>
      </c>
      <c r="F50" s="27">
        <f>+A!F50-B!G50</f>
        <v>-10454.93</v>
      </c>
      <c r="G50" s="28">
        <f>+A!G50-B!H50</f>
        <v>0</v>
      </c>
      <c r="H50" s="27">
        <f>+A!H50-B!I50</f>
        <v>0</v>
      </c>
      <c r="I50" s="28">
        <f>+A!I50-B!J50</f>
        <v>0</v>
      </c>
      <c r="J50" s="27">
        <f>+A!J50-B!K50</f>
        <v>0</v>
      </c>
      <c r="K50" s="28">
        <f>+A!K50-B!L50</f>
        <v>0</v>
      </c>
      <c r="L50" s="27">
        <f>+A!L50-B!M50</f>
        <v>0</v>
      </c>
      <c r="M50" s="28">
        <f>+A!M50-B!N50</f>
        <v>14625.12</v>
      </c>
      <c r="N50" s="27">
        <f>+A!N50-B!O50</f>
        <v>11667.571</v>
      </c>
      <c r="O50" s="28">
        <f>+A!O50-B!P50</f>
        <v>0</v>
      </c>
      <c r="P50" s="27">
        <f>+A!P50-B!Q50</f>
        <v>55281.322</v>
      </c>
      <c r="Q50" s="28">
        <f>+A!Q50-B!R50</f>
        <v>413014.30800000002</v>
      </c>
      <c r="R50" s="27">
        <f>+A!R50-B!S50</f>
        <v>83120.892999999996</v>
      </c>
      <c r="S50" s="28">
        <f>+A!S50-B!T50</f>
        <v>391923.40100000001</v>
      </c>
      <c r="T50" s="27">
        <f>+A!T50-B!U50</f>
        <v>242961.74300000002</v>
      </c>
      <c r="U50" s="28">
        <f>+A!U50-B!V50</f>
        <v>415948.995</v>
      </c>
      <c r="V50" s="27">
        <f>+A!V50-B!W50</f>
        <v>48217.593999999997</v>
      </c>
      <c r="W50" s="28">
        <f>+A!W50-B!X50</f>
        <v>185297.54699999999</v>
      </c>
      <c r="X50" s="29">
        <f>+A!X50-B!Y50</f>
        <v>338665.01900000003</v>
      </c>
      <c r="Y50" s="29">
        <f>+A!Y50-B!Z50</f>
        <v>48824.476000000002</v>
      </c>
      <c r="Z50" s="29">
        <f>+A!Z50-B!AA50</f>
        <v>381434.14499999996</v>
      </c>
      <c r="AA50" s="29">
        <f>+A!AA50-B!AB50</f>
        <v>368437.64600000001</v>
      </c>
      <c r="AB50" s="29">
        <f>+A!AB50-B!AC50</f>
        <v>182041.37</v>
      </c>
      <c r="AC50" s="29">
        <f>+A!AC50-B!AD50</f>
        <v>9454.8119999999999</v>
      </c>
    </row>
    <row r="51" spans="2:29" x14ac:dyDescent="0.25">
      <c r="B51" s="189" t="s">
        <v>20</v>
      </c>
      <c r="C51" s="190"/>
      <c r="D51" s="24">
        <f>+A!D51-B!E51</f>
        <v>0</v>
      </c>
      <c r="E51" s="25">
        <f>+A!E51-B!F51</f>
        <v>0</v>
      </c>
      <c r="F51" s="24">
        <f>+A!F51-B!G51</f>
        <v>-1.74</v>
      </c>
      <c r="G51" s="25">
        <f>+A!G51-B!H51</f>
        <v>-77.319000000000003</v>
      </c>
      <c r="H51" s="24">
        <f>+A!H51-B!I51</f>
        <v>-98.948999999999998</v>
      </c>
      <c r="I51" s="25">
        <f>+A!I51-B!J51</f>
        <v>0</v>
      </c>
      <c r="J51" s="24">
        <f>+A!J51-B!K51</f>
        <v>0</v>
      </c>
      <c r="K51" s="25">
        <f>+A!K51-B!L51</f>
        <v>-2.9020000000000001</v>
      </c>
      <c r="L51" s="24">
        <f>+A!L51-B!M51</f>
        <v>0</v>
      </c>
      <c r="M51" s="25">
        <f>+A!M51-B!N51</f>
        <v>0</v>
      </c>
      <c r="N51" s="24">
        <f>+A!N51-B!O51</f>
        <v>0</v>
      </c>
      <c r="O51" s="25">
        <f>+A!O51-B!P51</f>
        <v>-45.122999999999998</v>
      </c>
      <c r="P51" s="24">
        <f>+A!P51-B!Q51</f>
        <v>0</v>
      </c>
      <c r="Q51" s="25">
        <f>+A!Q51-B!R51</f>
        <v>-47.832999999999998</v>
      </c>
      <c r="R51" s="24">
        <f>+A!R51-B!S51</f>
        <v>-60.250999999999998</v>
      </c>
      <c r="S51" s="25">
        <f>+A!S51-B!T51</f>
        <v>-93.448999999999998</v>
      </c>
      <c r="T51" s="24">
        <f>+A!T51-B!U51</f>
        <v>-43.459000000000003</v>
      </c>
      <c r="U51" s="25">
        <f>+A!U51-B!V51</f>
        <v>0</v>
      </c>
      <c r="V51" s="24">
        <f>+A!V51-B!W51</f>
        <v>-17.001999999999999</v>
      </c>
      <c r="W51" s="25">
        <f>+A!W51-B!X51</f>
        <v>-63.820999999999998</v>
      </c>
      <c r="X51" s="26">
        <f>+A!X51-B!Y51</f>
        <v>-152.024</v>
      </c>
      <c r="Y51" s="26">
        <f>+A!Y51-B!Z51</f>
        <v>-2567.0169999999998</v>
      </c>
      <c r="Z51" s="26">
        <f>+A!Z51-B!AA51</f>
        <v>-72.376999999999995</v>
      </c>
      <c r="AA51" s="26">
        <f>+A!AA51-B!AB51</f>
        <v>-22.873999999999999</v>
      </c>
      <c r="AB51" s="26">
        <f>+A!AB51-B!AC51</f>
        <v>-697.08399999999995</v>
      </c>
      <c r="AC51" s="26">
        <f>+A!AC51-B!AD51</f>
        <v>-113.895</v>
      </c>
    </row>
    <row r="52" spans="2:29" x14ac:dyDescent="0.25">
      <c r="B52" s="198" t="s">
        <v>21</v>
      </c>
      <c r="C52" s="199"/>
      <c r="D52" s="27">
        <f>+A!D52-B!E52</f>
        <v>-3911.15</v>
      </c>
      <c r="E52" s="28">
        <f>+A!E52-B!F52</f>
        <v>-2116.9849999999997</v>
      </c>
      <c r="F52" s="27">
        <f>+A!F52-B!G52</f>
        <v>-461.75600000000009</v>
      </c>
      <c r="G52" s="28">
        <f>+A!G52-B!H52</f>
        <v>-7747.5420000000004</v>
      </c>
      <c r="H52" s="27">
        <f>+A!H52-B!I52</f>
        <v>-7027.2839999999997</v>
      </c>
      <c r="I52" s="28">
        <f>+A!I52-B!J52</f>
        <v>-8069.4840000000004</v>
      </c>
      <c r="J52" s="27">
        <f>+A!J52-B!K52</f>
        <v>-8168.991</v>
      </c>
      <c r="K52" s="28">
        <f>+A!K52-B!L52</f>
        <v>-5696.7610000000004</v>
      </c>
      <c r="L52" s="27">
        <f>+A!L52-B!M52</f>
        <v>-7323.0889999999999</v>
      </c>
      <c r="M52" s="28">
        <f>+A!M52-B!N52</f>
        <v>-3496.375</v>
      </c>
      <c r="N52" s="27">
        <f>+A!N52-B!O52</f>
        <v>-7339.7919999999995</v>
      </c>
      <c r="O52" s="28">
        <f>+A!O52-B!P52</f>
        <v>-13124.689</v>
      </c>
      <c r="P52" s="27">
        <f>+A!P52-B!Q52</f>
        <v>-11982.380000000001</v>
      </c>
      <c r="Q52" s="28">
        <f>+A!Q52-B!R52</f>
        <v>-18189.427</v>
      </c>
      <c r="R52" s="27">
        <f>+A!R52-B!S52</f>
        <v>-14553.501</v>
      </c>
      <c r="S52" s="28">
        <f>+A!S52-B!T52</f>
        <v>-21111.293999999998</v>
      </c>
      <c r="T52" s="27">
        <f>+A!T52-B!U52</f>
        <v>-18090.95</v>
      </c>
      <c r="U52" s="28">
        <f>+A!U52-B!V52</f>
        <v>-20016.741000000002</v>
      </c>
      <c r="V52" s="27">
        <f>+A!V52-B!W52</f>
        <v>-15686.367999999999</v>
      </c>
      <c r="W52" s="28">
        <f>+A!W52-B!X52</f>
        <v>-23555.478999999999</v>
      </c>
      <c r="X52" s="29">
        <f>+A!X52-B!Y52</f>
        <v>-22814.518999999997</v>
      </c>
      <c r="Y52" s="29">
        <f>+A!Y52-B!Z52</f>
        <v>-29629.974999999999</v>
      </c>
      <c r="Z52" s="29">
        <f>+A!Z52-B!AA52</f>
        <v>-22111.677</v>
      </c>
      <c r="AA52" s="29">
        <f>+A!AA52-B!AB52</f>
        <v>-30596.847999999998</v>
      </c>
      <c r="AB52" s="29">
        <f>+A!AB52-B!AC52</f>
        <v>-33379.028999999995</v>
      </c>
      <c r="AC52" s="29">
        <f>+A!AC52-B!AD52</f>
        <v>-38135.764999999999</v>
      </c>
    </row>
    <row r="53" spans="2:29" x14ac:dyDescent="0.25">
      <c r="B53" s="189" t="s">
        <v>22</v>
      </c>
      <c r="C53" s="190"/>
      <c r="D53" s="24">
        <f>+A!D53-B!E53</f>
        <v>74.954000000000065</v>
      </c>
      <c r="E53" s="25">
        <f>+A!E53-B!F53</f>
        <v>157.34699999999998</v>
      </c>
      <c r="F53" s="24">
        <f>+A!F53-B!G53</f>
        <v>-1237.6980000000001</v>
      </c>
      <c r="G53" s="25">
        <f>+A!G53-B!H53</f>
        <v>-1660.9599999999998</v>
      </c>
      <c r="H53" s="24">
        <f>+A!H53-B!I53</f>
        <v>-3164.893</v>
      </c>
      <c r="I53" s="25">
        <f>+A!I53-B!J53</f>
        <v>-1770.182</v>
      </c>
      <c r="J53" s="24">
        <f>+A!J53-B!K53</f>
        <v>-5208.6139999999996</v>
      </c>
      <c r="K53" s="25">
        <f>+A!K53-B!L53</f>
        <v>-3591.27</v>
      </c>
      <c r="L53" s="24">
        <f>+A!L53-B!M53</f>
        <v>-1149.6280000000002</v>
      </c>
      <c r="M53" s="25">
        <f>+A!M53-B!N53</f>
        <v>-29.552000000000021</v>
      </c>
      <c r="N53" s="24">
        <f>+A!N53-B!O53</f>
        <v>-2751.9380000000001</v>
      </c>
      <c r="O53" s="25">
        <f>+A!O53-B!P53</f>
        <v>-583.05399999999986</v>
      </c>
      <c r="P53" s="24">
        <f>+A!P53-B!Q53</f>
        <v>-4388.1859999999997</v>
      </c>
      <c r="Q53" s="25">
        <f>+A!Q53-B!R53</f>
        <v>11031.012999999999</v>
      </c>
      <c r="R53" s="24">
        <f>+A!R53-B!S53</f>
        <v>10630.224999999999</v>
      </c>
      <c r="S53" s="25">
        <f>+A!S53-B!T53</f>
        <v>14910.098000000002</v>
      </c>
      <c r="T53" s="24">
        <f>+A!T53-B!U53</f>
        <v>17607.317999999999</v>
      </c>
      <c r="U53" s="25">
        <f>+A!U53-B!V53</f>
        <v>-10999.114</v>
      </c>
      <c r="V53" s="24">
        <f>+A!V53-B!W53</f>
        <v>-14022.337</v>
      </c>
      <c r="W53" s="25">
        <f>+A!W53-B!X53</f>
        <v>22568.567999999999</v>
      </c>
      <c r="X53" s="26">
        <f>+A!X53-B!Y53</f>
        <v>14235.700999999999</v>
      </c>
      <c r="Y53" s="26">
        <f>+A!Y53-B!Z53</f>
        <v>4625.7759999999998</v>
      </c>
      <c r="Z53" s="26">
        <f>+A!Z53-B!AA53</f>
        <v>33678.663999999997</v>
      </c>
      <c r="AA53" s="26">
        <f>+A!AA53-B!AB53</f>
        <v>27712.555</v>
      </c>
      <c r="AB53" s="26">
        <f>+A!AB53-B!AC53</f>
        <v>-8961.9040000000005</v>
      </c>
      <c r="AC53" s="26">
        <f>+A!AC53-B!AD53</f>
        <v>-7126.2309999999998</v>
      </c>
    </row>
    <row r="54" spans="2:29" x14ac:dyDescent="0.25">
      <c r="B54" s="198" t="s">
        <v>23</v>
      </c>
      <c r="C54" s="199"/>
      <c r="D54" s="27">
        <f>+A!D54-B!E54</f>
        <v>-10961.15</v>
      </c>
      <c r="E54" s="28">
        <f>+A!E54-B!F54</f>
        <v>-11394.72</v>
      </c>
      <c r="F54" s="27">
        <f>+A!F54-B!G54</f>
        <v>-10826.546</v>
      </c>
      <c r="G54" s="28">
        <f>+A!G54-B!H54</f>
        <v>-11387.69</v>
      </c>
      <c r="H54" s="27">
        <f>+A!H54-B!I54</f>
        <v>-13409.11</v>
      </c>
      <c r="I54" s="28">
        <f>+A!I54-B!J54</f>
        <v>-19599.353999999999</v>
      </c>
      <c r="J54" s="27">
        <f>+A!J54-B!K54</f>
        <v>-19851.96</v>
      </c>
      <c r="K54" s="28">
        <f>+A!K54-B!L54</f>
        <v>-19970.885999999999</v>
      </c>
      <c r="L54" s="27">
        <f>+A!L54-B!M54</f>
        <v>-23389.649999999998</v>
      </c>
      <c r="M54" s="28">
        <f>+A!M54-B!N54</f>
        <v>-40534.641000000003</v>
      </c>
      <c r="N54" s="27">
        <f>+A!N54-B!O54</f>
        <v>-28954.876</v>
      </c>
      <c r="O54" s="28">
        <f>+A!O54-B!P54</f>
        <v>-25784.084999999999</v>
      </c>
      <c r="P54" s="27">
        <f>+A!P54-B!Q54</f>
        <v>-27766.77</v>
      </c>
      <c r="Q54" s="28">
        <f>+A!Q54-B!R54</f>
        <v>-27978.002</v>
      </c>
      <c r="R54" s="27">
        <f>+A!R54-B!S54</f>
        <v>-26475.766</v>
      </c>
      <c r="S54" s="28">
        <f>+A!S54-B!T54</f>
        <v>-43429.731999999996</v>
      </c>
      <c r="T54" s="27">
        <f>+A!T54-B!U54</f>
        <v>-59164.411</v>
      </c>
      <c r="U54" s="28">
        <f>+A!U54-B!V54</f>
        <v>-59915.871999999996</v>
      </c>
      <c r="V54" s="27">
        <f>+A!V54-B!W54</f>
        <v>-61687.737000000001</v>
      </c>
      <c r="W54" s="28">
        <f>+A!W54-B!X54</f>
        <v>-85207.844000000012</v>
      </c>
      <c r="X54" s="29">
        <f>+A!X54-B!Y54</f>
        <v>-34295.712</v>
      </c>
      <c r="Y54" s="29">
        <f>+A!Y54-B!Z54</f>
        <v>-27080.146000000001</v>
      </c>
      <c r="Z54" s="29">
        <f>+A!Z54-B!AA54</f>
        <v>-30077.010999999999</v>
      </c>
      <c r="AA54" s="29">
        <f>+A!AA54-B!AB54</f>
        <v>-36658.508000000002</v>
      </c>
      <c r="AB54" s="29">
        <f>+A!AB54-B!AC54</f>
        <v>-38500.339</v>
      </c>
      <c r="AC54" s="29">
        <f>+A!AC54-B!AD54</f>
        <v>-32588.088</v>
      </c>
    </row>
    <row r="55" spans="2:29" x14ac:dyDescent="0.25">
      <c r="B55" s="189" t="s">
        <v>24</v>
      </c>
      <c r="C55" s="190"/>
      <c r="D55" s="24">
        <f>+A!D55-B!E55</f>
        <v>-1117.3979999999999</v>
      </c>
      <c r="E55" s="25">
        <f>+A!E55-B!F55</f>
        <v>-771.74700000000007</v>
      </c>
      <c r="F55" s="24">
        <f>+A!F55-B!G55</f>
        <v>-410.90199999999999</v>
      </c>
      <c r="G55" s="25">
        <f>+A!G55-B!H55</f>
        <v>-517.65700000000004</v>
      </c>
      <c r="H55" s="24">
        <f>+A!H55-B!I55</f>
        <v>-2303.8449999999998</v>
      </c>
      <c r="I55" s="25">
        <f>+A!I55-B!J55</f>
        <v>-3898.6529999999998</v>
      </c>
      <c r="J55" s="24">
        <f>+A!J55-B!K55</f>
        <v>-852.44499999999994</v>
      </c>
      <c r="K55" s="25">
        <f>+A!K55-B!L55</f>
        <v>-772.76499999999999</v>
      </c>
      <c r="L55" s="24">
        <f>+A!L55-B!M55</f>
        <v>-564.84100000000001</v>
      </c>
      <c r="M55" s="25">
        <f>+A!M55-B!N55</f>
        <v>-591.423</v>
      </c>
      <c r="N55" s="24">
        <f>+A!N55-B!O55</f>
        <v>-1770.998</v>
      </c>
      <c r="O55" s="25">
        <f>+A!O55-B!P55</f>
        <v>-3425.8</v>
      </c>
      <c r="P55" s="24">
        <f>+A!P55-B!Q55</f>
        <v>-6632.9750000000004</v>
      </c>
      <c r="Q55" s="25">
        <f>+A!Q55-B!R55</f>
        <v>-8210.2350000000006</v>
      </c>
      <c r="R55" s="24">
        <f>+A!R55-B!S55</f>
        <v>-7626.2290000000003</v>
      </c>
      <c r="S55" s="25">
        <f>+A!S55-B!T55</f>
        <v>-10318.714</v>
      </c>
      <c r="T55" s="24">
        <f>+A!T55-B!U55</f>
        <v>-19864.310000000001</v>
      </c>
      <c r="U55" s="25">
        <f>+A!U55-B!V55</f>
        <v>-41072.531999999999</v>
      </c>
      <c r="V55" s="24">
        <f>+A!V55-B!W55</f>
        <v>-15137.47</v>
      </c>
      <c r="W55" s="25">
        <f>+A!W55-B!X55</f>
        <v>-17524.415000000001</v>
      </c>
      <c r="X55" s="26">
        <f>+A!X55-B!Y55</f>
        <v>-23785.401000000002</v>
      </c>
      <c r="Y55" s="26">
        <f>+A!Y55-B!Z55</f>
        <v>-25823.463</v>
      </c>
      <c r="Z55" s="26">
        <f>+A!Z55-B!AA55</f>
        <v>-24480.753000000001</v>
      </c>
      <c r="AA55" s="26">
        <f>+A!AA55-B!AB55</f>
        <v>-24053.074000000001</v>
      </c>
      <c r="AB55" s="26">
        <f>+A!AB55-B!AC55</f>
        <v>-24568.098999999998</v>
      </c>
      <c r="AC55" s="26">
        <f>+A!AC55-B!AD55</f>
        <v>-26754.316999999999</v>
      </c>
    </row>
    <row r="56" spans="2:29" ht="15.75" thickBot="1" x14ac:dyDescent="0.3">
      <c r="B56" s="200" t="s">
        <v>25</v>
      </c>
      <c r="C56" s="201"/>
      <c r="D56" s="30">
        <f>+A!D56-B!E56</f>
        <v>0</v>
      </c>
      <c r="E56" s="31">
        <f>+A!E56-B!F56</f>
        <v>0</v>
      </c>
      <c r="F56" s="30">
        <f>+A!F56-B!G56</f>
        <v>-1E-3</v>
      </c>
      <c r="G56" s="31">
        <f>+A!G56-B!H56</f>
        <v>0</v>
      </c>
      <c r="H56" s="30">
        <f>+A!H56-B!I56</f>
        <v>0</v>
      </c>
      <c r="I56" s="31">
        <f>+A!I56-B!J56</f>
        <v>0</v>
      </c>
      <c r="J56" s="30">
        <f>+A!J56-B!K56</f>
        <v>0</v>
      </c>
      <c r="K56" s="31">
        <f>+A!K56-B!L56</f>
        <v>0</v>
      </c>
      <c r="L56" s="30">
        <f>+A!L56-B!M56</f>
        <v>-8.4339999999999993</v>
      </c>
      <c r="M56" s="31">
        <f>+A!M56-B!N56</f>
        <v>-43.356000000000002</v>
      </c>
      <c r="N56" s="30">
        <f>+A!N56-B!O56</f>
        <v>-0.62300000000000022</v>
      </c>
      <c r="O56" s="31">
        <f>+A!O56-B!P56</f>
        <v>-55.783999999999999</v>
      </c>
      <c r="P56" s="30">
        <f>+A!P56-B!Q56</f>
        <v>-158.57</v>
      </c>
      <c r="Q56" s="31">
        <f>+A!Q56-B!R56</f>
        <v>-125.136</v>
      </c>
      <c r="R56" s="30">
        <f>+A!R56-B!S56</f>
        <v>-42.902000000000001</v>
      </c>
      <c r="S56" s="31">
        <f>+A!S56-B!T56</f>
        <v>-20.99</v>
      </c>
      <c r="T56" s="30">
        <f>+A!T56-B!U56</f>
        <v>-44.639000000000003</v>
      </c>
      <c r="U56" s="31">
        <f>+A!U56-B!V56</f>
        <v>6.2320000000000002</v>
      </c>
      <c r="V56" s="30">
        <f>+A!V56-B!W56</f>
        <v>-0.27799999999999869</v>
      </c>
      <c r="W56" s="31">
        <f>+A!W56-B!X56</f>
        <v>11.385999999999999</v>
      </c>
      <c r="X56" s="32">
        <f>+A!X56-B!Y56</f>
        <v>-25.933999999999997</v>
      </c>
      <c r="Y56" s="32">
        <f>+A!Y56-B!Z56</f>
        <v>18.614999999999998</v>
      </c>
      <c r="Z56" s="32">
        <f>+A!Z56-B!AA56</f>
        <v>-5.3380000000000001</v>
      </c>
      <c r="AA56" s="32">
        <f>+A!AA56-B!AB56</f>
        <v>3.5879999999999974</v>
      </c>
      <c r="AB56" s="32">
        <f>+A!AB56-B!AC56</f>
        <v>-118.35000000000001</v>
      </c>
      <c r="AC56" s="32">
        <f>+A!AC56-B!AD56</f>
        <v>-0.90700000000000003</v>
      </c>
    </row>
    <row r="57" spans="2:29" x14ac:dyDescent="0.25">
      <c r="B57" t="s">
        <v>52</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G151"/>
  <sheetViews>
    <sheetView showGridLines="0" topLeftCell="A133" workbookViewId="0">
      <selection activeCell="H60" sqref="H60:AG60"/>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 min="33" max="33" width="15.85546875" customWidth="1"/>
  </cols>
  <sheetData>
    <row r="7" spans="2:16" x14ac:dyDescent="0.25">
      <c r="L7" s="191" t="s">
        <v>9</v>
      </c>
      <c r="M7" s="204"/>
      <c r="N7" s="204"/>
      <c r="O7" s="204"/>
      <c r="P7" s="204"/>
    </row>
    <row r="8" spans="2:16" x14ac:dyDescent="0.25">
      <c r="B8" s="191" t="s">
        <v>8</v>
      </c>
      <c r="C8" s="204"/>
      <c r="D8" s="204"/>
      <c r="E8" s="204"/>
      <c r="L8" s="204"/>
      <c r="M8" s="204"/>
      <c r="N8" s="204"/>
      <c r="O8" s="204"/>
      <c r="P8" s="204"/>
    </row>
    <row r="9" spans="2:16" x14ac:dyDescent="0.25">
      <c r="B9" s="204"/>
      <c r="C9" s="204"/>
      <c r="D9" s="204"/>
      <c r="E9" s="204"/>
      <c r="L9" s="204"/>
      <c r="M9" s="204"/>
      <c r="N9" s="204"/>
      <c r="O9" s="204"/>
      <c r="P9" s="204"/>
    </row>
    <row r="10" spans="2:16" x14ac:dyDescent="0.25">
      <c r="B10" s="204"/>
      <c r="C10" s="204"/>
      <c r="D10" s="204"/>
      <c r="E10" s="204"/>
      <c r="L10" s="204"/>
      <c r="M10" s="204"/>
      <c r="N10" s="204"/>
      <c r="O10" s="204"/>
      <c r="P10" s="204"/>
    </row>
    <row r="11" spans="2:16" x14ac:dyDescent="0.25">
      <c r="B11" s="204"/>
      <c r="C11" s="204"/>
      <c r="D11" s="204"/>
      <c r="E11" s="204"/>
      <c r="L11" s="204"/>
      <c r="M11" s="204"/>
      <c r="N11" s="204"/>
      <c r="O11" s="204"/>
      <c r="P11" s="204"/>
    </row>
    <row r="12" spans="2:16" x14ac:dyDescent="0.25">
      <c r="B12" s="204"/>
      <c r="C12" s="204"/>
      <c r="D12" s="204"/>
      <c r="E12" s="204"/>
      <c r="L12" s="204"/>
      <c r="M12" s="204"/>
      <c r="N12" s="204"/>
      <c r="O12" s="204"/>
      <c r="P12" s="204"/>
    </row>
    <row r="13" spans="2:16" x14ac:dyDescent="0.25">
      <c r="B13" s="204"/>
      <c r="C13" s="204"/>
      <c r="D13" s="204"/>
      <c r="E13" s="204"/>
      <c r="L13" s="204"/>
      <c r="M13" s="204"/>
      <c r="N13" s="204"/>
      <c r="O13" s="204"/>
      <c r="P13" s="204"/>
    </row>
    <row r="14" spans="2:16" x14ac:dyDescent="0.25">
      <c r="B14" s="204"/>
      <c r="C14" s="204"/>
      <c r="D14" s="204"/>
      <c r="E14" s="204"/>
      <c r="L14" s="204"/>
      <c r="M14" s="204"/>
      <c r="N14" s="204"/>
      <c r="O14" s="204"/>
      <c r="P14" s="204"/>
    </row>
    <row r="15" spans="2:16" x14ac:dyDescent="0.25">
      <c r="B15" s="204"/>
      <c r="C15" s="204"/>
      <c r="D15" s="204"/>
      <c r="E15" s="204"/>
      <c r="G15" s="226" t="s">
        <v>39</v>
      </c>
      <c r="H15" s="226"/>
      <c r="I15" s="226"/>
      <c r="J15" s="226"/>
      <c r="K15" s="226"/>
      <c r="L15" s="204"/>
      <c r="M15" s="204"/>
      <c r="N15" s="204"/>
      <c r="O15" s="204"/>
      <c r="P15" s="204"/>
    </row>
    <row r="16" spans="2:16" ht="15" customHeight="1" x14ac:dyDescent="0.25">
      <c r="B16" s="204"/>
      <c r="C16" s="204"/>
      <c r="D16" s="204"/>
      <c r="E16" s="204"/>
      <c r="G16" s="226"/>
      <c r="H16" s="226"/>
      <c r="I16" s="226"/>
      <c r="J16" s="226"/>
      <c r="K16" s="226"/>
      <c r="L16" s="204"/>
      <c r="M16" s="204"/>
      <c r="N16" s="204"/>
      <c r="O16" s="204"/>
      <c r="P16" s="204"/>
    </row>
    <row r="17" spans="3:14" x14ac:dyDescent="0.25">
      <c r="C17" s="192" t="s">
        <v>3</v>
      </c>
      <c r="D17" s="192"/>
      <c r="E17" s="192"/>
      <c r="G17" s="226"/>
      <c r="H17" s="226"/>
      <c r="I17" s="226"/>
      <c r="J17" s="226"/>
      <c r="K17" s="226"/>
      <c r="N17" s="3" t="s">
        <v>3</v>
      </c>
    </row>
    <row r="43" spans="6:33" x14ac:dyDescent="0.25">
      <c r="F43" s="4" t="s">
        <v>62</v>
      </c>
    </row>
    <row r="44" spans="6:33" ht="15.75" thickBot="1" x14ac:dyDescent="0.3"/>
    <row r="45" spans="6:33" ht="15.75" thickBot="1" x14ac:dyDescent="0.3">
      <c r="F45" s="6" t="s">
        <v>14</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c r="AG45" s="9">
        <v>2020</v>
      </c>
    </row>
    <row r="46" spans="6:33" ht="15.75" thickBot="1" x14ac:dyDescent="0.3">
      <c r="F46" s="194" t="s">
        <v>26</v>
      </c>
      <c r="G46" s="210"/>
      <c r="H46" s="116">
        <f>(A!D46/D!H60)*1000</f>
        <v>0.17954216768242462</v>
      </c>
      <c r="I46" s="127">
        <f>(A!E46/D!I60)*1000</f>
        <v>0.28885464221075663</v>
      </c>
      <c r="J46" s="116">
        <f>(A!F46/D!J60)*1000</f>
        <v>0.15507577656312491</v>
      </c>
      <c r="K46" s="127">
        <f>(A!G46/D!K60)*1000</f>
        <v>0.1684012549884478</v>
      </c>
      <c r="L46" s="116">
        <f>(A!H46/D!L60)*1000</f>
        <v>0.20804752028621057</v>
      </c>
      <c r="M46" s="127">
        <f>(A!I46/D!M60)*1000</f>
        <v>0.21661184613812834</v>
      </c>
      <c r="N46" s="116">
        <f>(A!J46/D!N60)*1000</f>
        <v>0.23308152612467217</v>
      </c>
      <c r="O46" s="127">
        <f>(A!K46/D!O60)*1000</f>
        <v>0.17870432812033071</v>
      </c>
      <c r="P46" s="116">
        <f>(A!L46/D!P60)*1000</f>
        <v>0.26682263102235559</v>
      </c>
      <c r="Q46" s="127">
        <f>(A!M46/D!Q60)*1000</f>
        <v>0.6652500121459457</v>
      </c>
      <c r="R46" s="116">
        <f>(A!N46/D!R60)*1000</f>
        <v>0.55899812823958528</v>
      </c>
      <c r="S46" s="127">
        <f>(A!O46/D!S60)*1000</f>
        <v>0.35605677021579318</v>
      </c>
      <c r="T46" s="116">
        <f>(A!P46/D!T60)*1000</f>
        <v>1.6596196347781245</v>
      </c>
      <c r="U46" s="127">
        <f>(A!Q46/D!U60)*1000</f>
        <v>10.199274192052673</v>
      </c>
      <c r="V46" s="116">
        <f>(A!R46/D!V60)*1000</f>
        <v>2.3968699121740924</v>
      </c>
      <c r="W46" s="127">
        <f>(A!S46/D!W60)*1000</f>
        <v>9.5655433470943159</v>
      </c>
      <c r="X46" s="116">
        <f>(A!T46/D!X60)*1000</f>
        <v>6.3159495432406354</v>
      </c>
      <c r="Y46" s="127">
        <f>(A!U46/D!Y60)*1000</f>
        <v>9.4904470912403891</v>
      </c>
      <c r="Z46" s="116">
        <f>(A!V46/D!Z60)*1000</f>
        <v>1.3510947507428195</v>
      </c>
      <c r="AA46" s="127">
        <f>(A!W46/D!AA60)*1000</f>
        <v>5.0549884445994859</v>
      </c>
      <c r="AB46" s="116">
        <f>(A!X46/D!AB60)*1000</f>
        <v>7.9424860733255596</v>
      </c>
      <c r="AC46" s="123">
        <f>(A!Y46/D!AC60)*1000</f>
        <v>1.4120772581678409</v>
      </c>
      <c r="AD46" s="123">
        <f>(A!Z46/D!AD60)*1000</f>
        <v>9.741265990425779</v>
      </c>
      <c r="AE46" s="123">
        <f>(A!AA46/D!AE60)*1000</f>
        <v>8.4555879025239342</v>
      </c>
      <c r="AF46" s="123">
        <f>(A!AB46/D!AF60)*1000</f>
        <v>4.6511150498016027</v>
      </c>
      <c r="AG46" s="178">
        <f>(A!AC46/D!AG60)*1000</f>
        <v>0.36298646073215279</v>
      </c>
    </row>
    <row r="47" spans="6:33" x14ac:dyDescent="0.25">
      <c r="F47" s="216" t="s">
        <v>16</v>
      </c>
      <c r="G47" s="217"/>
      <c r="H47" s="124">
        <f>(A!D47/D!H$60)*1000</f>
        <v>9.5634711469829228E-3</v>
      </c>
      <c r="I47" s="117">
        <f>(A!E47/D!I$60)*1000</f>
        <v>2.9434560631027309E-2</v>
      </c>
      <c r="J47" s="124">
        <f>(A!F47/D!J$60)*1000</f>
        <v>2.4014051459805362E-2</v>
      </c>
      <c r="K47" s="117">
        <f>(A!G47/D!K$60)*1000</f>
        <v>2.4274600924175594E-2</v>
      </c>
      <c r="L47" s="124">
        <f>(A!H47/D!L$60)*1000</f>
        <v>2.0020999144479298E-2</v>
      </c>
      <c r="M47" s="117">
        <f>(A!I47/D!M$60)*1000</f>
        <v>1.9121628524724151E-2</v>
      </c>
      <c r="N47" s="124">
        <f>(A!J47/D!N$60)*1000</f>
        <v>1.5749949566269923E-2</v>
      </c>
      <c r="O47" s="117">
        <f>(A!K47/D!O$60)*1000</f>
        <v>1.5989067636218747E-2</v>
      </c>
      <c r="P47" s="124">
        <f>(A!L47/D!P$60)*1000</f>
        <v>2.0107523179459432E-2</v>
      </c>
      <c r="Q47" s="117">
        <f>(A!M47/D!Q$60)*1000</f>
        <v>3.4185031336539863E-2</v>
      </c>
      <c r="R47" s="124">
        <f>(A!N47/D!R$60)*1000</f>
        <v>3.6025700710309083E-2</v>
      </c>
      <c r="S47" s="117">
        <f>(A!O47/D!S$60)*1000</f>
        <v>3.7160635522883567E-2</v>
      </c>
      <c r="T47" s="124">
        <f>(A!P47/D!T$60)*1000</f>
        <v>3.6594505262664383E-2</v>
      </c>
      <c r="U47" s="117">
        <f>(A!Q47/D!U$60)*1000</f>
        <v>3.9892405063291142E-2</v>
      </c>
      <c r="V47" s="124">
        <f>(A!R47/D!V$60)*1000</f>
        <v>2.9508725263133757E-2</v>
      </c>
      <c r="W47" s="117">
        <f>(A!S47/D!W$60)*1000</f>
        <v>5.1687383749943298E-2</v>
      </c>
      <c r="X47" s="124">
        <f>(A!T47/D!X$60)*1000</f>
        <v>7.3166228985702422E-2</v>
      </c>
      <c r="Y47" s="117">
        <f>(A!U47/D!Y$60)*1000</f>
        <v>8.2484800675525535E-2</v>
      </c>
      <c r="Z47" s="124">
        <f>(A!V47/D!Z$60)*1000</f>
        <v>5.6298338285462747E-2</v>
      </c>
      <c r="AA47" s="117">
        <f>(A!W47/D!AA$60)*1000</f>
        <v>4.6025029433567344E-2</v>
      </c>
      <c r="AB47" s="124">
        <f>(A!X47/D!AB$60)*1000</f>
        <v>4.5389428682471825E-2</v>
      </c>
      <c r="AC47" s="118">
        <f>(A!Y47/D!AC$60)*1000</f>
        <v>5.3479649797138588E-2</v>
      </c>
      <c r="AD47" s="118">
        <f>(A!Z47/D!AD$60)*1000</f>
        <v>6.0759126088698621E-2</v>
      </c>
      <c r="AE47" s="118">
        <f>(A!AA47/D!AE$60)*1000</f>
        <v>5.9914646276265068E-2</v>
      </c>
      <c r="AF47" s="118">
        <f>(A!AB47/D!AF$60)*1000</f>
        <v>4.7868187707506678E-2</v>
      </c>
      <c r="AG47" s="120">
        <f>(A!AC47/D!AG$60)*1000</f>
        <v>5.3800047645517352E-2</v>
      </c>
    </row>
    <row r="48" spans="6:33" x14ac:dyDescent="0.25">
      <c r="F48" s="220" t="s">
        <v>17</v>
      </c>
      <c r="G48" s="221"/>
      <c r="H48" s="125">
        <f>(A!D48/D!H$60)*1000</f>
        <v>0</v>
      </c>
      <c r="I48" s="119">
        <f>(A!E48/D!I$60)*1000</f>
        <v>0</v>
      </c>
      <c r="J48" s="125">
        <f>(A!F48/D!J$60)*1000</f>
        <v>0</v>
      </c>
      <c r="K48" s="119">
        <f>(A!G48/D!K$60)*1000</f>
        <v>0</v>
      </c>
      <c r="L48" s="125">
        <f>(A!H48/D!L$60)*1000</f>
        <v>0</v>
      </c>
      <c r="M48" s="119">
        <f>(A!I48/D!M$60)*1000</f>
        <v>0</v>
      </c>
      <c r="N48" s="125">
        <f>(A!J48/D!N$60)*1000</f>
        <v>0</v>
      </c>
      <c r="O48" s="119">
        <f>(A!K48/D!O$60)*1000</f>
        <v>0</v>
      </c>
      <c r="P48" s="125">
        <f>(A!L48/D!P$60)*1000</f>
        <v>0</v>
      </c>
      <c r="Q48" s="119">
        <f>(A!M48/D!Q$60)*1000</f>
        <v>0</v>
      </c>
      <c r="R48" s="125">
        <f>(A!N48/D!R$60)*1000</f>
        <v>0</v>
      </c>
      <c r="S48" s="119">
        <f>(A!O48/D!S$60)*1000</f>
        <v>0</v>
      </c>
      <c r="T48" s="125">
        <f>(A!P48/D!T$60)*1000</f>
        <v>0</v>
      </c>
      <c r="U48" s="119">
        <f>(A!Q48/D!U$60)*1000</f>
        <v>0</v>
      </c>
      <c r="V48" s="125">
        <f>(A!R48/D!V$60)*1000</f>
        <v>0</v>
      </c>
      <c r="W48" s="119">
        <f>(A!S48/D!W$60)*1000</f>
        <v>0</v>
      </c>
      <c r="X48" s="125">
        <f>(A!T48/D!X$60)*1000</f>
        <v>0</v>
      </c>
      <c r="Y48" s="119">
        <f>(A!U48/D!Y$60)*1000</f>
        <v>3.8520510199546688E-4</v>
      </c>
      <c r="Z48" s="125">
        <f>(A!V48/D!Z$60)*1000</f>
        <v>1.041762958071971E-2</v>
      </c>
      <c r="AA48" s="119">
        <f>(A!W48/D!AA$60)*1000</f>
        <v>0</v>
      </c>
      <c r="AB48" s="125">
        <f>(A!X48/D!AB$60)*1000</f>
        <v>0</v>
      </c>
      <c r="AC48" s="120">
        <f>(A!Y48/D!AC$60)*1000</f>
        <v>0</v>
      </c>
      <c r="AD48" s="120">
        <f>(A!Z48/D!AD$60)*1000</f>
        <v>0</v>
      </c>
      <c r="AE48" s="120">
        <f>(A!AA48/D!AE$60)*1000</f>
        <v>4.2904803348667574E-4</v>
      </c>
      <c r="AF48" s="120">
        <f>(A!AB48/D!AF$60)*1000</f>
        <v>0</v>
      </c>
      <c r="AG48" s="120">
        <f>(A!AC48/D!AG$60)*1000</f>
        <v>0</v>
      </c>
    </row>
    <row r="49" spans="6:33" x14ac:dyDescent="0.25">
      <c r="F49" s="216" t="s">
        <v>18</v>
      </c>
      <c r="G49" s="217"/>
      <c r="H49" s="125">
        <f>(A!D49/D!H$60)*1000</f>
        <v>0.14844149783121946</v>
      </c>
      <c r="I49" s="119">
        <f>(A!E49/D!I$60)*1000</f>
        <v>0.18206669548069909</v>
      </c>
      <c r="J49" s="125">
        <f>(A!F49/D!J$60)*1000</f>
        <v>9.7254472736968398E-2</v>
      </c>
      <c r="K49" s="119">
        <f>(A!G49/D!K$60)*1000</f>
        <v>0.1386045211090107</v>
      </c>
      <c r="L49" s="125">
        <f>(A!H49/D!L$60)*1000</f>
        <v>0.18448930599123739</v>
      </c>
      <c r="M49" s="119">
        <f>(A!I49/D!M$60)*1000</f>
        <v>0.18696878831221905</v>
      </c>
      <c r="N49" s="125">
        <f>(A!J49/D!N$60)*1000</f>
        <v>0.19795859390760542</v>
      </c>
      <c r="O49" s="119">
        <f>(A!K49/D!O$60)*1000</f>
        <v>0.13941956370156391</v>
      </c>
      <c r="P49" s="125">
        <f>(A!L49/D!P$60)*1000</f>
        <v>0.22712953444332409</v>
      </c>
      <c r="Q49" s="119">
        <f>(A!M49/D!Q$60)*1000</f>
        <v>0.24458825244133506</v>
      </c>
      <c r="R49" s="125">
        <f>(A!N49/D!R$60)*1000</f>
        <v>0.21955756863121523</v>
      </c>
      <c r="S49" s="119">
        <f>(A!O49/D!S$60)*1000</f>
        <v>0.26225558453877162</v>
      </c>
      <c r="T49" s="125">
        <f>(A!P49/D!T$60)*1000</f>
        <v>0.27023983215734076</v>
      </c>
      <c r="U49" s="119">
        <f>(A!Q49/D!U$60)*1000</f>
        <v>0.18157326007326008</v>
      </c>
      <c r="V49" s="125">
        <f>(A!R49/D!V$60)*1000</f>
        <v>8.1596459446444544E-2</v>
      </c>
      <c r="W49" s="119">
        <f>(A!S49/D!W$60)*1000</f>
        <v>6.5755432563625635E-2</v>
      </c>
      <c r="X49" s="125">
        <f>(A!T49/D!X$60)*1000</f>
        <v>7.2087693309092538E-2</v>
      </c>
      <c r="Y49" s="119">
        <f>(A!U49/D!Y$60)*1000</f>
        <v>8.7124127816541497E-2</v>
      </c>
      <c r="Z49" s="125">
        <f>(A!V49/D!Z$60)*1000</f>
        <v>0.12902537691207219</v>
      </c>
      <c r="AA49" s="119">
        <f>(A!W49/D!AA$60)*1000</f>
        <v>0.15059357694152531</v>
      </c>
      <c r="AB49" s="125">
        <f>(A!X49/D!AB$60)*1000</f>
        <v>7.1085891954916436E-2</v>
      </c>
      <c r="AC49" s="120">
        <f>(A!Y49/D!AC$60)*1000</f>
        <v>7.2249754430920354E-2</v>
      </c>
      <c r="AD49" s="120">
        <f>(A!Z49/D!AD$60)*1000</f>
        <v>0.28186897657057297</v>
      </c>
      <c r="AE49" s="120">
        <f>(A!AA49/D!AE$60)*1000</f>
        <v>9.5054913175017623E-3</v>
      </c>
      <c r="AF49" s="120">
        <f>(A!AB49/D!AF$60)*1000</f>
        <v>8.4178556968175555E-2</v>
      </c>
      <c r="AG49" s="120">
        <f>(A!AC49/D!AG$60)*1000</f>
        <v>2.672814261891527E-2</v>
      </c>
    </row>
    <row r="50" spans="6:33" x14ac:dyDescent="0.25">
      <c r="F50" s="220" t="s">
        <v>19</v>
      </c>
      <c r="G50" s="221"/>
      <c r="H50" s="125">
        <f>(A!D50/D!H$60)*1000</f>
        <v>0</v>
      </c>
      <c r="I50" s="119">
        <f>(A!E50/D!I$60)*1000</f>
        <v>0</v>
      </c>
      <c r="J50" s="125">
        <f>(A!F50/D!J$60)*1000</f>
        <v>0</v>
      </c>
      <c r="K50" s="119">
        <f>(A!G50/D!K$60)*1000</f>
        <v>0</v>
      </c>
      <c r="L50" s="125">
        <f>(A!H50/D!L$60)*1000</f>
        <v>0</v>
      </c>
      <c r="M50" s="119">
        <f>(A!I50/D!M$60)*1000</f>
        <v>0</v>
      </c>
      <c r="N50" s="125">
        <f>(A!J50/D!N$60)*1000</f>
        <v>0</v>
      </c>
      <c r="O50" s="119">
        <f>(A!K50/D!O$60)*1000</f>
        <v>0</v>
      </c>
      <c r="P50" s="125">
        <f>(A!L50/D!P$60)*1000</f>
        <v>0</v>
      </c>
      <c r="Q50" s="119">
        <f>(A!M50/D!Q$60)*1000</f>
        <v>0.35527182626439296</v>
      </c>
      <c r="R50" s="125">
        <f>(A!N50/D!R$60)*1000</f>
        <v>0.27998586580917645</v>
      </c>
      <c r="S50" s="119">
        <f>(A!O50/D!S$60)*1000</f>
        <v>0</v>
      </c>
      <c r="T50" s="125">
        <f>(A!P50/D!T$60)*1000</f>
        <v>1.2961254131601772</v>
      </c>
      <c r="U50" s="119">
        <f>(A!Q50/D!U$60)*1000</f>
        <v>9.5751974776278583</v>
      </c>
      <c r="V50" s="125">
        <f>(A!R50/D!V$60)*1000</f>
        <v>1.9063092939530832</v>
      </c>
      <c r="W50" s="119">
        <f>(A!S50/D!W$60)*1000</f>
        <v>8.8908886721408145</v>
      </c>
      <c r="X50" s="125">
        <f>(A!T50/D!X$60)*1000</f>
        <v>5.4556842412407693</v>
      </c>
      <c r="Y50" s="119">
        <f>(A!U50/D!Y$60)*1000</f>
        <v>9.2459379583129646</v>
      </c>
      <c r="Z50" s="125">
        <f>(A!V50/D!Z$60)*1000</f>
        <v>1.0625748872014966</v>
      </c>
      <c r="AA50" s="119">
        <f>(A!W50/D!AA$60)*1000</f>
        <v>4.0625168970479226</v>
      </c>
      <c r="AB50" s="125">
        <f>(A!X50/D!AB$60)*1000</f>
        <v>7.3141210001295507</v>
      </c>
      <c r="AC50" s="120">
        <f>(A!Y50/D!AC$60)*1000</f>
        <v>1.0425897074524877</v>
      </c>
      <c r="AD50" s="120">
        <f>(A!Z50/D!AD$60)*1000</f>
        <v>8.5271485058731731</v>
      </c>
      <c r="AE50" s="120">
        <f>(A!AA50/D!AE$60)*1000</f>
        <v>7.6459490239960211</v>
      </c>
      <c r="AF50" s="120">
        <f>(A!AB50/D!AF$60)*1000</f>
        <v>4.4592805085432019</v>
      </c>
      <c r="AG50" s="120">
        <f>(A!AC50/D!AG$60)*1000</f>
        <v>0.21147661399190026</v>
      </c>
    </row>
    <row r="51" spans="6:33" x14ac:dyDescent="0.25">
      <c r="F51" s="216" t="s">
        <v>20</v>
      </c>
      <c r="G51" s="217"/>
      <c r="H51" s="125">
        <f>(A!D51/D!H$60)*1000</f>
        <v>0</v>
      </c>
      <c r="I51" s="119">
        <f>(A!E51/D!I$60)*1000</f>
        <v>0</v>
      </c>
      <c r="J51" s="125">
        <f>(A!F51/D!J$60)*1000</f>
        <v>0</v>
      </c>
      <c r="K51" s="119">
        <f>(A!G51/D!K$60)*1000</f>
        <v>0</v>
      </c>
      <c r="L51" s="125">
        <f>(A!H51/D!L$60)*1000</f>
        <v>0</v>
      </c>
      <c r="M51" s="119">
        <f>(A!I51/D!M$60)*1000</f>
        <v>0</v>
      </c>
      <c r="N51" s="125">
        <f>(A!J51/D!N$60)*1000</f>
        <v>0</v>
      </c>
      <c r="O51" s="119">
        <f>(A!K51/D!O$60)*1000</f>
        <v>0</v>
      </c>
      <c r="P51" s="125">
        <f>(A!L51/D!P$60)*1000</f>
        <v>0</v>
      </c>
      <c r="Q51" s="119">
        <f>(A!M51/D!Q$60)*1000</f>
        <v>0</v>
      </c>
      <c r="R51" s="125">
        <f>(A!N51/D!R$60)*1000</f>
        <v>0</v>
      </c>
      <c r="S51" s="119">
        <f>(A!O51/D!S$60)*1000</f>
        <v>0</v>
      </c>
      <c r="T51" s="125">
        <f>(A!P51/D!T$60)*1000</f>
        <v>0</v>
      </c>
      <c r="U51" s="119">
        <f>(A!Q51/D!U$60)*1000</f>
        <v>0</v>
      </c>
      <c r="V51" s="125">
        <f>(A!R51/D!V$60)*1000</f>
        <v>0</v>
      </c>
      <c r="W51" s="119">
        <f>(A!S51/D!W$60)*1000</f>
        <v>0</v>
      </c>
      <c r="X51" s="125">
        <f>(A!T51/D!X$60)*1000</f>
        <v>0</v>
      </c>
      <c r="Y51" s="119">
        <f>(A!U51/D!Y$60)*1000</f>
        <v>0</v>
      </c>
      <c r="Z51" s="125">
        <f>(A!V51/D!Z$60)*1000</f>
        <v>0</v>
      </c>
      <c r="AA51" s="119">
        <f>(A!W51/D!AA$60)*1000</f>
        <v>0</v>
      </c>
      <c r="AB51" s="125">
        <f>(A!X51/D!AB$60)*1000</f>
        <v>0</v>
      </c>
      <c r="AC51" s="120">
        <f>(A!Y51/D!AC$60)*1000</f>
        <v>0</v>
      </c>
      <c r="AD51" s="120">
        <f>(A!Z51/D!AD$60)*1000</f>
        <v>0</v>
      </c>
      <c r="AE51" s="120">
        <f>(A!AA51/D!AE$60)*1000</f>
        <v>0</v>
      </c>
      <c r="AF51" s="120">
        <f>(A!AB51/D!AF$60)*1000</f>
        <v>0</v>
      </c>
      <c r="AG51" s="120">
        <f>(A!AC51/D!AG$60)*1000</f>
        <v>0</v>
      </c>
    </row>
    <row r="52" spans="6:33" x14ac:dyDescent="0.25">
      <c r="F52" s="220" t="s">
        <v>21</v>
      </c>
      <c r="G52" s="221"/>
      <c r="H52" s="125">
        <f>(A!D52/D!H$60)*1000</f>
        <v>0</v>
      </c>
      <c r="I52" s="119">
        <f>(A!E52/D!I$60)*1000</f>
        <v>3.8087927820848758E-2</v>
      </c>
      <c r="J52" s="125">
        <f>(A!F52/D!J$60)*1000</f>
        <v>2.1923743500866552E-2</v>
      </c>
      <c r="K52" s="119">
        <f>(A!G52/D!K$60)*1000</f>
        <v>0</v>
      </c>
      <c r="L52" s="125">
        <f>(A!H52/D!L$60)*1000</f>
        <v>0</v>
      </c>
      <c r="M52" s="119">
        <f>(A!I52/D!M$60)*1000</f>
        <v>7.6718175316714352E-3</v>
      </c>
      <c r="N52" s="125">
        <f>(A!J52/D!N$60)*1000</f>
        <v>1.1012784950574945E-2</v>
      </c>
      <c r="O52" s="119">
        <f>(A!K52/D!O$60)*1000</f>
        <v>1.5782199422253212E-2</v>
      </c>
      <c r="P52" s="125">
        <f>(A!L52/D!P$60)*1000</f>
        <v>1.4363345712107426E-2</v>
      </c>
      <c r="Q52" s="119">
        <f>(A!M52/D!Q$60)*1000</f>
        <v>5.767186513141914E-3</v>
      </c>
      <c r="R52" s="125">
        <f>(A!N52/D!R$60)*1000</f>
        <v>1.0652836436936071E-2</v>
      </c>
      <c r="S52" s="119">
        <f>(A!O52/D!S$60)*1000</f>
        <v>1.2602513635285749E-2</v>
      </c>
      <c r="T52" s="125">
        <f>(A!P52/D!T$60)*1000</f>
        <v>3.400548536065074E-2</v>
      </c>
      <c r="U52" s="119">
        <f>(A!Q52/D!U$60)*1000</f>
        <v>1.5535795428200492E-2</v>
      </c>
      <c r="V52" s="125">
        <f>(A!R52/D!V$60)*1000</f>
        <v>2.3108555573390813E-2</v>
      </c>
      <c r="W52" s="119">
        <f>(A!S52/D!W$60)*1000</f>
        <v>2.266238715238398E-2</v>
      </c>
      <c r="X52" s="125">
        <f>(A!T52/D!X$60)*1000</f>
        <v>2.8942562790384489E-2</v>
      </c>
      <c r="Y52" s="119">
        <f>(A!U52/D!Y$60)*1000</f>
        <v>2.8894626905470868E-2</v>
      </c>
      <c r="Z52" s="125">
        <f>(A!V52/D!Z$60)*1000</f>
        <v>3.2010102344007925E-2</v>
      </c>
      <c r="AA52" s="119">
        <f>(A!W52/D!AA$60)*1000</f>
        <v>1.9730017878166833E-2</v>
      </c>
      <c r="AB52" s="125">
        <f>(A!X52/D!AB$60)*1000</f>
        <v>1.5433648572785764E-2</v>
      </c>
      <c r="AC52" s="120">
        <f>(A!Y52/D!AC$60)*1000</f>
        <v>4.9332372410847751E-2</v>
      </c>
      <c r="AD52" s="120">
        <f>(A!Z52/D!AD$60)*1000</f>
        <v>5.3402707775364308E-2</v>
      </c>
      <c r="AE52" s="120">
        <f>(A!AA52/D!AE$60)*1000</f>
        <v>2.4469766670811056E-2</v>
      </c>
      <c r="AF52" s="120">
        <f>(A!AB52/D!AF$60)*1000</f>
        <v>2.2029536804599563E-2</v>
      </c>
      <c r="AG52" s="120">
        <f>(A!AC52/D!AG$60)*1000</f>
        <v>1.4632434685936632E-2</v>
      </c>
    </row>
    <row r="53" spans="6:33" x14ac:dyDescent="0.25">
      <c r="F53" s="216" t="s">
        <v>22</v>
      </c>
      <c r="G53" s="217"/>
      <c r="H53" s="125">
        <f>(A!D53/D!H$60)*1000</f>
        <v>1.6462718937023009E-2</v>
      </c>
      <c r="I53" s="119">
        <f>(A!E53/D!I$60)*1000</f>
        <v>3.7793700532159157E-2</v>
      </c>
      <c r="J53" s="125">
        <f>(A!F53/D!J$60)*1000</f>
        <v>1.0074870017331023E-2</v>
      </c>
      <c r="K53" s="119">
        <f>(A!G53/D!K$60)*1000</f>
        <v>4.4854547363999166E-3</v>
      </c>
      <c r="L53" s="125">
        <f>(A!H53/D!L$60)*1000</f>
        <v>3.2745962201539938E-3</v>
      </c>
      <c r="M53" s="119">
        <f>(A!I53/D!M$60)*1000</f>
        <v>1.4661575398447076E-3</v>
      </c>
      <c r="N53" s="125">
        <f>(A!J53/D!N$60)*1000</f>
        <v>4.3985525519467427E-3</v>
      </c>
      <c r="O53" s="119">
        <f>(A!K53/D!O$60)*1000</f>
        <v>3.9770146428927183E-3</v>
      </c>
      <c r="P53" s="125">
        <f>(A!L53/D!P$60)*1000</f>
        <v>4.3465728831066615E-3</v>
      </c>
      <c r="Q53" s="119">
        <f>(A!M53/D!Q$60)*1000</f>
        <v>1.9977092746441237E-2</v>
      </c>
      <c r="R53" s="125">
        <f>(A!N53/D!R$60)*1000</f>
        <v>9.362257631023229E-3</v>
      </c>
      <c r="S53" s="119">
        <f>(A!O53/D!S$60)*1000</f>
        <v>3.4463718283139669E-2</v>
      </c>
      <c r="T53" s="125">
        <f>(A!P53/D!T$60)*1000</f>
        <v>9.3951100588386977E-3</v>
      </c>
      <c r="U53" s="119">
        <f>(A!Q53/D!U$60)*1000</f>
        <v>0.37492729633235966</v>
      </c>
      <c r="V53" s="125">
        <f>(A!R53/D!V$60)*1000</f>
        <v>0.33846669265518586</v>
      </c>
      <c r="W53" s="119">
        <f>(A!S53/D!W$60)*1000</f>
        <v>0.52173365694324736</v>
      </c>
      <c r="X53" s="125">
        <f>(A!T53/D!X$60)*1000</f>
        <v>0.67243687293784937</v>
      </c>
      <c r="Y53" s="119">
        <f>(A!U53/D!Y$60)*1000</f>
        <v>3.6649926669925781E-2</v>
      </c>
      <c r="Z53" s="125">
        <f>(A!V53/D!Z$60)*1000</f>
        <v>1.607280730714207E-2</v>
      </c>
      <c r="AA53" s="119">
        <f>(A!W53/D!AA$60)*1000</f>
        <v>0.71934134217067103</v>
      </c>
      <c r="AB53" s="125">
        <f>(A!X53/D!AB$60)*1000</f>
        <v>0.4836071166385974</v>
      </c>
      <c r="AC53" s="120">
        <f>(A!Y53/D!AC$60)*1000</f>
        <v>0.17542731155242366</v>
      </c>
      <c r="AD53" s="120">
        <f>(A!Z53/D!AD$60)*1000</f>
        <v>0.80459811467976972</v>
      </c>
      <c r="AE53" s="120">
        <f>(A!AA53/D!AE$60)*1000</f>
        <v>0.70218927431721156</v>
      </c>
      <c r="AF53" s="120">
        <f>(A!AB53/D!AF$60)*1000</f>
        <v>2.4790185440116609E-2</v>
      </c>
      <c r="AG53" s="120">
        <f>(A!AC53/D!AG$60)*1000</f>
        <v>4.6219288493607555E-2</v>
      </c>
    </row>
    <row r="54" spans="6:33" x14ac:dyDescent="0.25">
      <c r="F54" s="220" t="s">
        <v>23</v>
      </c>
      <c r="G54" s="221"/>
      <c r="H54" s="125">
        <f>(A!D54/D!H$60)*1000</f>
        <v>0</v>
      </c>
      <c r="I54" s="119">
        <f>(A!E54/D!I$60)*1000</f>
        <v>0</v>
      </c>
      <c r="J54" s="125">
        <f>(A!F54/D!J$60)*1000</f>
        <v>6.6855085988534865E-4</v>
      </c>
      <c r="K54" s="119">
        <f>(A!G54/D!K$60)*1000</f>
        <v>0</v>
      </c>
      <c r="L54" s="125">
        <f>(A!H54/D!L$60)*1000</f>
        <v>0</v>
      </c>
      <c r="M54" s="119">
        <f>(A!I54/D!M$60)*1000</f>
        <v>3.1278095627298736E-4</v>
      </c>
      <c r="N54" s="125">
        <f>(A!J54/D!N$60)*1000</f>
        <v>3.6372301795440788E-3</v>
      </c>
      <c r="O54" s="119">
        <f>(A!K54/D!O$60)*1000</f>
        <v>2.0564797290566791E-3</v>
      </c>
      <c r="P54" s="125">
        <f>(A!L54/D!P$60)*1000</f>
        <v>5.5485600452522075E-4</v>
      </c>
      <c r="Q54" s="119">
        <f>(A!M54/D!Q$60)*1000</f>
        <v>2.3014623718602733E-3</v>
      </c>
      <c r="R54" s="125">
        <f>(A!N54/D!R$60)*1000</f>
        <v>1.1347187559992322E-3</v>
      </c>
      <c r="S54" s="119">
        <f>(A!O54/D!S$60)*1000</f>
        <v>6.2973440834716635E-3</v>
      </c>
      <c r="T54" s="125">
        <f>(A!P54/D!T$60)*1000</f>
        <v>1.0194261468857685E-2</v>
      </c>
      <c r="U54" s="119">
        <f>(A!Q54/D!U$60)*1000</f>
        <v>8.1892474613993616E-3</v>
      </c>
      <c r="V54" s="125">
        <f>(A!R54/D!V$60)*1000</f>
        <v>9.9665206723382783E-3</v>
      </c>
      <c r="W54" s="119">
        <f>(A!S54/D!W$60)*1000</f>
        <v>8.4390509458785092E-3</v>
      </c>
      <c r="X54" s="125">
        <f>(A!T54/D!X$60)*1000</f>
        <v>4.3520975018517278E-3</v>
      </c>
      <c r="Y54" s="119">
        <f>(A!U54/D!Y$60)*1000</f>
        <v>2.8821607928536512E-3</v>
      </c>
      <c r="Z54" s="125">
        <f>(A!V54/D!Z$60)*1000</f>
        <v>3.2766479586222072E-2</v>
      </c>
      <c r="AA54" s="119">
        <f>(A!W54/D!AA$60)*1000</f>
        <v>4.5126564339597962E-2</v>
      </c>
      <c r="AB54" s="125">
        <f>(A!X54/D!AB$60)*1000</f>
        <v>6.4557585179427397E-3</v>
      </c>
      <c r="AC54" s="120">
        <f>(A!Y54/D!AC$60)*1000</f>
        <v>7.5253897074524876E-3</v>
      </c>
      <c r="AD54" s="120">
        <f>(A!Z54/D!AD$60)*1000</f>
        <v>7.4541639427233809E-3</v>
      </c>
      <c r="AE54" s="120">
        <f>(A!AA54/D!AE$60)*1000</f>
        <v>8.6392308011106964E-3</v>
      </c>
      <c r="AF54" s="120">
        <f>(A!AB54/D!AF$60)*1000</f>
        <v>7.7601627662158886E-3</v>
      </c>
      <c r="AG54" s="120">
        <f>(A!AC54/D!AG$60)*1000</f>
        <v>7.9637894068133094E-3</v>
      </c>
    </row>
    <row r="55" spans="6:33" x14ac:dyDescent="0.25">
      <c r="F55" s="216" t="s">
        <v>24</v>
      </c>
      <c r="G55" s="217"/>
      <c r="H55" s="125">
        <f>(A!D55/D!H$60)*1000</f>
        <v>5.0744797671992527E-3</v>
      </c>
      <c r="I55" s="119">
        <f>(A!E55/D!I$60)*1000</f>
        <v>1.4717577460223129E-3</v>
      </c>
      <c r="J55" s="125">
        <f>(A!F55/D!J$60)*1000</f>
        <v>1.1400879882682308E-3</v>
      </c>
      <c r="K55" s="119">
        <f>(A!G55/D!K$60)*1000</f>
        <v>1.0366782188615837E-3</v>
      </c>
      <c r="L55" s="125">
        <f>(A!H55/D!L$60)*1000</f>
        <v>2.6261893033987507E-4</v>
      </c>
      <c r="M55" s="119">
        <f>(A!I55/D!M$60)*1000</f>
        <v>1.0706477319166326E-3</v>
      </c>
      <c r="N55" s="125">
        <f>(A!J55/D!N$60)*1000</f>
        <v>3.2441496873108735E-4</v>
      </c>
      <c r="O55" s="119">
        <f>(A!K55/D!O$60)*1000</f>
        <v>1.4800029883454528E-3</v>
      </c>
      <c r="P55" s="125">
        <f>(A!L55/D!P$60)*1000</f>
        <v>3.2079879983276362E-4</v>
      </c>
      <c r="Q55" s="119">
        <f>(A!M55/D!Q$60)*1000</f>
        <v>3.1591604722343686E-3</v>
      </c>
      <c r="R55" s="125">
        <f>(A!N55/D!R$60)*1000</f>
        <v>2.2312583989249372E-3</v>
      </c>
      <c r="S55" s="119">
        <f>(A!O55/D!S$60)*1000</f>
        <v>3.1679155797960635E-3</v>
      </c>
      <c r="T55" s="125">
        <f>(A!P55/D!T$60)*1000</f>
        <v>2.9853254881736565E-3</v>
      </c>
      <c r="U55" s="119">
        <f>(A!Q55/D!U$60)*1000</f>
        <v>3.9420410812815877E-3</v>
      </c>
      <c r="V55" s="125">
        <f>(A!R55/D!V$60)*1000</f>
        <v>7.7647274645142057E-3</v>
      </c>
      <c r="W55" s="119">
        <f>(A!S55/D!W$60)*1000</f>
        <v>4.2406659710565713E-3</v>
      </c>
      <c r="X55" s="125">
        <f>(A!T55/D!X$60)*1000</f>
        <v>9.2794649069647371E-3</v>
      </c>
      <c r="Y55" s="119">
        <f>(A!U55/D!Y$60)*1000</f>
        <v>5.8000088884938442E-3</v>
      </c>
      <c r="Z55" s="125">
        <f>(A!V55/D!Z$60)*1000</f>
        <v>1.1510993727302739E-2</v>
      </c>
      <c r="AA55" s="119">
        <f>(A!W55/D!AA$60)*1000</f>
        <v>1.1314328696638032E-2</v>
      </c>
      <c r="AB55" s="125">
        <f>(A!X55/D!AB$60)*1000</f>
        <v>6.2923953880036267E-3</v>
      </c>
      <c r="AC55" s="120">
        <f>(A!Y55/D!AC$60)*1000</f>
        <v>1.0915801836429638E-2</v>
      </c>
      <c r="AD55" s="120">
        <f>(A!Z55/D!AD$60)*1000</f>
        <v>5.9960564330753495E-3</v>
      </c>
      <c r="AE55" s="120">
        <f>(A!AA55/D!AE$60)*1000</f>
        <v>3.8372083385138211E-3</v>
      </c>
      <c r="AF55" s="120">
        <f>(A!AB55/D!AF$60)*1000</f>
        <v>4.389444489432342E-3</v>
      </c>
      <c r="AG55" s="120">
        <f>(A!AC55/D!AG$60)*1000</f>
        <v>1.7935162391804972E-3</v>
      </c>
    </row>
    <row r="56" spans="6:33" ht="15.75" thickBot="1" x14ac:dyDescent="0.3">
      <c r="F56" s="218" t="s">
        <v>25</v>
      </c>
      <c r="G56" s="219"/>
      <c r="H56" s="126">
        <f>(A!D56/D!H$60)*1000</f>
        <v>0</v>
      </c>
      <c r="I56" s="121">
        <f>(A!E56/D!I$60)*1000</f>
        <v>0</v>
      </c>
      <c r="J56" s="126">
        <f>(A!F56/D!J$60)*1000</f>
        <v>0</v>
      </c>
      <c r="K56" s="121">
        <f>(A!G56/D!K$60)*1000</f>
        <v>0</v>
      </c>
      <c r="L56" s="126">
        <f>(A!H56/D!L$60)*1000</f>
        <v>0</v>
      </c>
      <c r="M56" s="121">
        <f>(A!I56/D!M$60)*1000</f>
        <v>0</v>
      </c>
      <c r="N56" s="126">
        <f>(A!J56/D!N$60)*1000</f>
        <v>0</v>
      </c>
      <c r="O56" s="121">
        <f>(A!K56/D!O$60)*1000</f>
        <v>0</v>
      </c>
      <c r="P56" s="126">
        <f>(A!L56/D!P$60)*1000</f>
        <v>0</v>
      </c>
      <c r="Q56" s="121">
        <f>(A!M56/D!Q$60)*1000</f>
        <v>0</v>
      </c>
      <c r="R56" s="126">
        <f>(A!N56/D!R$60)*1000</f>
        <v>4.8017853714724508E-5</v>
      </c>
      <c r="S56" s="121">
        <f>(A!O56/D!S$60)*1000</f>
        <v>1.090822859852976E-4</v>
      </c>
      <c r="T56" s="126">
        <f>(A!P56/D!T$60)*1000</f>
        <v>7.9725263133219247E-5</v>
      </c>
      <c r="U56" s="121">
        <f>(A!Q56/D!U$60)*1000</f>
        <v>1.6692168590902766E-5</v>
      </c>
      <c r="V56" s="126">
        <f>(A!R56/D!V$60)*1000</f>
        <v>1.4902887018734666E-4</v>
      </c>
      <c r="W56" s="121">
        <f>(A!S56/D!W$60)*1000</f>
        <v>1.3609762736469628E-4</v>
      </c>
      <c r="X56" s="126">
        <f>(A!T56/D!X$60)*1000</f>
        <v>0</v>
      </c>
      <c r="Y56" s="121">
        <f>(A!U56/D!Y$60)*1000</f>
        <v>2.8885382871872363E-4</v>
      </c>
      <c r="Z56" s="126">
        <f>(A!V56/D!Z$60)*1000</f>
        <v>4.1817981732144823E-4</v>
      </c>
      <c r="AA56" s="121">
        <f>(A!W56/D!AA$60)*1000</f>
        <v>3.401212226921903E-4</v>
      </c>
      <c r="AB56" s="126">
        <f>(A!X56/D!AB$60)*1000</f>
        <v>1.0145960184825322E-4</v>
      </c>
      <c r="AC56" s="122">
        <f>(A!Y56/D!AC$60)*1000</f>
        <v>5.5729233397394835E-4</v>
      </c>
      <c r="AD56" s="122">
        <f>(A!Z56/D!AD$60)*1000</f>
        <v>3.8022733503447979E-5</v>
      </c>
      <c r="AE56" s="122">
        <f>(A!AA56/D!AE$60)*1000</f>
        <v>6.5386049981350236E-4</v>
      </c>
      <c r="AF56" s="122">
        <f>(A!AB56/D!AF$60)*1000</f>
        <v>8.1816341404162283E-4</v>
      </c>
      <c r="AG56" s="122">
        <f>(A!AC56/D!AG$60)*1000</f>
        <v>3.7229016120066702E-4</v>
      </c>
    </row>
    <row r="57" spans="6:33" x14ac:dyDescent="0.25">
      <c r="F57" s="1" t="s">
        <v>52</v>
      </c>
    </row>
    <row r="58" spans="6:33" s="1" customFormat="1" ht="19.5" thickBot="1" x14ac:dyDescent="0.3">
      <c r="G58" s="227" t="s">
        <v>59</v>
      </c>
      <c r="H58" s="227"/>
      <c r="I58" s="227"/>
      <c r="J58" s="227"/>
      <c r="K58" s="227"/>
      <c r="L58" s="227"/>
      <c r="M58" s="227"/>
      <c r="N58" s="227"/>
      <c r="O58" s="227"/>
      <c r="P58" s="227"/>
      <c r="Q58" s="227"/>
      <c r="R58" s="227"/>
      <c r="S58" s="227"/>
      <c r="T58" s="227"/>
      <c r="U58" s="227"/>
      <c r="V58" s="227"/>
      <c r="W58" s="227"/>
      <c r="X58" s="227"/>
      <c r="Y58" s="227"/>
      <c r="Z58" s="227"/>
      <c r="AA58" s="227"/>
      <c r="AB58" s="227"/>
      <c r="AC58" s="227"/>
    </row>
    <row r="59" spans="6:33" ht="15.75" thickBot="1" x14ac:dyDescent="0.3">
      <c r="G59" s="47" t="s">
        <v>38</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c r="AG59" s="48">
        <v>2020</v>
      </c>
    </row>
    <row r="60" spans="6:33" x14ac:dyDescent="0.25">
      <c r="G60" s="14" t="s">
        <v>37</v>
      </c>
      <c r="H60" s="38">
        <v>36426000</v>
      </c>
      <c r="I60" s="34">
        <v>37019000</v>
      </c>
      <c r="J60" s="38">
        <v>37505000</v>
      </c>
      <c r="K60" s="34">
        <v>38088000</v>
      </c>
      <c r="L60" s="38">
        <v>38573000</v>
      </c>
      <c r="M60" s="34">
        <v>39152000</v>
      </c>
      <c r="N60" s="38">
        <v>39656000</v>
      </c>
      <c r="O60" s="34">
        <v>40156000</v>
      </c>
      <c r="P60" s="38">
        <v>40661000</v>
      </c>
      <c r="Q60" s="34">
        <v>41166000</v>
      </c>
      <c r="R60" s="38">
        <v>41672000</v>
      </c>
      <c r="S60" s="34">
        <v>42170000</v>
      </c>
      <c r="T60" s="38">
        <v>42659000</v>
      </c>
      <c r="U60" s="34">
        <v>43134000</v>
      </c>
      <c r="V60" s="38">
        <v>43609000</v>
      </c>
      <c r="W60" s="34">
        <v>44086000</v>
      </c>
      <c r="X60" s="38">
        <v>44553000</v>
      </c>
      <c r="Y60" s="34">
        <v>45002000</v>
      </c>
      <c r="Z60" s="38">
        <v>45435000</v>
      </c>
      <c r="AA60" s="34">
        <v>45866000</v>
      </c>
      <c r="AB60" s="38">
        <v>46314000</v>
      </c>
      <c r="AC60" s="35">
        <v>46830000</v>
      </c>
      <c r="AD60" s="35">
        <v>47419000</v>
      </c>
      <c r="AE60" s="35">
        <v>48258000</v>
      </c>
      <c r="AF60" s="35">
        <v>49396000</v>
      </c>
      <c r="AG60" s="35">
        <v>50372000</v>
      </c>
    </row>
    <row r="61" spans="6:33" ht="15.75" thickBot="1" x14ac:dyDescent="0.3">
      <c r="G61" s="46" t="s">
        <v>57</v>
      </c>
      <c r="H61" s="39">
        <v>3524506</v>
      </c>
      <c r="I61" s="36">
        <v>3670704</v>
      </c>
      <c r="J61" s="39">
        <v>3796038</v>
      </c>
      <c r="K61" s="36">
        <v>3927213</v>
      </c>
      <c r="L61" s="39">
        <v>3958723</v>
      </c>
      <c r="M61" s="36">
        <v>4027887</v>
      </c>
      <c r="N61" s="39">
        <v>4138012</v>
      </c>
      <c r="O61" s="36">
        <v>4175950</v>
      </c>
      <c r="P61" s="39">
        <v>4114826</v>
      </c>
      <c r="Q61" s="36">
        <v>4166664</v>
      </c>
      <c r="R61" s="39">
        <v>4265762</v>
      </c>
      <c r="S61" s="36">
        <v>4401365</v>
      </c>
      <c r="T61" s="39">
        <v>4588599</v>
      </c>
      <c r="U61" s="36">
        <v>4839396</v>
      </c>
      <c r="V61" s="39">
        <v>4987573</v>
      </c>
      <c r="W61" s="36">
        <v>5076732</v>
      </c>
      <c r="X61" s="39">
        <v>5183688</v>
      </c>
      <c r="Y61" s="36">
        <v>5312437</v>
      </c>
      <c r="Z61" s="39">
        <v>5399162</v>
      </c>
      <c r="AA61" s="36">
        <v>5469724</v>
      </c>
      <c r="AB61" s="39">
        <v>5535002</v>
      </c>
      <c r="AC61" s="37">
        <v>5607283</v>
      </c>
      <c r="AD61" s="37">
        <v>5612253</v>
      </c>
      <c r="AE61" s="37">
        <v>5638676</v>
      </c>
      <c r="AF61" s="37">
        <v>5703569</v>
      </c>
      <c r="AG61" s="37">
        <v>5685807</v>
      </c>
    </row>
    <row r="62" spans="6:33" x14ac:dyDescent="0.25">
      <c r="G62" s="1" t="s">
        <v>55</v>
      </c>
      <c r="K62" s="1" t="s">
        <v>56</v>
      </c>
      <c r="W62" s="2"/>
      <c r="X62" s="222"/>
      <c r="Y62" s="222"/>
      <c r="Z62" s="2"/>
      <c r="AA62" s="55"/>
    </row>
    <row r="63" spans="6:33" s="1" customFormat="1" x14ac:dyDescent="0.25">
      <c r="W63" s="114"/>
      <c r="X63" s="128"/>
      <c r="Y63" s="128"/>
      <c r="Z63" s="114"/>
      <c r="AA63" s="55"/>
    </row>
    <row r="64" spans="6:33" ht="15.75" thickBot="1" x14ac:dyDescent="0.3"/>
    <row r="65" spans="6:33" ht="15.75" thickBot="1" x14ac:dyDescent="0.3">
      <c r="F65" s="6" t="s">
        <v>14</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c r="AG65" s="9">
        <v>2020</v>
      </c>
    </row>
    <row r="66" spans="6:33" ht="15.75" thickBot="1" x14ac:dyDescent="0.3">
      <c r="F66" s="194" t="s">
        <v>26</v>
      </c>
      <c r="G66" s="210"/>
      <c r="H66" s="131">
        <f>+(B!E46/D!H$60)*1000</f>
        <v>0.77088041508812388</v>
      </c>
      <c r="I66" s="132">
        <f>+(B!F46/D!I$60)*1000</f>
        <v>0.49553931764769443</v>
      </c>
      <c r="J66" s="131">
        <f>+(B!G46/D!J$60)*1000</f>
        <v>0.66136381815757905</v>
      </c>
      <c r="K66" s="132">
        <f>+(B!H46/D!K$60)*1000</f>
        <v>0.60439245956731769</v>
      </c>
      <c r="L66" s="131">
        <f>+(B!I46/D!L$60)*1000</f>
        <v>0.79436315557514325</v>
      </c>
      <c r="M66" s="132">
        <f>+(B!J46/D!M$60)*1000</f>
        <v>0.99277329382917867</v>
      </c>
      <c r="N66" s="131">
        <f>+(B!K46/D!N$60)*1000</f>
        <v>0.88844603590881588</v>
      </c>
      <c r="O66" s="132">
        <f>+(B!L46/D!O$60)*1000</f>
        <v>0.77648602948500844</v>
      </c>
      <c r="P66" s="131">
        <f>+(B!M46/D!P$60)*1000</f>
        <v>0.82735763999901624</v>
      </c>
      <c r="Q66" s="132">
        <f>+(B!N46/D!Q$60)*1000</f>
        <v>1.1347372831948694</v>
      </c>
      <c r="R66" s="131">
        <f>+(B!O46/D!R$60)*1000</f>
        <v>1.2674715396429257</v>
      </c>
      <c r="S66" s="132">
        <f>+(B!P46/D!S$60)*1000</f>
        <v>1.4587166706189236</v>
      </c>
      <c r="T66" s="131">
        <f>+(B!Q46/D!T$60)*1000</f>
        <v>1.278939543824281</v>
      </c>
      <c r="U66" s="132">
        <f>+(B!R46/D!U$60)*1000</f>
        <v>1.5265672091621458</v>
      </c>
      <c r="V66" s="131">
        <f>+(B!S46/D!V$60)*1000</f>
        <v>1.2982413263317207</v>
      </c>
      <c r="W66" s="132">
        <f>+(B!T46/D!W$60)*1000</f>
        <v>1.9691254593294925</v>
      </c>
      <c r="X66" s="131">
        <f>+(B!U46/D!X$60)*1000</f>
        <v>2.5092110968958319</v>
      </c>
      <c r="Y66" s="132">
        <f>+(B!V46/D!Y$60)*1000</f>
        <v>3.016959424025599</v>
      </c>
      <c r="Z66" s="131">
        <f>+(B!W46/D!Z$60)*1000</f>
        <v>2.476149994497634</v>
      </c>
      <c r="AA66" s="132">
        <f>+(B!X46/D!AA$60)*1000</f>
        <v>3.1864478044739024</v>
      </c>
      <c r="AB66" s="131">
        <f>+(B!Y46/D!AB$60)*1000</f>
        <v>2.0673626981042448</v>
      </c>
      <c r="AC66" s="133">
        <f>+(B!Z46/D!AC$60)*1000</f>
        <v>2.0409953021567371</v>
      </c>
      <c r="AD66" s="133">
        <f>+(B!AA46/D!AD$60)*1000</f>
        <v>2.3525548830637506</v>
      </c>
      <c r="AE66" s="133">
        <f>+(B!AB46/D!AE$60)*1000</f>
        <v>2.1986427120891872</v>
      </c>
      <c r="AF66" s="133">
        <f>+(B!AC46/D!AF$60)*1000</f>
        <v>3.1145072475504092</v>
      </c>
      <c r="AG66" s="133">
        <f>+(B!AD46/D!AG$60)*1000</f>
        <v>2.2943897403319302</v>
      </c>
    </row>
    <row r="67" spans="6:33" x14ac:dyDescent="0.25">
      <c r="F67" s="216" t="s">
        <v>16</v>
      </c>
      <c r="G67" s="217"/>
      <c r="H67" s="134">
        <f>+(B!E47/D!H$60)*1000</f>
        <v>0.30920935595453797</v>
      </c>
      <c r="I67" s="135">
        <f>+(B!F47/D!I$60)*1000</f>
        <v>3.1505821334990143E-2</v>
      </c>
      <c r="J67" s="134">
        <f>+(B!G47/D!J$60)*1000</f>
        <v>1.8811625116651111E-3</v>
      </c>
      <c r="K67" s="135">
        <f>+(B!H47/D!K$60)*1000</f>
        <v>1.3013810123923546E-3</v>
      </c>
      <c r="L67" s="134">
        <f>+(B!I47/D!L$60)*1000</f>
        <v>6.4405153864101827E-4</v>
      </c>
      <c r="M67" s="135">
        <f>+(B!J47/D!M$60)*1000</f>
        <v>2.0813240702901512E-3</v>
      </c>
      <c r="N67" s="134">
        <f>+(B!K47/D!N$60)*1000</f>
        <v>7.2372402662900936E-6</v>
      </c>
      <c r="O67" s="135">
        <f>+(B!L47/D!O$60)*1000</f>
        <v>1.1629644386891126E-5</v>
      </c>
      <c r="P67" s="134">
        <f>+(B!M47/D!P$60)*1000</f>
        <v>1.1478320749612649E-3</v>
      </c>
      <c r="Q67" s="135">
        <f>+(B!N47/D!Q$60)*1000</f>
        <v>2.2443278433658846E-4</v>
      </c>
      <c r="R67" s="134">
        <f>+(B!O47/D!R$60)*1000</f>
        <v>0.25515271645229409</v>
      </c>
      <c r="S67" s="135">
        <f>+(B!P47/D!S$60)*1000</f>
        <v>0.36896063552288355</v>
      </c>
      <c r="T67" s="134">
        <f>+(B!Q47/D!T$60)*1000</f>
        <v>2.3503223235425114E-2</v>
      </c>
      <c r="U67" s="135">
        <f>+(B!R47/D!U$60)*1000</f>
        <v>7.4957388602958225E-2</v>
      </c>
      <c r="V67" s="134">
        <f>+(B!S47/D!V$60)*1000</f>
        <v>3.5448622990667061E-2</v>
      </c>
      <c r="W67" s="135">
        <f>+(B!T47/D!W$60)*1000</f>
        <v>3.5004105611758832E-2</v>
      </c>
      <c r="X67" s="134">
        <f>+(B!U47/D!X$60)*1000</f>
        <v>4.0269791035396039E-3</v>
      </c>
      <c r="Y67" s="135">
        <f>+(B!V47/D!Y$60)*1000</f>
        <v>2.7346117950313321E-3</v>
      </c>
      <c r="Z67" s="134">
        <f>+(B!W47/D!Z$60)*1000</f>
        <v>3.2590095741168702E-2</v>
      </c>
      <c r="AA67" s="135">
        <f>+(B!X47/D!AA$60)*1000</f>
        <v>9.0602472419657271E-2</v>
      </c>
      <c r="AB67" s="134">
        <f>+(B!Y47/D!AB$60)*1000</f>
        <v>0.10530157187891351</v>
      </c>
      <c r="AC67" s="136">
        <f>+(B!Z47/D!AC$60)*1000</f>
        <v>7.277512278453982E-2</v>
      </c>
      <c r="AD67" s="136">
        <f>+(B!AA47/D!AD$60)*1000</f>
        <v>8.8266770703726349E-2</v>
      </c>
      <c r="AE67" s="136">
        <f>+(B!AB47/D!AE$60)*1000</f>
        <v>0.12307403953748601</v>
      </c>
      <c r="AF67" s="136">
        <f>+(B!AC47/D!AF$60)*1000</f>
        <v>0.11841683537128513</v>
      </c>
      <c r="AG67" s="136">
        <f>+(B!AD47/D!AG$60)*1000</f>
        <v>0.11321579448900183</v>
      </c>
    </row>
    <row r="68" spans="6:33" x14ac:dyDescent="0.25">
      <c r="F68" s="220" t="s">
        <v>17</v>
      </c>
      <c r="G68" s="221"/>
      <c r="H68" s="13">
        <f>+(B!E48/D!H$60)*1000</f>
        <v>0</v>
      </c>
      <c r="I68" s="10">
        <f>+(B!F48/D!I$60)*1000</f>
        <v>0</v>
      </c>
      <c r="J68" s="13">
        <f>+(B!G48/D!J$60)*1000</f>
        <v>0</v>
      </c>
      <c r="K68" s="10">
        <f>+(B!H48/D!K$60)*1000</f>
        <v>0</v>
      </c>
      <c r="L68" s="13">
        <f>+(B!I48/D!L$60)*1000</f>
        <v>0</v>
      </c>
      <c r="M68" s="10">
        <f>+(B!J48/D!M$60)*1000</f>
        <v>0</v>
      </c>
      <c r="N68" s="13">
        <f>+(B!K48/D!N$60)*1000</f>
        <v>0</v>
      </c>
      <c r="O68" s="10">
        <f>+(B!L48/D!O$60)*1000</f>
        <v>0</v>
      </c>
      <c r="P68" s="13">
        <f>+(B!M48/D!P$60)*1000</f>
        <v>0</v>
      </c>
      <c r="Q68" s="10">
        <f>+(B!N48/D!Q$60)*1000</f>
        <v>0</v>
      </c>
      <c r="R68" s="13">
        <f>+(B!O48/D!R$60)*1000</f>
        <v>0</v>
      </c>
      <c r="S68" s="10">
        <f>+(B!P48/D!S$60)*1000</f>
        <v>1.8798434906331515E-3</v>
      </c>
      <c r="T68" s="13">
        <f>+(B!Q48/D!T$60)*1000</f>
        <v>0</v>
      </c>
      <c r="U68" s="10">
        <f>+(B!R48/D!U$60)*1000</f>
        <v>5.0002318356748743E-4</v>
      </c>
      <c r="V68" s="13">
        <f>+(B!S48/D!V$60)*1000</f>
        <v>6.179206127175583E-3</v>
      </c>
      <c r="W68" s="10">
        <f>+(B!T48/D!W$60)*1000</f>
        <v>5.7449303633806646E-3</v>
      </c>
      <c r="X68" s="13">
        <f>+(B!U48/D!X$60)*1000</f>
        <v>0</v>
      </c>
      <c r="Y68" s="10">
        <f>+(B!V48/D!Y$60)*1000</f>
        <v>5.2728767610328434E-4</v>
      </c>
      <c r="Z68" s="13">
        <f>+(B!W48/D!Z$60)*1000</f>
        <v>6.947727522834819E-4</v>
      </c>
      <c r="AA68" s="10">
        <f>+(B!X48/D!AA$60)*1000</f>
        <v>4.89207691972267E-4</v>
      </c>
      <c r="AB68" s="13">
        <f>+(B!Y48/D!AB$60)*1000</f>
        <v>0</v>
      </c>
      <c r="AC68" s="11">
        <f>+(B!Z48/D!AC$60)*1000</f>
        <v>9.2175955584027319E-4</v>
      </c>
      <c r="AD68" s="11">
        <f>+(B!AA48/D!AD$60)*1000</f>
        <v>0</v>
      </c>
      <c r="AE68" s="11">
        <f>+(B!AB48/D!AE$60)*1000</f>
        <v>0</v>
      </c>
      <c r="AF68" s="11">
        <f>+(B!AC48/D!AF$60)*1000</f>
        <v>0</v>
      </c>
      <c r="AG68" s="11">
        <f>+(B!AD48/D!AG$60)*1000</f>
        <v>0</v>
      </c>
    </row>
    <row r="69" spans="6:33" x14ac:dyDescent="0.25">
      <c r="F69" s="216" t="s">
        <v>18</v>
      </c>
      <c r="G69" s="217"/>
      <c r="H69" s="13">
        <f>+(B!E49/D!H$60)*1000</f>
        <v>3.2277219568440127E-3</v>
      </c>
      <c r="I69" s="10">
        <f>+(B!F49/D!I$60)*1000</f>
        <v>5.0895486101731544E-3</v>
      </c>
      <c r="J69" s="13">
        <f>+(B!G49/D!J$60)*1000</f>
        <v>1.9299826689774696E-3</v>
      </c>
      <c r="K69" s="10">
        <f>+(B!H49/D!K$60)*1000</f>
        <v>3.5944076874606178E-2</v>
      </c>
      <c r="L69" s="13">
        <f>+(B!I49/D!L$60)*1000</f>
        <v>0.11602934695253157</v>
      </c>
      <c r="M69" s="10">
        <f>+(B!J49/D!M$60)*1000</f>
        <v>0.12867690028606457</v>
      </c>
      <c r="N69" s="13">
        <f>+(B!K49/D!N$60)*1000</f>
        <v>9.624369578374016E-3</v>
      </c>
      <c r="O69" s="10">
        <f>+(B!L49/D!O$60)*1000</f>
        <v>5.2310987150114554E-3</v>
      </c>
      <c r="P69" s="13">
        <f>+(B!M49/D!P$60)*1000</f>
        <v>8.9153242664961503E-3</v>
      </c>
      <c r="Q69" s="10">
        <f>+(B!N49/D!Q$60)*1000</f>
        <v>1.7573434387601419E-2</v>
      </c>
      <c r="R69" s="13">
        <f>+(B!O49/D!R$60)*1000</f>
        <v>9.377663659051641E-3</v>
      </c>
      <c r="S69" s="10">
        <f>+(B!P49/D!S$60)*1000</f>
        <v>1.1113777566990751E-2</v>
      </c>
      <c r="T69" s="13">
        <f>+(B!Q49/D!T$60)*1000</f>
        <v>4.6796924447361637E-3</v>
      </c>
      <c r="U69" s="10">
        <f>+(B!R49/D!U$60)*1000</f>
        <v>3.9506305930356568E-2</v>
      </c>
      <c r="V69" s="13">
        <f>+(B!S49/D!V$60)*1000</f>
        <v>2.5730927102203672E-3</v>
      </c>
      <c r="W69" s="10">
        <f>+(B!T49/D!W$60)*1000</f>
        <v>7.8202604001270243E-3</v>
      </c>
      <c r="X69" s="13">
        <f>+(B!U49/D!X$60)*1000</f>
        <v>1.1622561892577377E-3</v>
      </c>
      <c r="Y69" s="10">
        <f>+(B!V49/D!Y$60)*1000</f>
        <v>2.9849562241678149E-3</v>
      </c>
      <c r="Z69" s="13">
        <f>+(B!W49/D!Z$60)*1000</f>
        <v>3.6203807637284029E-3</v>
      </c>
      <c r="AA69" s="10">
        <f>+(B!X49/D!AA$60)*1000</f>
        <v>1.4467775694414162E-2</v>
      </c>
      <c r="AB69" s="13">
        <f>+(B!Y49/D!AB$60)*1000</f>
        <v>5.271343438269206E-3</v>
      </c>
      <c r="AC69" s="11">
        <f>+(B!Z49/D!AC$60)*1000</f>
        <v>5.4918641896220376E-3</v>
      </c>
      <c r="AD69" s="11">
        <f>+(B!AA49/D!AD$60)*1000</f>
        <v>1.3055104493979205E-3</v>
      </c>
      <c r="AE69" s="11">
        <f>+(B!AB49/D!AE$60)*1000</f>
        <v>6.3465746611960716E-3</v>
      </c>
      <c r="AF69" s="11">
        <f>+(B!AC49/D!AF$60)*1000</f>
        <v>1.1894080492347558E-2</v>
      </c>
      <c r="AG69" s="11">
        <f>+(B!AD49/D!AG$60)*1000</f>
        <v>7.4972802350512192E-3</v>
      </c>
    </row>
    <row r="70" spans="6:33" x14ac:dyDescent="0.25">
      <c r="F70" s="220" t="s">
        <v>19</v>
      </c>
      <c r="G70" s="221"/>
      <c r="H70" s="13">
        <f>+(B!E50/D!H$60)*1000</f>
        <v>0</v>
      </c>
      <c r="I70" s="10">
        <f>+(B!F50/D!I$60)*1000</f>
        <v>0</v>
      </c>
      <c r="J70" s="13">
        <f>+(B!G50/D!J$60)*1000</f>
        <v>0.27876096520463939</v>
      </c>
      <c r="K70" s="10">
        <f>+(B!H50/D!K$60)*1000</f>
        <v>0</v>
      </c>
      <c r="L70" s="13">
        <f>+(B!I50/D!L$60)*1000</f>
        <v>0</v>
      </c>
      <c r="M70" s="10">
        <f>+(B!J50/D!M$60)*1000</f>
        <v>0</v>
      </c>
      <c r="N70" s="13">
        <f>+(B!K50/D!N$60)*1000</f>
        <v>0</v>
      </c>
      <c r="O70" s="10">
        <f>+(B!L50/D!O$60)*1000</f>
        <v>0</v>
      </c>
      <c r="P70" s="13">
        <f>+(B!M50/D!P$60)*1000</f>
        <v>0</v>
      </c>
      <c r="Q70" s="10">
        <f>+(B!N50/D!Q$60)*1000</f>
        <v>0</v>
      </c>
      <c r="R70" s="13">
        <f>+(B!O50/D!R$60)*1000</f>
        <v>0</v>
      </c>
      <c r="S70" s="10">
        <f>+(B!P50/D!S$60)*1000</f>
        <v>0</v>
      </c>
      <c r="T70" s="13">
        <f>+(B!Q50/D!T$60)*1000</f>
        <v>2.3657375934738276E-4</v>
      </c>
      <c r="U70" s="10">
        <f>+(B!R50/D!U$60)*1000</f>
        <v>5.2394862521444797E-5</v>
      </c>
      <c r="V70" s="13">
        <f>+(B!S50/D!V$60)*1000</f>
        <v>2.6024444495402325E-4</v>
      </c>
      <c r="W70" s="10">
        <f>+(B!T50/D!W$60)*1000</f>
        <v>9.1450800707707663E-4</v>
      </c>
      <c r="X70" s="13">
        <f>+(B!U50/D!X$60)*1000</f>
        <v>2.364756582048347E-3</v>
      </c>
      <c r="Y70" s="10">
        <f>+(B!V50/D!Y$60)*1000</f>
        <v>3.0377538776054399E-3</v>
      </c>
      <c r="Z70" s="13">
        <f>+(B!W50/D!Z$60)*1000</f>
        <v>1.3314845383514912E-3</v>
      </c>
      <c r="AA70" s="10">
        <f>+(B!X50/D!AA$60)*1000</f>
        <v>2.2540727336153144E-2</v>
      </c>
      <c r="AB70" s="13">
        <f>+(B!Y50/D!AB$60)*1000</f>
        <v>1.7528393142462321E-3</v>
      </c>
      <c r="AC70" s="11">
        <f>+(B!Z50/D!AC$60)*1000</f>
        <v>0</v>
      </c>
      <c r="AD70" s="11">
        <f>+(B!AA50/D!AD$60)*1000</f>
        <v>0.4832389970265083</v>
      </c>
      <c r="AE70" s="11">
        <f>+(B!AB50/D!AE$60)*1000</f>
        <v>1.1201500269385387E-2</v>
      </c>
      <c r="AF70" s="11">
        <f>+(B!AC50/D!AF$60)*1000</f>
        <v>0.77393412422058461</v>
      </c>
      <c r="AG70" s="11">
        <f>+(B!AD50/D!AG$60)*1000</f>
        <v>2.3776860160406577E-2</v>
      </c>
    </row>
    <row r="71" spans="6:33" x14ac:dyDescent="0.25">
      <c r="F71" s="216" t="s">
        <v>20</v>
      </c>
      <c r="G71" s="217"/>
      <c r="H71" s="13">
        <f>+(B!E51/D!H$60)*1000</f>
        <v>0</v>
      </c>
      <c r="I71" s="10">
        <f>+(B!F51/D!I$60)*1000</f>
        <v>0</v>
      </c>
      <c r="J71" s="13">
        <f>+(B!G51/D!J$60)*1000</f>
        <v>4.6393814158112253E-5</v>
      </c>
      <c r="K71" s="10">
        <f>+(B!H51/D!K$60)*1000</f>
        <v>2.0300094517958413E-3</v>
      </c>
      <c r="L71" s="13">
        <f>+(B!I51/D!L$60)*1000</f>
        <v>2.565239934669328E-3</v>
      </c>
      <c r="M71" s="10">
        <f>+(B!J51/D!M$60)*1000</f>
        <v>0</v>
      </c>
      <c r="N71" s="13">
        <f>+(B!K51/D!N$60)*1000</f>
        <v>0</v>
      </c>
      <c r="O71" s="10">
        <f>+(B!L51/D!O$60)*1000</f>
        <v>7.2268154198625365E-5</v>
      </c>
      <c r="P71" s="13">
        <f>+(B!M51/D!P$60)*1000</f>
        <v>0</v>
      </c>
      <c r="Q71" s="10">
        <f>+(B!N51/D!Q$60)*1000</f>
        <v>0</v>
      </c>
      <c r="R71" s="13">
        <f>+(B!O51/D!R$60)*1000</f>
        <v>0</v>
      </c>
      <c r="S71" s="10">
        <f>+(B!P51/D!S$60)*1000</f>
        <v>1.0700260848944747E-3</v>
      </c>
      <c r="T71" s="13">
        <f>+(B!Q51/D!T$60)*1000</f>
        <v>0</v>
      </c>
      <c r="U71" s="10">
        <f>+(B!R51/D!U$60)*1000</f>
        <v>1.1089395836231279E-3</v>
      </c>
      <c r="V71" s="13">
        <f>+(B!S51/D!V$60)*1000</f>
        <v>1.3816184732509344E-3</v>
      </c>
      <c r="W71" s="10">
        <f>+(B!T51/D!W$60)*1000</f>
        <v>2.1196978632672505E-3</v>
      </c>
      <c r="X71" s="13">
        <f>+(B!U51/D!X$60)*1000</f>
        <v>9.7544497564698237E-4</v>
      </c>
      <c r="Y71" s="10">
        <f>+(B!V51/D!Y$60)*1000</f>
        <v>0</v>
      </c>
      <c r="Z71" s="13">
        <f>+(B!W51/D!Z$60)*1000</f>
        <v>3.7420490811048747E-4</v>
      </c>
      <c r="AA71" s="10">
        <f>+(B!X51/D!AA$60)*1000</f>
        <v>1.391466445733223E-3</v>
      </c>
      <c r="AB71" s="13">
        <f>+(B!Y51/D!AB$60)*1000</f>
        <v>3.282463186077644E-3</v>
      </c>
      <c r="AC71" s="11">
        <f>+(B!Z51/D!AC$60)*1000</f>
        <v>5.4815652359598545E-2</v>
      </c>
      <c r="AD71" s="11">
        <f>+(B!AA51/D!AD$60)*1000</f>
        <v>1.5263291085851661E-3</v>
      </c>
      <c r="AE71" s="11">
        <f>+(B!AB51/D!AE$60)*1000</f>
        <v>4.7399394918977157E-4</v>
      </c>
      <c r="AF71" s="11">
        <f>+(B!AC51/D!AF$60)*1000</f>
        <v>1.4112154830350634E-2</v>
      </c>
      <c r="AG71" s="11">
        <f>+(B!AD51/D!AG$60)*1000</f>
        <v>2.261077582784086E-3</v>
      </c>
    </row>
    <row r="72" spans="6:33" x14ac:dyDescent="0.25">
      <c r="F72" s="220" t="s">
        <v>21</v>
      </c>
      <c r="G72" s="221"/>
      <c r="H72" s="13">
        <f>+(B!E52/D!H$60)*1000</f>
        <v>0.107372481194751</v>
      </c>
      <c r="I72" s="10">
        <f>+(B!F52/D!I$60)*1000</f>
        <v>9.5274372619465669E-2</v>
      </c>
      <c r="J72" s="13">
        <f>+(B!G52/D!J$60)*1000</f>
        <v>3.423559525396614E-2</v>
      </c>
      <c r="K72" s="10">
        <f>+(B!H52/D!K$60)*1000</f>
        <v>0.20341162570888471</v>
      </c>
      <c r="L72" s="13">
        <f>+(B!I52/D!L$60)*1000</f>
        <v>0.18218142223835324</v>
      </c>
      <c r="M72" s="10">
        <f>+(B!J52/D!M$60)*1000</f>
        <v>0.21377837658357174</v>
      </c>
      <c r="N72" s="13">
        <f>+(B!K52/D!N$60)*1000</f>
        <v>0.21700912850514423</v>
      </c>
      <c r="O72" s="10">
        <f>+(B!L52/D!O$60)*1000</f>
        <v>0.15764794800278914</v>
      </c>
      <c r="P72" s="13">
        <f>+(B!M52/D!P$60)*1000</f>
        <v>0.19446440077715749</v>
      </c>
      <c r="Q72" s="10">
        <f>+(B!N52/D!Q$60)*1000</f>
        <v>9.0700748190254088E-2</v>
      </c>
      <c r="R72" s="13">
        <f>+(B!O52/D!R$60)*1000</f>
        <v>0.18678529948166636</v>
      </c>
      <c r="S72" s="10">
        <f>+(B!P52/D!S$60)*1000</f>
        <v>0.32383535688878351</v>
      </c>
      <c r="T72" s="13">
        <f>+(B!Q52/D!T$60)*1000</f>
        <v>0.3148929885838862</v>
      </c>
      <c r="U72" s="10">
        <f>+(B!R52/D!U$60)*1000</f>
        <v>0.43723160383919873</v>
      </c>
      <c r="V72" s="13">
        <f>+(B!S52/D!V$60)*1000</f>
        <v>0.35683556146666973</v>
      </c>
      <c r="W72" s="10">
        <f>+(B!T52/D!W$60)*1000</f>
        <v>0.50152855781880867</v>
      </c>
      <c r="X72" s="13">
        <f>+(B!U52/D!X$60)*1000</f>
        <v>0.434997149462438</v>
      </c>
      <c r="Y72" s="10">
        <f>+(B!V52/D!Y$60)*1000</f>
        <v>0.47369132483000753</v>
      </c>
      <c r="Z72" s="13">
        <f>+(B!W52/D!Z$60)*1000</f>
        <v>0.37725865522174534</v>
      </c>
      <c r="AA72" s="10">
        <f>+(B!X52/D!AA$60)*1000</f>
        <v>0.53330170496664198</v>
      </c>
      <c r="AB72" s="13">
        <f>+(B!Y52/D!AB$60)*1000</f>
        <v>0.50803888672971453</v>
      </c>
      <c r="AC72" s="11">
        <f>+(B!Z52/D!AC$60)*1000</f>
        <v>0.68204591074097798</v>
      </c>
      <c r="AD72" s="11">
        <f>+(B!AA52/D!AD$60)*1000</f>
        <v>0.51970686855479875</v>
      </c>
      <c r="AE72" s="11">
        <f>+(B!AB52/D!AE$60)*1000</f>
        <v>0.65849620788263086</v>
      </c>
      <c r="AF72" s="11">
        <f>+(B!AC52/D!AF$60)*1000</f>
        <v>0.69777309903635909</v>
      </c>
      <c r="AG72" s="11">
        <f>+(B!AD52/D!AG$60)*1000</f>
        <v>0.77171504010164371</v>
      </c>
    </row>
    <row r="73" spans="6:33" x14ac:dyDescent="0.25">
      <c r="F73" s="216" t="s">
        <v>22</v>
      </c>
      <c r="G73" s="217"/>
      <c r="H73" s="13">
        <f>+(B!E53/D!H$60)*1000</f>
        <v>1.4405012902871574E-2</v>
      </c>
      <c r="I73" s="10">
        <f>+(B!F53/D!I$60)*1000</f>
        <v>3.3543261568383803E-2</v>
      </c>
      <c r="J73" s="13">
        <f>+(B!G53/D!J$60)*1000</f>
        <v>4.3075749900013331E-2</v>
      </c>
      <c r="K73" s="10">
        <f>+(B!H53/D!K$60)*1000</f>
        <v>4.8093940348666243E-2</v>
      </c>
      <c r="L73" s="13">
        <f>+(B!I53/D!L$60)*1000</f>
        <v>8.53240349467244E-2</v>
      </c>
      <c r="M73" s="10">
        <f>+(B!J53/D!M$60)*1000</f>
        <v>4.6679224560686558E-2</v>
      </c>
      <c r="N73" s="13">
        <f>+(B!K53/D!N$60)*1000</f>
        <v>0.13574346883195482</v>
      </c>
      <c r="O73" s="10">
        <f>+(B!L53/D!O$60)*1000</f>
        <v>9.3409976093236369E-2</v>
      </c>
      <c r="P73" s="13">
        <f>+(B!M53/D!P$60)*1000</f>
        <v>3.2620053614028185E-2</v>
      </c>
      <c r="Q73" s="10">
        <f>+(B!N53/D!Q$60)*1000</f>
        <v>2.0694966720108825E-2</v>
      </c>
      <c r="R73" s="13">
        <f>+(B!O53/D!R$60)*1000</f>
        <v>7.5400316759454786E-2</v>
      </c>
      <c r="S73" s="10">
        <f>+(B!P53/D!S$60)*1000</f>
        <v>4.8289992885937869E-2</v>
      </c>
      <c r="T73" s="13">
        <f>+(B!Q53/D!T$60)*1000</f>
        <v>0.11226170327480718</v>
      </c>
      <c r="U73" s="10">
        <f>+(B!R53/D!U$60)*1000</f>
        <v>0.11918906199285946</v>
      </c>
      <c r="V73" s="13">
        <f>+(B!S53/D!V$60)*1000</f>
        <v>9.4704510536815792E-2</v>
      </c>
      <c r="W73" s="10">
        <f>+(B!T53/D!W$60)*1000</f>
        <v>0.18352883001406342</v>
      </c>
      <c r="X73" s="13">
        <f>+(B!U53/D!X$60)*1000</f>
        <v>0.27723749242475254</v>
      </c>
      <c r="Y73" s="10">
        <f>+(B!V53/D!Y$60)*1000</f>
        <v>0.28106381938580505</v>
      </c>
      <c r="Z73" s="13">
        <f>+(B!W53/D!Z$60)*1000</f>
        <v>0.32469692967976227</v>
      </c>
      <c r="AA73" s="10">
        <f>+(B!X53/D!AA$60)*1000</f>
        <v>0.22728692277504034</v>
      </c>
      <c r="AB73" s="13">
        <f>+(B!Y53/D!AB$60)*1000</f>
        <v>0.17623351470397719</v>
      </c>
      <c r="AC73" s="11">
        <f>+(B!Z53/D!AC$60)*1000</f>
        <v>7.6649263292761047E-2</v>
      </c>
      <c r="AD73" s="11">
        <f>+(B!AA53/D!AD$60)*1000</f>
        <v>9.4362470739576959E-2</v>
      </c>
      <c r="AE73" s="11">
        <f>+(B!AB53/D!AE$60)*1000</f>
        <v>0.12793101661900616</v>
      </c>
      <c r="AF73" s="11">
        <f>+(B!AC53/D!AF$60)*1000</f>
        <v>0.20621993683699086</v>
      </c>
      <c r="AG73" s="11">
        <f>+(B!AD53/D!AG$60)*1000</f>
        <v>0.18769135630906059</v>
      </c>
    </row>
    <row r="74" spans="6:33" x14ac:dyDescent="0.25">
      <c r="F74" s="220" t="s">
        <v>23</v>
      </c>
      <c r="G74" s="221"/>
      <c r="H74" s="13">
        <f>+(B!E54/D!H$60)*1000</f>
        <v>0.3009155548234777</v>
      </c>
      <c r="I74" s="10">
        <f>+(B!F54/D!I$60)*1000</f>
        <v>0.30780734217563949</v>
      </c>
      <c r="J74" s="13">
        <f>+(B!G54/D!J$60)*1000</f>
        <v>0.28933795493934145</v>
      </c>
      <c r="K74" s="10">
        <f>+(B!H54/D!K$60)*1000</f>
        <v>0.29898366939718546</v>
      </c>
      <c r="L74" s="13">
        <f>+(B!I54/D!L$60)*1000</f>
        <v>0.34762942991211471</v>
      </c>
      <c r="M74" s="10">
        <f>+(B!J54/D!M$60)*1000</f>
        <v>0.50090927666530438</v>
      </c>
      <c r="N74" s="13">
        <f>+(B!K54/D!N$60)*1000</f>
        <v>0.50424142626588664</v>
      </c>
      <c r="O74" s="10">
        <f>+(B!L54/D!O$60)*1000</f>
        <v>0.49938903277218843</v>
      </c>
      <c r="P74" s="13">
        <f>+(B!M54/D!P$60)*1000</f>
        <v>0.57579033963749038</v>
      </c>
      <c r="Q74" s="10">
        <f>+(B!N54/D!Q$60)*1000</f>
        <v>0.98696455813049611</v>
      </c>
      <c r="R74" s="13">
        <f>+(B!O54/D!R$60)*1000</f>
        <v>0.69596280476099071</v>
      </c>
      <c r="S74" s="10">
        <f>+(B!P54/D!S$60)*1000</f>
        <v>0.61772928622243306</v>
      </c>
      <c r="T74" s="13">
        <f>+(B!Q54/D!T$60)*1000</f>
        <v>0.66109489205091543</v>
      </c>
      <c r="U74" s="10">
        <f>+(B!R54/D!U$60)*1000</f>
        <v>0.65681914499003102</v>
      </c>
      <c r="V74" s="13">
        <f>+(B!S54/D!V$60)*1000</f>
        <v>0.6170835378018299</v>
      </c>
      <c r="W74" s="10">
        <f>+(B!T54/D!W$60)*1000</f>
        <v>0.99355296465998277</v>
      </c>
      <c r="X74" s="13">
        <f>+(B!U54/D!X$60)*1000</f>
        <v>1.3323078131663411</v>
      </c>
      <c r="Y74" s="10">
        <f>+(B!V54/D!Y$60)*1000</f>
        <v>1.3342868094751343</v>
      </c>
      <c r="Z74" s="13">
        <f>+(B!W54/D!Z$60)*1000</f>
        <v>1.3904805106195666</v>
      </c>
      <c r="AA74" s="10">
        <f>+(B!X54/D!AA$60)*1000</f>
        <v>1.9028827235860988</v>
      </c>
      <c r="AB74" s="13">
        <f>+(B!Y54/D!AB$60)*1000</f>
        <v>0.74695996890788963</v>
      </c>
      <c r="AC74" s="11">
        <f>+(B!Z54/D!AC$60)*1000</f>
        <v>0.58579030535981202</v>
      </c>
      <c r="AD74" s="11">
        <f>+(B!AA54/D!AD$60)*1000</f>
        <v>0.64173601299057337</v>
      </c>
      <c r="AE74" s="11">
        <f>+(B!AB54/D!AE$60)*1000</f>
        <v>0.76827510464586179</v>
      </c>
      <c r="AF74" s="11">
        <f>+(B!AC54/D!AF$60)*1000</f>
        <v>0.78718236294436805</v>
      </c>
      <c r="AG74" s="11">
        <f>+(B!AD54/D!AG$60)*1000</f>
        <v>0.65491225283887877</v>
      </c>
    </row>
    <row r="75" spans="6:33" x14ac:dyDescent="0.25">
      <c r="F75" s="216" t="s">
        <v>24</v>
      </c>
      <c r="G75" s="217"/>
      <c r="H75" s="13">
        <f>+(B!E55/D!H$60)*1000</f>
        <v>3.575031570855982E-2</v>
      </c>
      <c r="I75" s="10">
        <f>+(B!F55/D!I$60)*1000</f>
        <v>2.2319079391663742E-2</v>
      </c>
      <c r="J75" s="13">
        <f>+(B!G55/D!J$60)*1000</f>
        <v>1.2096013864818025E-2</v>
      </c>
      <c r="K75" s="10">
        <f>+(B!H55/D!K$60)*1000</f>
        <v>1.4627756773787021E-2</v>
      </c>
      <c r="L75" s="13">
        <f>+(B!I55/D!L$60)*1000</f>
        <v>5.9989500427760349E-2</v>
      </c>
      <c r="M75" s="10">
        <f>+(B!J55/D!M$60)*1000</f>
        <v>0.1006480128729056</v>
      </c>
      <c r="N75" s="13">
        <f>+(B!K55/D!N$60)*1000</f>
        <v>2.1820405487189831E-2</v>
      </c>
      <c r="O75" s="10">
        <f>+(B!L55/D!O$60)*1000</f>
        <v>2.0724076103197528E-2</v>
      </c>
      <c r="P75" s="13">
        <f>+(B!M55/D!P$60)*1000</f>
        <v>1.4212267283146012E-2</v>
      </c>
      <c r="Q75" s="10">
        <f>+(B!N55/D!Q$60)*1000</f>
        <v>1.7525943739979594E-2</v>
      </c>
      <c r="R75" s="13">
        <f>+(B!O55/D!R$60)*1000</f>
        <v>4.4729770589364559E-2</v>
      </c>
      <c r="S75" s="10">
        <f>+(B!P55/D!S$60)*1000</f>
        <v>8.4405762390324879E-2</v>
      </c>
      <c r="T75" s="13">
        <f>+(B!Q55/D!T$60)*1000</f>
        <v>0.15847361635293844</v>
      </c>
      <c r="U75" s="10">
        <f>+(B!R55/D!U$60)*1000</f>
        <v>0.19428457829090742</v>
      </c>
      <c r="V75" s="13">
        <f>+(B!S55/D!V$60)*1000</f>
        <v>0.18264213809076107</v>
      </c>
      <c r="W75" s="10">
        <f>+(B!T55/D!W$60)*1000</f>
        <v>0.23829941478020233</v>
      </c>
      <c r="X75" s="13">
        <f>+(B!U55/D!X$60)*1000</f>
        <v>0.45513743182277289</v>
      </c>
      <c r="Y75" s="10">
        <f>+(B!V55/D!Y$60)*1000</f>
        <v>0.91848237856095283</v>
      </c>
      <c r="Z75" s="13">
        <f>+(B!W55/D!Z$60)*1000</f>
        <v>0.34467859579619237</v>
      </c>
      <c r="AA75" s="10">
        <f>+(B!X55/D!AA$60)*1000</f>
        <v>0.39339288361749447</v>
      </c>
      <c r="AB75" s="13">
        <f>+(B!Y55/D!AB$60)*1000</f>
        <v>0.51986066848037304</v>
      </c>
      <c r="AC75" s="11">
        <f>+(B!Z55/D!AC$60)*1000</f>
        <v>0.56234571855648097</v>
      </c>
      <c r="AD75" s="11">
        <f>+(B!AA55/D!AD$60)*1000</f>
        <v>0.52226069718889057</v>
      </c>
      <c r="AE75" s="11">
        <f>+(B!AB55/D!AE$60)*1000</f>
        <v>0.50226387334742428</v>
      </c>
      <c r="AF75" s="11">
        <f>+(B!AC55/D!AF$60)*1000</f>
        <v>0.50175965665236044</v>
      </c>
      <c r="AG75" s="11">
        <f>+(B!AD55/D!AG$60)*1000</f>
        <v>0.53292821408719138</v>
      </c>
    </row>
    <row r="76" spans="6:33" ht="15.75" thickBot="1" x14ac:dyDescent="0.3">
      <c r="F76" s="218" t="s">
        <v>25</v>
      </c>
      <c r="G76" s="219"/>
      <c r="H76" s="137">
        <f>+(B!E56/D!H$60)*1000</f>
        <v>0</v>
      </c>
      <c r="I76" s="138">
        <f>+(B!F56/D!I$60)*1000</f>
        <v>0</v>
      </c>
      <c r="J76" s="137">
        <f>+(B!G56/D!J$60)*1000</f>
        <v>2.6663111585121986E-8</v>
      </c>
      <c r="K76" s="138">
        <f>+(B!H56/D!K$60)*1000</f>
        <v>0</v>
      </c>
      <c r="L76" s="137">
        <f>+(B!I56/D!L$60)*1000</f>
        <v>0</v>
      </c>
      <c r="M76" s="138">
        <f>+(B!J56/D!M$60)*1000</f>
        <v>0</v>
      </c>
      <c r="N76" s="137">
        <f>+(B!K56/D!N$60)*1000</f>
        <v>0</v>
      </c>
      <c r="O76" s="138">
        <f>+(B!L56/D!O$60)*1000</f>
        <v>0</v>
      </c>
      <c r="P76" s="137">
        <f>+(B!M56/D!P$60)*1000</f>
        <v>2.0742234573670101E-4</v>
      </c>
      <c r="Q76" s="138">
        <f>+(B!N56/D!Q$60)*1000</f>
        <v>1.0531992420929894E-3</v>
      </c>
      <c r="R76" s="137">
        <f>+(B!O56/D!R$60)*1000</f>
        <v>6.2967940103666729E-5</v>
      </c>
      <c r="S76" s="138">
        <f>+(B!P56/D!S$60)*1000</f>
        <v>1.4319184254209152E-3</v>
      </c>
      <c r="T76" s="137">
        <f>+(B!Q56/D!T$60)*1000</f>
        <v>3.7968775639372699E-3</v>
      </c>
      <c r="U76" s="138">
        <f>+(B!R56/D!U$60)*1000</f>
        <v>2.9177910696898037E-3</v>
      </c>
      <c r="V76" s="137">
        <f>+(B!S56/D!V$60)*1000</f>
        <v>1.1328166204223901E-3</v>
      </c>
      <c r="W76" s="138">
        <f>+(B!T56/D!W$60)*1000</f>
        <v>6.1221249376219205E-4</v>
      </c>
      <c r="X76" s="137">
        <f>+(B!U56/D!X$60)*1000</f>
        <v>1.0019302852782082E-3</v>
      </c>
      <c r="Y76" s="138">
        <f>+(B!V56/D!Y$60)*1000</f>
        <v>1.5037109461801698E-4</v>
      </c>
      <c r="Z76" s="137">
        <f>+(B!W56/D!Z$60)*1000</f>
        <v>4.242984483327831E-4</v>
      </c>
      <c r="AA76" s="138">
        <f>+(B!X56/D!AA$60)*1000</f>
        <v>9.1876335411851924E-5</v>
      </c>
      <c r="AB76" s="137">
        <f>+(B!Y56/D!AB$60)*1000</f>
        <v>6.6141987304054926E-4</v>
      </c>
      <c r="AC76" s="139">
        <f>+(B!Z56/D!AC$60)*1000</f>
        <v>1.5979073243647233E-4</v>
      </c>
      <c r="AD76" s="139">
        <f>+(B!AA56/D!AD$60)*1000</f>
        <v>1.5059364389801558E-4</v>
      </c>
      <c r="AE76" s="139">
        <f>+(B!AB56/D!AE$60)*1000</f>
        <v>5.7951013303493722E-4</v>
      </c>
      <c r="AF76" s="139">
        <f>+(B!AC56/D!AF$60)*1000</f>
        <v>3.2141064053769538E-3</v>
      </c>
      <c r="AG76" s="139">
        <f>+(B!AD56/D!AG$60)*1000</f>
        <v>3.9029619629953153E-4</v>
      </c>
    </row>
    <row r="77" spans="6:33" x14ac:dyDescent="0.25">
      <c r="F77" s="1" t="s">
        <v>52</v>
      </c>
      <c r="AD77" s="1"/>
    </row>
    <row r="78" spans="6:33" ht="15.75" thickBot="1" x14ac:dyDescent="0.3"/>
    <row r="79" spans="6:33" ht="15.75" thickBot="1" x14ac:dyDescent="0.3">
      <c r="F79" s="6" t="s">
        <v>14</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c r="AG79" s="9">
        <v>2020</v>
      </c>
    </row>
    <row r="80" spans="6:33" ht="15.75" thickBot="1" x14ac:dyDescent="0.3">
      <c r="F80" s="224" t="s">
        <v>26</v>
      </c>
      <c r="G80" s="225"/>
      <c r="H80" s="152">
        <f>+('C'!D46/D!H$60)*1000</f>
        <v>-0.59133824740569918</v>
      </c>
      <c r="I80" s="152">
        <f>+('C'!E46/D!I$60)*1000</f>
        <v>-0.20668467543693775</v>
      </c>
      <c r="J80" s="152">
        <f>+('C'!F46/D!J$60)*1000</f>
        <v>-0.50628804159445406</v>
      </c>
      <c r="K80" s="152">
        <f>+('C'!G46/D!K$60)*1000</f>
        <v>-0.43599120457886997</v>
      </c>
      <c r="L80" s="152">
        <f>+('C'!H46/D!L$60)*1000</f>
        <v>-0.58631563528893271</v>
      </c>
      <c r="M80" s="152">
        <f>+('C'!I46/D!M$60)*1000</f>
        <v>-0.77616144769105022</v>
      </c>
      <c r="N80" s="152">
        <f>+('C'!J46/D!N$60)*1000</f>
        <v>-0.65536450978414373</v>
      </c>
      <c r="O80" s="152">
        <f>+('C'!K46/D!O$60)*1000</f>
        <v>-0.59778170136467779</v>
      </c>
      <c r="P80" s="152">
        <f>+('C'!L46/D!P$60)*1000</f>
        <v>-0.56053500897666053</v>
      </c>
      <c r="Q80" s="152">
        <f>+('C'!M46/D!Q$60)*1000</f>
        <v>-0.4694872710489239</v>
      </c>
      <c r="R80" s="152">
        <f>+('C'!N46/D!R$60)*1000</f>
        <v>-0.70847341140334041</v>
      </c>
      <c r="S80" s="152">
        <f>+('C'!O46/D!S$60)*1000</f>
        <v>-1.1026599004031303</v>
      </c>
      <c r="T80" s="152">
        <f>+('C'!P46/D!T$60)*1000</f>
        <v>0.38068009095384348</v>
      </c>
      <c r="U80" s="152">
        <f>+('C'!Q46/D!U$60)*1000</f>
        <v>8.6727069828905279</v>
      </c>
      <c r="V80" s="152">
        <f>+('C'!R46/D!V$60)*1000</f>
        <v>1.0986285858423721</v>
      </c>
      <c r="W80" s="152">
        <f>+('C'!S46/D!W$60)*1000</f>
        <v>7.5964178877648241</v>
      </c>
      <c r="X80" s="152">
        <f>+('C'!T46/D!X$60)*1000</f>
        <v>3.8067384463448031</v>
      </c>
      <c r="Y80" s="152">
        <f>+('C'!U46/D!Y$60)*1000</f>
        <v>6.4734876672147905</v>
      </c>
      <c r="Z80" s="152">
        <f>+('C'!V46/D!Z$60)*1000</f>
        <v>-1.1250552437548145</v>
      </c>
      <c r="AA80" s="152">
        <f>+('C'!W46/D!AA$60)*1000</f>
        <v>1.8685406401255835</v>
      </c>
      <c r="AB80" s="152">
        <f>+('C'!X46/D!AB$60)*1000</f>
        <v>5.8751233752213157</v>
      </c>
      <c r="AC80" s="152">
        <f>+('C'!Y46/D!AC$60)*1000</f>
        <v>-0.62891804398889606</v>
      </c>
      <c r="AD80" s="152">
        <f>+('C'!Z46/D!AD$60)*1000</f>
        <v>7.3887111073620284</v>
      </c>
      <c r="AE80" s="152">
        <f>+('C'!AA46/D!AE$60)*1000</f>
        <v>6.2569451904347462</v>
      </c>
      <c r="AF80" s="152">
        <f>+('C'!AB46/D!AF$60)*1000</f>
        <v>1.536607802251194</v>
      </c>
      <c r="AG80" s="152">
        <f>+('C'!AC46/D!AG$60)*1000</f>
        <v>-1.9314032795997778</v>
      </c>
    </row>
    <row r="81" spans="6:33" x14ac:dyDescent="0.25">
      <c r="F81" s="216" t="s">
        <v>16</v>
      </c>
      <c r="G81" s="217"/>
      <c r="H81" s="129">
        <f>+('C'!D47/D!H$60)*1000</f>
        <v>-0.29964588480755505</v>
      </c>
      <c r="I81" s="129">
        <f>+('C'!E47/D!I$60)*1000</f>
        <v>-2.0712607039628339E-3</v>
      </c>
      <c r="J81" s="129">
        <f>+('C'!F47/D!J$60)*1000</f>
        <v>2.2132888948140247E-2</v>
      </c>
      <c r="K81" s="129">
        <f>+('C'!G47/D!K$60)*1000</f>
        <v>2.2973219911783239E-2</v>
      </c>
      <c r="L81" s="129">
        <f>+('C'!H47/D!L$60)*1000</f>
        <v>1.9376947605838281E-2</v>
      </c>
      <c r="M81" s="129">
        <f>+('C'!I47/D!M$60)*1000</f>
        <v>1.7040304454434E-2</v>
      </c>
      <c r="N81" s="129">
        <f>+('C'!J47/D!N$60)*1000</f>
        <v>1.5742712326003633E-2</v>
      </c>
      <c r="O81" s="129">
        <f>+('C'!K47/D!O$60)*1000</f>
        <v>1.5977437991831857E-2</v>
      </c>
      <c r="P81" s="129">
        <f>+('C'!L47/D!P$60)*1000</f>
        <v>1.8959691104498168E-2</v>
      </c>
      <c r="Q81" s="129">
        <f>+('C'!M47/D!Q$60)*1000</f>
        <v>3.3960598552203271E-2</v>
      </c>
      <c r="R81" s="129">
        <f>+('C'!N47/D!R$60)*1000</f>
        <v>-0.21912701574198501</v>
      </c>
      <c r="S81" s="129">
        <f>+('C'!O47/D!S$60)*1000</f>
        <v>-0.33179999999999998</v>
      </c>
      <c r="T81" s="129">
        <f>+('C'!P47/D!T$60)*1000</f>
        <v>1.3091282027239271E-2</v>
      </c>
      <c r="U81" s="129">
        <f>+('C'!Q47/D!U$60)*1000</f>
        <v>-3.5064983539667083E-2</v>
      </c>
      <c r="V81" s="129">
        <f>+('C'!R47/D!V$60)*1000</f>
        <v>-5.9398977275333048E-3</v>
      </c>
      <c r="W81" s="129">
        <f>+('C'!S47/D!W$60)*1000</f>
        <v>1.6683278138184456E-2</v>
      </c>
      <c r="X81" s="129">
        <f>+('C'!T47/D!X$60)*1000</f>
        <v>6.9139249882162815E-2</v>
      </c>
      <c r="Y81" s="129">
        <f>+('C'!U47/D!Y$60)*1000</f>
        <v>7.9750188880494205E-2</v>
      </c>
      <c r="Z81" s="129">
        <f>+('C'!V47/D!Z$60)*1000</f>
        <v>2.3708242544294048E-2</v>
      </c>
      <c r="AA81" s="129">
        <f>+('C'!W47/D!AA$60)*1000</f>
        <v>-4.4577442986089927E-2</v>
      </c>
      <c r="AB81" s="129">
        <f>+('C'!X47/D!AB$60)*1000</f>
        <v>-5.9912143196441676E-2</v>
      </c>
      <c r="AC81" s="129">
        <f>+('C'!Y47/D!AC$60)*1000</f>
        <v>-1.9295472987401238E-2</v>
      </c>
      <c r="AD81" s="129">
        <f>+('C'!Z47/D!AD$60)*1000</f>
        <v>-2.7507644615027728E-2</v>
      </c>
      <c r="AE81" s="129">
        <f>+('C'!AA47/D!AE$60)*1000</f>
        <v>-6.3159393261220928E-2</v>
      </c>
      <c r="AF81" s="129">
        <f>+('C'!AB47/D!AF$60)*1000</f>
        <v>-7.0548647663778441E-2</v>
      </c>
      <c r="AG81" s="25">
        <f>+('C'!AC47/D!AG$60)*1000</f>
        <v>-5.9415746843484475E-2</v>
      </c>
    </row>
    <row r="82" spans="6:33" x14ac:dyDescent="0.25">
      <c r="F82" s="220" t="s">
        <v>17</v>
      </c>
      <c r="G82" s="221"/>
      <c r="H82" s="25">
        <f>+('C'!D48/D!H$60)*1000</f>
        <v>0</v>
      </c>
      <c r="I82" s="25">
        <f>+('C'!E48/D!I$60)*1000</f>
        <v>0</v>
      </c>
      <c r="J82" s="25">
        <f>+('C'!F48/D!J$60)*1000</f>
        <v>0</v>
      </c>
      <c r="K82" s="25">
        <f>+('C'!G48/D!K$60)*1000</f>
        <v>0</v>
      </c>
      <c r="L82" s="25">
        <f>+('C'!H48/D!L$60)*1000</f>
        <v>0</v>
      </c>
      <c r="M82" s="25">
        <f>+('C'!I48/D!M$60)*1000</f>
        <v>0</v>
      </c>
      <c r="N82" s="25">
        <f>+('C'!J48/D!N$60)*1000</f>
        <v>0</v>
      </c>
      <c r="O82" s="25">
        <f>+('C'!K48/D!O$60)*1000</f>
        <v>0</v>
      </c>
      <c r="P82" s="25">
        <f>+('C'!L48/D!P$60)*1000</f>
        <v>0</v>
      </c>
      <c r="Q82" s="25">
        <f>+('C'!M48/D!Q$60)*1000</f>
        <v>0</v>
      </c>
      <c r="R82" s="25">
        <f>+('C'!N48/D!R$60)*1000</f>
        <v>0</v>
      </c>
      <c r="S82" s="25">
        <f>+('C'!O48/D!S$60)*1000</f>
        <v>-1.8798434906331515E-3</v>
      </c>
      <c r="T82" s="25">
        <f>+('C'!P48/D!T$60)*1000</f>
        <v>0</v>
      </c>
      <c r="U82" s="25">
        <f>+('C'!Q48/D!U$60)*1000</f>
        <v>-5.0002318356748743E-4</v>
      </c>
      <c r="V82" s="25">
        <f>+('C'!R48/D!V$60)*1000</f>
        <v>-6.179206127175583E-3</v>
      </c>
      <c r="W82" s="25">
        <f>+('C'!S48/D!W$60)*1000</f>
        <v>-5.7449303633806646E-3</v>
      </c>
      <c r="X82" s="25">
        <f>+('C'!T48/D!X$60)*1000</f>
        <v>0</v>
      </c>
      <c r="Y82" s="25">
        <f>+('C'!U48/D!Y$60)*1000</f>
        <v>-1.4208257410781741E-4</v>
      </c>
      <c r="Z82" s="25">
        <f>+('C'!V48/D!Z$60)*1000</f>
        <v>9.7228568284362261E-3</v>
      </c>
      <c r="AA82" s="25">
        <f>+('C'!W48/D!AA$60)*1000</f>
        <v>-4.89207691972267E-4</v>
      </c>
      <c r="AB82" s="25">
        <f>+('C'!X48/D!AB$60)*1000</f>
        <v>0</v>
      </c>
      <c r="AC82" s="25">
        <f>+('C'!Y48/D!AC$60)*1000</f>
        <v>-9.2175955584027319E-4</v>
      </c>
      <c r="AD82" s="25">
        <f>+('C'!Z48/D!AD$60)*1000</f>
        <v>0</v>
      </c>
      <c r="AE82" s="25">
        <f>+('C'!AA48/D!AE$60)*1000</f>
        <v>4.2904803348667574E-4</v>
      </c>
      <c r="AF82" s="25">
        <f>+('C'!AB48/D!AF$60)*1000</f>
        <v>0</v>
      </c>
      <c r="AG82" s="25">
        <f>+('C'!AC48/D!AG$60)*1000</f>
        <v>0</v>
      </c>
    </row>
    <row r="83" spans="6:33" x14ac:dyDescent="0.25">
      <c r="F83" s="216" t="s">
        <v>18</v>
      </c>
      <c r="G83" s="217"/>
      <c r="H83" s="25">
        <f>+('C'!D49/D!H$60)*1000</f>
        <v>0.14521377587437542</v>
      </c>
      <c r="I83" s="25">
        <f>+('C'!E49/D!I$60)*1000</f>
        <v>0.17697714687052596</v>
      </c>
      <c r="J83" s="25">
        <f>+('C'!F49/D!J$60)*1000</f>
        <v>9.532449006799093E-2</v>
      </c>
      <c r="K83" s="25">
        <f>+('C'!G49/D!K$60)*1000</f>
        <v>0.10266044423440454</v>
      </c>
      <c r="L83" s="25">
        <f>+('C'!H49/D!L$60)*1000</f>
        <v>6.8459959038705803E-2</v>
      </c>
      <c r="M83" s="25">
        <f>+('C'!I49/D!M$60)*1000</f>
        <v>5.8291888026154488E-2</v>
      </c>
      <c r="N83" s="25">
        <f>+('C'!J49/D!N$60)*1000</f>
        <v>0.18833422432923139</v>
      </c>
      <c r="O83" s="25">
        <f>+('C'!K49/D!O$60)*1000</f>
        <v>0.13418846498655246</v>
      </c>
      <c r="P83" s="25">
        <f>+('C'!L49/D!P$60)*1000</f>
        <v>0.21821421017682796</v>
      </c>
      <c r="Q83" s="25">
        <f>+('C'!M49/D!Q$60)*1000</f>
        <v>0.22701481805373366</v>
      </c>
      <c r="R83" s="25">
        <f>+('C'!N49/D!R$60)*1000</f>
        <v>0.21017990497216357</v>
      </c>
      <c r="S83" s="25">
        <f>+('C'!O49/D!S$60)*1000</f>
        <v>0.2511418069717809</v>
      </c>
      <c r="T83" s="25">
        <f>+('C'!P49/D!T$60)*1000</f>
        <v>0.26556013971260461</v>
      </c>
      <c r="U83" s="25">
        <f>+('C'!Q49/D!U$60)*1000</f>
        <v>0.14206695414290349</v>
      </c>
      <c r="V83" s="25">
        <f>+('C'!R49/D!V$60)*1000</f>
        <v>7.9023366736224177E-2</v>
      </c>
      <c r="W83" s="25">
        <f>+('C'!S49/D!W$60)*1000</f>
        <v>5.7935172163498604E-2</v>
      </c>
      <c r="X83" s="25">
        <f>+('C'!T49/D!X$60)*1000</f>
        <v>7.0925437119834803E-2</v>
      </c>
      <c r="Y83" s="25">
        <f>+('C'!U49/D!Y$60)*1000</f>
        <v>8.4139171592373663E-2</v>
      </c>
      <c r="Z83" s="25">
        <f>+('C'!V49/D!Z$60)*1000</f>
        <v>0.1254049961483438</v>
      </c>
      <c r="AA83" s="25">
        <f>+('C'!W49/D!AA$60)*1000</f>
        <v>0.13612580124711116</v>
      </c>
      <c r="AB83" s="25">
        <f>+('C'!X49/D!AB$60)*1000</f>
        <v>6.5814548516647225E-2</v>
      </c>
      <c r="AC83" s="25">
        <f>+('C'!Y49/D!AC$60)*1000</f>
        <v>6.6757890241298301E-2</v>
      </c>
      <c r="AD83" s="25">
        <f>+('C'!Z49/D!AD$60)*1000</f>
        <v>0.28056346612117505</v>
      </c>
      <c r="AE83" s="25">
        <f>+('C'!AA49/D!AE$60)*1000</f>
        <v>3.1589166563056898E-3</v>
      </c>
      <c r="AF83" s="25">
        <f>+('C'!AB49/D!AF$60)*1000</f>
        <v>7.2284476475828002E-2</v>
      </c>
      <c r="AG83" s="25">
        <f>+('C'!AC49/D!AG$60)*1000</f>
        <v>1.9230862383864046E-2</v>
      </c>
    </row>
    <row r="84" spans="6:33" x14ac:dyDescent="0.25">
      <c r="F84" s="220" t="s">
        <v>19</v>
      </c>
      <c r="G84" s="221"/>
      <c r="H84" s="25">
        <f>+('C'!D50/D!H$60)*1000</f>
        <v>0</v>
      </c>
      <c r="I84" s="25">
        <f>+('C'!E50/D!I$60)*1000</f>
        <v>0</v>
      </c>
      <c r="J84" s="25">
        <f>+('C'!F50/D!J$60)*1000</f>
        <v>-0.27876096520463939</v>
      </c>
      <c r="K84" s="25">
        <f>+('C'!G50/D!K$60)*1000</f>
        <v>0</v>
      </c>
      <c r="L84" s="25">
        <f>+('C'!H50/D!L$60)*1000</f>
        <v>0</v>
      </c>
      <c r="M84" s="25">
        <f>+('C'!I50/D!M$60)*1000</f>
        <v>0</v>
      </c>
      <c r="N84" s="25">
        <f>+('C'!J50/D!N$60)*1000</f>
        <v>0</v>
      </c>
      <c r="O84" s="25">
        <f>+('C'!K50/D!O$60)*1000</f>
        <v>0</v>
      </c>
      <c r="P84" s="25">
        <f>+('C'!L50/D!P$60)*1000</f>
        <v>0</v>
      </c>
      <c r="Q84" s="25">
        <f>+('C'!M50/D!Q$60)*1000</f>
        <v>0.35527182626439296</v>
      </c>
      <c r="R84" s="25">
        <f>+('C'!N50/D!R$60)*1000</f>
        <v>0.27998586580917645</v>
      </c>
      <c r="S84" s="25">
        <f>+('C'!O50/D!S$60)*1000</f>
        <v>0</v>
      </c>
      <c r="T84" s="25">
        <f>+('C'!P50/D!T$60)*1000</f>
        <v>1.2958888394008299</v>
      </c>
      <c r="U84" s="25">
        <f>+('C'!Q50/D!U$60)*1000</f>
        <v>9.5751450827653368</v>
      </c>
      <c r="V84" s="25">
        <f>+('C'!R50/D!V$60)*1000</f>
        <v>1.9060490495081288</v>
      </c>
      <c r="W84" s="25">
        <f>+('C'!S50/D!W$60)*1000</f>
        <v>8.88997416413374</v>
      </c>
      <c r="X84" s="25">
        <f>+('C'!T50/D!X$60)*1000</f>
        <v>5.4533194846587207</v>
      </c>
      <c r="Y84" s="25">
        <f>+('C'!U50/D!Y$60)*1000</f>
        <v>9.2429002044353581</v>
      </c>
      <c r="Z84" s="25">
        <f>+('C'!V50/D!Z$60)*1000</f>
        <v>1.0612434026631452</v>
      </c>
      <c r="AA84" s="25">
        <f>+('C'!W50/D!AA$60)*1000</f>
        <v>4.0399761697117684</v>
      </c>
      <c r="AB84" s="25">
        <f>+('C'!X50/D!AB$60)*1000</f>
        <v>7.3123681608153053</v>
      </c>
      <c r="AC84" s="25">
        <f>+('C'!Y50/D!AC$60)*1000</f>
        <v>1.0425897074524877</v>
      </c>
      <c r="AD84" s="25">
        <f>+('C'!Z50/D!AD$60)*1000</f>
        <v>8.0439095088466654</v>
      </c>
      <c r="AE84" s="25">
        <f>+('C'!AA50/D!AE$60)*1000</f>
        <v>7.6347475237266353</v>
      </c>
      <c r="AF84" s="25">
        <f>+('C'!AB50/D!AF$60)*1000</f>
        <v>3.6853463843226169</v>
      </c>
      <c r="AG84" s="25">
        <f>+('C'!AC50/D!AG$60)*1000</f>
        <v>0.1876997538314937</v>
      </c>
    </row>
    <row r="85" spans="6:33" x14ac:dyDescent="0.25">
      <c r="F85" s="216" t="s">
        <v>20</v>
      </c>
      <c r="G85" s="217"/>
      <c r="H85" s="25">
        <f>+('C'!D51/D!H$60)*1000</f>
        <v>0</v>
      </c>
      <c r="I85" s="25">
        <f>+('C'!E51/D!I$60)*1000</f>
        <v>0</v>
      </c>
      <c r="J85" s="25">
        <f>+('C'!F51/D!J$60)*1000</f>
        <v>-4.6393814158112253E-5</v>
      </c>
      <c r="K85" s="25">
        <f>+('C'!G51/D!K$60)*1000</f>
        <v>-2.0300094517958413E-3</v>
      </c>
      <c r="L85" s="25">
        <f>+('C'!H51/D!L$60)*1000</f>
        <v>-2.565239934669328E-3</v>
      </c>
      <c r="M85" s="25">
        <f>+('C'!I51/D!M$60)*1000</f>
        <v>0</v>
      </c>
      <c r="N85" s="25">
        <f>+('C'!J51/D!N$60)*1000</f>
        <v>0</v>
      </c>
      <c r="O85" s="25">
        <f>+('C'!K51/D!O$60)*1000</f>
        <v>-7.2268154198625365E-5</v>
      </c>
      <c r="P85" s="25">
        <f>+('C'!L51/D!P$60)*1000</f>
        <v>0</v>
      </c>
      <c r="Q85" s="25">
        <f>+('C'!M51/D!Q$60)*1000</f>
        <v>0</v>
      </c>
      <c r="R85" s="25">
        <f>+('C'!N51/D!R$60)*1000</f>
        <v>0</v>
      </c>
      <c r="S85" s="25">
        <f>+('C'!O51/D!S$60)*1000</f>
        <v>-1.0700260848944747E-3</v>
      </c>
      <c r="T85" s="25">
        <f>+('C'!P51/D!T$60)*1000</f>
        <v>0</v>
      </c>
      <c r="U85" s="25">
        <f>+('C'!Q51/D!U$60)*1000</f>
        <v>-1.1089395836231279E-3</v>
      </c>
      <c r="V85" s="25">
        <f>+('C'!R51/D!V$60)*1000</f>
        <v>-1.3816184732509344E-3</v>
      </c>
      <c r="W85" s="25">
        <f>+('C'!S51/D!W$60)*1000</f>
        <v>-2.1196978632672505E-3</v>
      </c>
      <c r="X85" s="25">
        <f>+('C'!T51/D!X$60)*1000</f>
        <v>-9.7544497564698237E-4</v>
      </c>
      <c r="Y85" s="25">
        <f>+('C'!U51/D!Y$60)*1000</f>
        <v>0</v>
      </c>
      <c r="Z85" s="25">
        <f>+('C'!V51/D!Z$60)*1000</f>
        <v>-3.7420490811048747E-4</v>
      </c>
      <c r="AA85" s="25">
        <f>+('C'!W51/D!AA$60)*1000</f>
        <v>-1.391466445733223E-3</v>
      </c>
      <c r="AB85" s="25">
        <f>+('C'!X51/D!AB$60)*1000</f>
        <v>-3.282463186077644E-3</v>
      </c>
      <c r="AC85" s="25">
        <f>+('C'!Y51/D!AC$60)*1000</f>
        <v>-5.4815652359598545E-2</v>
      </c>
      <c r="AD85" s="25">
        <f>+('C'!Z51/D!AD$60)*1000</f>
        <v>-1.5263291085851661E-3</v>
      </c>
      <c r="AE85" s="25">
        <f>+('C'!AA51/D!AE$60)*1000</f>
        <v>-4.7399394918977157E-4</v>
      </c>
      <c r="AF85" s="25">
        <f>+('C'!AB51/D!AF$60)*1000</f>
        <v>-1.4112154830350634E-2</v>
      </c>
      <c r="AG85" s="25">
        <f>+('C'!AC51/D!AG$60)*1000</f>
        <v>-2.261077582784086E-3</v>
      </c>
    </row>
    <row r="86" spans="6:33" x14ac:dyDescent="0.25">
      <c r="F86" s="220" t="s">
        <v>21</v>
      </c>
      <c r="G86" s="221"/>
      <c r="H86" s="25">
        <f>+('C'!D52/D!H$60)*1000</f>
        <v>-0.107372481194751</v>
      </c>
      <c r="I86" s="25">
        <f>+('C'!E52/D!I$60)*1000</f>
        <v>-5.7186444798616919E-2</v>
      </c>
      <c r="J86" s="25">
        <f>+('C'!F52/D!J$60)*1000</f>
        <v>-1.231185175309959E-2</v>
      </c>
      <c r="K86" s="25">
        <f>+('C'!G52/D!K$60)*1000</f>
        <v>-0.20341162570888471</v>
      </c>
      <c r="L86" s="25">
        <f>+('C'!H52/D!L$60)*1000</f>
        <v>-0.18218142223835324</v>
      </c>
      <c r="M86" s="25">
        <f>+('C'!I52/D!M$60)*1000</f>
        <v>-0.20610655905190028</v>
      </c>
      <c r="N86" s="25">
        <f>+('C'!J52/D!N$60)*1000</f>
        <v>-0.20599634355456931</v>
      </c>
      <c r="O86" s="25">
        <f>+('C'!K52/D!O$60)*1000</f>
        <v>-0.14186574858053591</v>
      </c>
      <c r="P86" s="25">
        <f>+('C'!L52/D!P$60)*1000</f>
        <v>-0.18010105506505003</v>
      </c>
      <c r="Q86" s="25">
        <f>+('C'!M52/D!Q$60)*1000</f>
        <v>-8.4933561677112177E-2</v>
      </c>
      <c r="R86" s="25">
        <f>+('C'!N52/D!R$60)*1000</f>
        <v>-0.17613246304473026</v>
      </c>
      <c r="S86" s="25">
        <f>+('C'!O52/D!S$60)*1000</f>
        <v>-0.31123284325349776</v>
      </c>
      <c r="T86" s="25">
        <f>+('C'!P52/D!T$60)*1000</f>
        <v>-0.28088750322323547</v>
      </c>
      <c r="U86" s="25">
        <f>+('C'!Q52/D!U$60)*1000</f>
        <v>-0.4216958084109983</v>
      </c>
      <c r="V86" s="25">
        <f>+('C'!R52/D!V$60)*1000</f>
        <v>-0.33372700589327892</v>
      </c>
      <c r="W86" s="25">
        <f>+('C'!S52/D!W$60)*1000</f>
        <v>-0.47886617066642467</v>
      </c>
      <c r="X86" s="25">
        <f>+('C'!T52/D!X$60)*1000</f>
        <v>-0.40605458667205352</v>
      </c>
      <c r="Y86" s="25">
        <f>+('C'!U52/D!Y$60)*1000</f>
        <v>-0.44479669792453669</v>
      </c>
      <c r="Z86" s="25">
        <f>+('C'!V52/D!Z$60)*1000</f>
        <v>-0.34524855287773737</v>
      </c>
      <c r="AA86" s="25">
        <f>+('C'!W52/D!AA$60)*1000</f>
        <v>-0.51357168708847512</v>
      </c>
      <c r="AB86" s="25">
        <f>+('C'!X52/D!AB$60)*1000</f>
        <v>-0.49260523815692875</v>
      </c>
      <c r="AC86" s="25">
        <f>+('C'!Y52/D!AC$60)*1000</f>
        <v>-0.63271353833013033</v>
      </c>
      <c r="AD86" s="25">
        <f>+('C'!Z52/D!AD$60)*1000</f>
        <v>-0.46630416077943437</v>
      </c>
      <c r="AE86" s="25">
        <f>+('C'!AA52/D!AE$60)*1000</f>
        <v>-0.63402644121181984</v>
      </c>
      <c r="AF86" s="25">
        <f>+('C'!AB52/D!AF$60)*1000</f>
        <v>-0.67574356223175958</v>
      </c>
      <c r="AG86" s="25">
        <f>+('C'!AC52/D!AG$60)*1000</f>
        <v>-0.75708260541570715</v>
      </c>
    </row>
    <row r="87" spans="6:33" x14ac:dyDescent="0.25">
      <c r="F87" s="216" t="s">
        <v>22</v>
      </c>
      <c r="G87" s="217"/>
      <c r="H87" s="25">
        <f>+('C'!D53/D!H$60)*1000</f>
        <v>2.057706034151432E-3</v>
      </c>
      <c r="I87" s="25">
        <f>+('C'!E53/D!I$60)*1000</f>
        <v>4.2504389637753577E-3</v>
      </c>
      <c r="J87" s="25">
        <f>+('C'!F53/D!J$60)*1000</f>
        <v>-3.3000879882682313E-2</v>
      </c>
      <c r="K87" s="25">
        <f>+('C'!G53/D!K$60)*1000</f>
        <v>-4.360848561226633E-2</v>
      </c>
      <c r="L87" s="25">
        <f>+('C'!H53/D!L$60)*1000</f>
        <v>-8.2049438726570403E-2</v>
      </c>
      <c r="M87" s="25">
        <f>+('C'!I53/D!M$60)*1000</f>
        <v>-4.5213067020841845E-2</v>
      </c>
      <c r="N87" s="25">
        <f>+('C'!J53/D!N$60)*1000</f>
        <v>-0.13134491628000808</v>
      </c>
      <c r="O87" s="25">
        <f>+('C'!K53/D!O$60)*1000</f>
        <v>-8.9432961450343657E-2</v>
      </c>
      <c r="P87" s="25">
        <f>+('C'!L53/D!P$60)*1000</f>
        <v>-2.8273480730921528E-2</v>
      </c>
      <c r="Q87" s="25">
        <f>+('C'!M53/D!Q$60)*1000</f>
        <v>-7.178739736675903E-4</v>
      </c>
      <c r="R87" s="25">
        <f>+('C'!N53/D!R$60)*1000</f>
        <v>-6.6038059128431567E-2</v>
      </c>
      <c r="S87" s="25">
        <f>+('C'!O53/D!S$60)*1000</f>
        <v>-1.3826274602798195E-2</v>
      </c>
      <c r="T87" s="25">
        <f>+('C'!P53/D!T$60)*1000</f>
        <v>-0.10286659321596849</v>
      </c>
      <c r="U87" s="25">
        <f>+('C'!Q53/D!U$60)*1000</f>
        <v>0.25573823433950016</v>
      </c>
      <c r="V87" s="25">
        <f>+('C'!R53/D!V$60)*1000</f>
        <v>0.24376218211837</v>
      </c>
      <c r="W87" s="25">
        <f>+('C'!S53/D!W$60)*1000</f>
        <v>0.33820482692918391</v>
      </c>
      <c r="X87" s="25">
        <f>+('C'!T53/D!X$60)*1000</f>
        <v>0.39519938051309672</v>
      </c>
      <c r="Y87" s="25">
        <f>+('C'!U53/D!Y$60)*1000</f>
        <v>-0.24441389271587927</v>
      </c>
      <c r="Z87" s="25">
        <f>+('C'!V53/D!Z$60)*1000</f>
        <v>-0.30862412237262021</v>
      </c>
      <c r="AA87" s="25">
        <f>+('C'!W53/D!AA$60)*1000</f>
        <v>0.49205441939563077</v>
      </c>
      <c r="AB87" s="25">
        <f>+('C'!X53/D!AB$60)*1000</f>
        <v>0.30737360193462021</v>
      </c>
      <c r="AC87" s="25">
        <f>+('C'!Y53/D!AC$60)*1000</f>
        <v>9.8778048259662604E-2</v>
      </c>
      <c r="AD87" s="25">
        <f>+('C'!Z53/D!AD$60)*1000</f>
        <v>0.71023564394019267</v>
      </c>
      <c r="AE87" s="25">
        <f>+('C'!AA53/D!AE$60)*1000</f>
        <v>0.57425825769820549</v>
      </c>
      <c r="AF87" s="25">
        <f>+('C'!AB53/D!AF$60)*1000</f>
        <v>-0.18142975139687426</v>
      </c>
      <c r="AG87" s="25">
        <f>+('C'!AC53/D!AG$60)*1000</f>
        <v>-0.14147206781545302</v>
      </c>
    </row>
    <row r="88" spans="6:33" x14ac:dyDescent="0.25">
      <c r="F88" s="220" t="s">
        <v>23</v>
      </c>
      <c r="G88" s="221"/>
      <c r="H88" s="25">
        <f>+('C'!D54/D!H$60)*1000</f>
        <v>-0.3009155548234777</v>
      </c>
      <c r="I88" s="25">
        <f>+('C'!E54/D!I$60)*1000</f>
        <v>-0.30780734217563949</v>
      </c>
      <c r="J88" s="25">
        <f>+('C'!F54/D!J$60)*1000</f>
        <v>-0.28866940407945607</v>
      </c>
      <c r="K88" s="25">
        <f>+('C'!G54/D!K$60)*1000</f>
        <v>-0.29898366939718546</v>
      </c>
      <c r="L88" s="25">
        <f>+('C'!H54/D!L$60)*1000</f>
        <v>-0.34762942991211471</v>
      </c>
      <c r="M88" s="25">
        <f>+('C'!I54/D!M$60)*1000</f>
        <v>-0.50059649570903142</v>
      </c>
      <c r="N88" s="25">
        <f>+('C'!J54/D!N$60)*1000</f>
        <v>-0.50060419608634255</v>
      </c>
      <c r="O88" s="25">
        <f>+('C'!K54/D!O$60)*1000</f>
        <v>-0.49733255304313173</v>
      </c>
      <c r="P88" s="25">
        <f>+('C'!L54/D!P$60)*1000</f>
        <v>-0.57523548363296517</v>
      </c>
      <c r="Q88" s="25">
        <f>+('C'!M54/D!Q$60)*1000</f>
        <v>-0.98466309575863586</v>
      </c>
      <c r="R88" s="25">
        <f>+('C'!N54/D!R$60)*1000</f>
        <v>-0.69482808600499146</v>
      </c>
      <c r="S88" s="25">
        <f>+('C'!O54/D!S$60)*1000</f>
        <v>-0.61143194213896135</v>
      </c>
      <c r="T88" s="25">
        <f>+('C'!P54/D!T$60)*1000</f>
        <v>-0.65090063058205772</v>
      </c>
      <c r="U88" s="25">
        <f>+('C'!Q54/D!U$60)*1000</f>
        <v>-0.64862989752863165</v>
      </c>
      <c r="V88" s="25">
        <f>+('C'!R54/D!V$60)*1000</f>
        <v>-0.60711701712949162</v>
      </c>
      <c r="W88" s="25">
        <f>+('C'!S54/D!W$60)*1000</f>
        <v>-0.98511391371410406</v>
      </c>
      <c r="X88" s="25">
        <f>+('C'!T54/D!X$60)*1000</f>
        <v>-1.3279557156644894</v>
      </c>
      <c r="Y88" s="25">
        <f>+('C'!U54/D!Y$60)*1000</f>
        <v>-1.3314046486822806</v>
      </c>
      <c r="Z88" s="25">
        <f>+('C'!V54/D!Z$60)*1000</f>
        <v>-1.3577140310333444</v>
      </c>
      <c r="AA88" s="25">
        <f>+('C'!W54/D!AA$60)*1000</f>
        <v>-1.8577561592465008</v>
      </c>
      <c r="AB88" s="25">
        <f>+('C'!X54/D!AB$60)*1000</f>
        <v>-0.74050421038994685</v>
      </c>
      <c r="AC88" s="25">
        <f>+('C'!Y54/D!AC$60)*1000</f>
        <v>-0.5782649156523596</v>
      </c>
      <c r="AD88" s="25">
        <f>+('C'!Z54/D!AD$60)*1000</f>
        <v>-0.63428184904785001</v>
      </c>
      <c r="AE88" s="25">
        <f>+('C'!AA54/D!AE$60)*1000</f>
        <v>-0.75963587384475117</v>
      </c>
      <c r="AF88" s="25">
        <f>+('C'!AB54/D!AF$60)*1000</f>
        <v>-0.779422200178152</v>
      </c>
      <c r="AG88" s="25">
        <f>+('C'!AC54/D!AG$60)*1000</f>
        <v>-0.64694846343206547</v>
      </c>
    </row>
    <row r="89" spans="6:33" x14ac:dyDescent="0.25">
      <c r="F89" s="216" t="s">
        <v>24</v>
      </c>
      <c r="G89" s="217"/>
      <c r="H89" s="25">
        <f>+('C'!D55/D!H$60)*1000</f>
        <v>-3.0675835941360568E-2</v>
      </c>
      <c r="I89" s="25">
        <f>+('C'!E55/D!I$60)*1000</f>
        <v>-2.0847321645641428E-2</v>
      </c>
      <c r="J89" s="25">
        <f>+('C'!F55/D!J$60)*1000</f>
        <v>-1.0955925876549793E-2</v>
      </c>
      <c r="K89" s="25">
        <f>+('C'!G55/D!K$60)*1000</f>
        <v>-1.3591078554925437E-2</v>
      </c>
      <c r="L89" s="25">
        <f>+('C'!H55/D!L$60)*1000</f>
        <v>-5.9726881497420468E-2</v>
      </c>
      <c r="M89" s="25">
        <f>+('C'!I55/D!M$60)*1000</f>
        <v>-9.9577365140988958E-2</v>
      </c>
      <c r="N89" s="25">
        <f>+('C'!J55/D!N$60)*1000</f>
        <v>-2.1495990518458744E-2</v>
      </c>
      <c r="O89" s="25">
        <f>+('C'!K55/D!O$60)*1000</f>
        <v>-1.9244073114852076E-2</v>
      </c>
      <c r="P89" s="25">
        <f>+('C'!L55/D!P$60)*1000</f>
        <v>-1.3891468483313249E-2</v>
      </c>
      <c r="Q89" s="25">
        <f>+('C'!M55/D!Q$60)*1000</f>
        <v>-1.4366783267745226E-2</v>
      </c>
      <c r="R89" s="25">
        <f>+('C'!N55/D!R$60)*1000</f>
        <v>-4.2498512190439625E-2</v>
      </c>
      <c r="S89" s="25">
        <f>+('C'!O55/D!S$60)*1000</f>
        <v>-8.1237846810528813E-2</v>
      </c>
      <c r="T89" s="25">
        <f>+('C'!P55/D!T$60)*1000</f>
        <v>-0.15548829086476476</v>
      </c>
      <c r="U89" s="25">
        <f>+('C'!Q55/D!U$60)*1000</f>
        <v>-0.19034253720962582</v>
      </c>
      <c r="V89" s="25">
        <f>+('C'!R55/D!V$60)*1000</f>
        <v>-0.1748774106262469</v>
      </c>
      <c r="W89" s="25">
        <f>+('C'!S55/D!W$60)*1000</f>
        <v>-0.23405874880914576</v>
      </c>
      <c r="X89" s="25">
        <f>+('C'!T55/D!X$60)*1000</f>
        <v>-0.4458579669158082</v>
      </c>
      <c r="Y89" s="25">
        <f>+('C'!U55/D!Y$60)*1000</f>
        <v>-0.91268236967245897</v>
      </c>
      <c r="Z89" s="25">
        <f>+('C'!V55/D!Z$60)*1000</f>
        <v>-0.33316760206888962</v>
      </c>
      <c r="AA89" s="25">
        <f>+('C'!W55/D!AA$60)*1000</f>
        <v>-0.38207855492085646</v>
      </c>
      <c r="AB89" s="25">
        <f>+('C'!X55/D!AB$60)*1000</f>
        <v>-0.51356827309236952</v>
      </c>
      <c r="AC89" s="25">
        <f>+('C'!Y55/D!AC$60)*1000</f>
        <v>-0.55142991672005115</v>
      </c>
      <c r="AD89" s="25">
        <f>+('C'!Z55/D!AD$60)*1000</f>
        <v>-0.51626464075581513</v>
      </c>
      <c r="AE89" s="25">
        <f>+('C'!AA55/D!AE$60)*1000</f>
        <v>-0.49842666500891042</v>
      </c>
      <c r="AF89" s="25">
        <f>+('C'!AB55/D!AF$60)*1000</f>
        <v>-0.49737021216292809</v>
      </c>
      <c r="AG89" s="25">
        <f>+('C'!AC55/D!AG$60)*1000</f>
        <v>-0.53113469784801082</v>
      </c>
    </row>
    <row r="90" spans="6:33" ht="15.75" thickBot="1" x14ac:dyDescent="0.3">
      <c r="F90" s="218" t="s">
        <v>25</v>
      </c>
      <c r="G90" s="219"/>
      <c r="H90" s="130">
        <f>+('C'!D56/D!H$60)*1000</f>
        <v>0</v>
      </c>
      <c r="I90" s="130">
        <f>+('C'!E56/D!I$60)*1000</f>
        <v>0</v>
      </c>
      <c r="J90" s="130">
        <f>+('C'!F56/D!J$60)*1000</f>
        <v>-2.6663111585121986E-8</v>
      </c>
      <c r="K90" s="130">
        <f>+('C'!G56/D!K$60)*1000</f>
        <v>0</v>
      </c>
      <c r="L90" s="130">
        <f>+('C'!H56/D!L$60)*1000</f>
        <v>0</v>
      </c>
      <c r="M90" s="130">
        <f>+('C'!I56/D!M$60)*1000</f>
        <v>0</v>
      </c>
      <c r="N90" s="130">
        <f>+('C'!J56/D!N$60)*1000</f>
        <v>0</v>
      </c>
      <c r="O90" s="130">
        <f>+('C'!K56/D!O$60)*1000</f>
        <v>0</v>
      </c>
      <c r="P90" s="130">
        <f>+('C'!L56/D!P$60)*1000</f>
        <v>-2.0742234573670101E-4</v>
      </c>
      <c r="Q90" s="130">
        <f>+('C'!M56/D!Q$60)*1000</f>
        <v>-1.0531992420929894E-3</v>
      </c>
      <c r="R90" s="130">
        <f>+('C'!N56/D!R$60)*1000</f>
        <v>-1.495008638894222E-5</v>
      </c>
      <c r="S90" s="130">
        <f>+('C'!O56/D!S$60)*1000</f>
        <v>-1.3228361394356178E-3</v>
      </c>
      <c r="T90" s="130">
        <f>+('C'!P56/D!T$60)*1000</f>
        <v>-3.7171523008040505E-3</v>
      </c>
      <c r="U90" s="130">
        <f>+('C'!Q56/D!U$60)*1000</f>
        <v>-2.9010989010989012E-3</v>
      </c>
      <c r="V90" s="130">
        <f>+('C'!R56/D!V$60)*1000</f>
        <v>-9.8378775023504322E-4</v>
      </c>
      <c r="W90" s="130">
        <f>+('C'!S56/D!W$60)*1000</f>
        <v>-4.7611486639749577E-4</v>
      </c>
      <c r="X90" s="130">
        <f>+('C'!T56/D!X$60)*1000</f>
        <v>-1.0019302852782082E-3</v>
      </c>
      <c r="Y90" s="130">
        <f>+('C'!U56/D!Y$60)*1000</f>
        <v>1.3848273410070662E-4</v>
      </c>
      <c r="Z90" s="130">
        <f>+('C'!V56/D!Z$60)*1000</f>
        <v>-6.1186310113348449E-6</v>
      </c>
      <c r="AA90" s="130">
        <f>+('C'!W56/D!AA$60)*1000</f>
        <v>2.4824488728033834E-4</v>
      </c>
      <c r="AB90" s="130">
        <f>+('C'!X56/D!AB$60)*1000</f>
        <v>-5.5996027119229602E-4</v>
      </c>
      <c r="AC90" s="130">
        <f>+('C'!Y56/D!AC$60)*1000</f>
        <v>3.9750160153747595E-4</v>
      </c>
      <c r="AD90" s="130">
        <f>+('C'!Z56/D!AD$60)*1000</f>
        <v>-1.1257091039456757E-4</v>
      </c>
      <c r="AE90" s="130">
        <f>+('C'!AA56/D!AE$60)*1000</f>
        <v>7.4350366778565166E-5</v>
      </c>
      <c r="AF90" s="130">
        <f>+('C'!AB56/D!AF$60)*1000</f>
        <v>-2.395942991335331E-3</v>
      </c>
      <c r="AG90" s="130">
        <f>+('C'!AC56/D!AG$60)*1000</f>
        <v>-1.8006035098864448E-5</v>
      </c>
    </row>
    <row r="91" spans="6:33" x14ac:dyDescent="0.25">
      <c r="F91" s="1" t="s">
        <v>52</v>
      </c>
    </row>
    <row r="92" spans="6:33" ht="19.5" thickBot="1" x14ac:dyDescent="0.3">
      <c r="G92" s="223" t="s">
        <v>58</v>
      </c>
      <c r="H92" s="223"/>
      <c r="I92" s="223"/>
      <c r="J92" s="223"/>
      <c r="K92" s="223"/>
      <c r="L92" s="223"/>
      <c r="M92" s="223"/>
      <c r="N92" s="223"/>
      <c r="O92" s="223"/>
      <c r="P92" s="223"/>
      <c r="Q92" s="223"/>
      <c r="R92" s="223"/>
      <c r="S92" s="223"/>
      <c r="T92" s="223"/>
      <c r="U92" s="223"/>
      <c r="V92" s="223"/>
      <c r="W92" s="223"/>
      <c r="X92" s="223"/>
      <c r="Y92" s="223"/>
      <c r="Z92" s="223"/>
      <c r="AA92" s="223"/>
      <c r="AB92" s="223"/>
      <c r="AC92" s="223"/>
    </row>
    <row r="93" spans="6:33" x14ac:dyDescent="0.25">
      <c r="G93" s="163" t="s">
        <v>38</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79">
        <v>2019</v>
      </c>
      <c r="AG93" s="181">
        <v>2020</v>
      </c>
    </row>
    <row r="94" spans="6:33" ht="15.75" thickBot="1" x14ac:dyDescent="0.3">
      <c r="G94" s="165" t="s">
        <v>37</v>
      </c>
      <c r="H94" s="166">
        <v>92507279383.038727</v>
      </c>
      <c r="I94" s="166">
        <v>97160109277.80867</v>
      </c>
      <c r="J94" s="166">
        <v>106659508271.25496</v>
      </c>
      <c r="K94" s="166">
        <v>98443739941.166397</v>
      </c>
      <c r="L94" s="166">
        <v>86186158684.768494</v>
      </c>
      <c r="M94" s="166">
        <v>99886577330.727112</v>
      </c>
      <c r="N94" s="166">
        <v>98211751481.796738</v>
      </c>
      <c r="O94" s="166">
        <v>97963002598.62233</v>
      </c>
      <c r="P94" s="166">
        <v>94641380063.574036</v>
      </c>
      <c r="Q94" s="166">
        <v>117081522238.32433</v>
      </c>
      <c r="R94" s="166">
        <v>145619193046.09366</v>
      </c>
      <c r="S94" s="166">
        <v>161618580752.94522</v>
      </c>
      <c r="T94" s="166">
        <v>206181823187.6741</v>
      </c>
      <c r="U94" s="166">
        <v>242186949772.53262</v>
      </c>
      <c r="V94" s="166">
        <v>232397835356.34525</v>
      </c>
      <c r="W94" s="166">
        <v>286563099757.48126</v>
      </c>
      <c r="X94" s="166">
        <v>334943877377.47107</v>
      </c>
      <c r="Y94" s="166">
        <v>370921317942.56293</v>
      </c>
      <c r="Z94" s="166">
        <v>382116120909.21759</v>
      </c>
      <c r="AA94" s="166">
        <v>381112110485.38422</v>
      </c>
      <c r="AB94" s="166">
        <v>293481753078.86761</v>
      </c>
      <c r="AC94" s="166">
        <v>282825012368.255</v>
      </c>
      <c r="AD94" s="166">
        <v>311883730442.04504</v>
      </c>
      <c r="AE94" s="166">
        <v>333568926392.5863</v>
      </c>
      <c r="AF94" s="180">
        <v>323802808108.24597</v>
      </c>
      <c r="AG94" s="182">
        <v>271346896626.41779</v>
      </c>
    </row>
    <row r="95" spans="6:33" x14ac:dyDescent="0.25">
      <c r="G95" s="2" t="s">
        <v>41</v>
      </c>
      <c r="H95" s="162" t="s">
        <v>40</v>
      </c>
      <c r="Y95" s="55"/>
      <c r="Z95" s="55"/>
      <c r="AA95" s="55"/>
      <c r="AB95" s="55"/>
    </row>
    <row r="96" spans="6:33" ht="15.75" thickBot="1" x14ac:dyDescent="0.3"/>
    <row r="97" spans="6:33" ht="15.75" thickBot="1" x14ac:dyDescent="0.3">
      <c r="F97" s="6" t="s">
        <v>14</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c r="AG97" s="9">
        <v>2020</v>
      </c>
    </row>
    <row r="98" spans="6:33" ht="15.75" thickBot="1" x14ac:dyDescent="0.3">
      <c r="F98" s="194" t="s">
        <v>26</v>
      </c>
      <c r="G98" s="210"/>
      <c r="H98" s="171">
        <f>+A!D46/(D!H$94)</f>
        <v>7.069717154820049E-8</v>
      </c>
      <c r="I98" s="171">
        <f>+A!E46/(D!I$94)</f>
        <v>1.1005658679762624E-7</v>
      </c>
      <c r="J98" s="171">
        <f>+A!F46/(D!J$94)</f>
        <v>5.4529756364604023E-8</v>
      </c>
      <c r="K98" s="171">
        <f>+A!G46/(D!K$94)</f>
        <v>6.5154645727938447E-8</v>
      </c>
      <c r="L98" s="171">
        <f>+A!H46/(D!L$94)</f>
        <v>9.3112596296953246E-8</v>
      </c>
      <c r="M98" s="171">
        <f>+A!I46/(D!M$94)</f>
        <v>8.4904170576591975E-8</v>
      </c>
      <c r="N98" s="171">
        <f>+A!J46/(D!N$94)</f>
        <v>9.4113798609051166E-8</v>
      </c>
      <c r="O98" s="171">
        <f>+A!K46/(D!O$94)</f>
        <v>7.325266488004644E-8</v>
      </c>
      <c r="P98" s="171">
        <f>+A!L46/(D!P$94)</f>
        <v>1.1463563816073E-7</v>
      </c>
      <c r="Q98" s="171">
        <f>+A!M46/(D!Q$94)</f>
        <v>2.3390268145177768E-7</v>
      </c>
      <c r="R98" s="171">
        <f>+A!N46/(D!R$94)</f>
        <v>1.5996909138636993E-7</v>
      </c>
      <c r="S98" s="171">
        <f>+A!O46/(D!S$94)</f>
        <v>9.2903389759078677E-8</v>
      </c>
      <c r="T98" s="171">
        <f>+A!P46/(D!T$94)</f>
        <v>3.4337514774790491E-7</v>
      </c>
      <c r="U98" s="171">
        <f>+A!Q46/(D!U$94)</f>
        <v>1.8165119690107052E-6</v>
      </c>
      <c r="V98" s="171">
        <f>+A!R46/(D!V$94)</f>
        <v>4.4976795863751198E-7</v>
      </c>
      <c r="W98" s="171">
        <f>+A!S46/(D!W$94)</f>
        <v>1.4716009994199911E-6</v>
      </c>
      <c r="X98" s="171">
        <f>+A!T46/(D!X$94)</f>
        <v>8.4012432830016292E-7</v>
      </c>
      <c r="Y98" s="171">
        <f>+A!U46/(D!Y$94)</f>
        <v>1.1514277539209396E-6</v>
      </c>
      <c r="Z98" s="171">
        <f>+A!V46/(D!Z$94)</f>
        <v>1.6065009205561416E-7</v>
      </c>
      <c r="AA98" s="171">
        <f>+A!W46/(D!AA$94)</f>
        <v>6.0835668461102762E-7</v>
      </c>
      <c r="AB98" s="171">
        <f>+A!X46/(D!AB$94)</f>
        <v>1.2533941076096399E-6</v>
      </c>
      <c r="AC98" s="171">
        <f>+A!Y46/(D!AC$94)</f>
        <v>2.33810925866408E-7</v>
      </c>
      <c r="AD98" s="171">
        <f>+A!Z46/(D!AD$94)</f>
        <v>1.4810682536896077E-6</v>
      </c>
      <c r="AE98" s="171">
        <f>+A!AA46/(D!AE$94)</f>
        <v>1.2232846908520346E-6</v>
      </c>
      <c r="AF98" s="171">
        <f>+A!AB46/(D!AF$94)</f>
        <v>7.0952590047704798E-7</v>
      </c>
      <c r="AG98" s="171">
        <f>+A!AC46/(D!AG$94)</f>
        <v>6.7383685707573603E-8</v>
      </c>
    </row>
    <row r="99" spans="6:33" x14ac:dyDescent="0.25">
      <c r="F99" s="216" t="s">
        <v>16</v>
      </c>
      <c r="G99" s="217"/>
      <c r="H99" s="168">
        <f>+A!D47/(D!H$94)</f>
        <v>3.7657468939019716E-9</v>
      </c>
      <c r="I99" s="168">
        <f>+A!E47/(D!I$94)</f>
        <v>1.121487005417431E-8</v>
      </c>
      <c r="J99" s="168">
        <f>+A!F47/(D!J$94)</f>
        <v>8.4441323103561228E-9</v>
      </c>
      <c r="K99" s="168">
        <f>+A!G47/(D!K$94)</f>
        <v>9.391871951965231E-9</v>
      </c>
      <c r="L99" s="168">
        <f>+A!H47/(D!L$94)</f>
        <v>8.9604875282193282E-9</v>
      </c>
      <c r="M99" s="168">
        <f>+A!I47/(D!M$94)</f>
        <v>7.4950010302305171E-9</v>
      </c>
      <c r="N99" s="168">
        <f>+A!J47/(D!N$94)</f>
        <v>6.359524095400784E-9</v>
      </c>
      <c r="O99" s="168">
        <f>+A!K47/(D!O$94)</f>
        <v>6.5540763652443355E-9</v>
      </c>
      <c r="P99" s="168">
        <f>+A!L47/(D!P$94)</f>
        <v>8.6388427498710814E-9</v>
      </c>
      <c r="Q99" s="168">
        <f>+A!M47/(D!Q$94)</f>
        <v>1.2019496954741171E-8</v>
      </c>
      <c r="R99" s="168">
        <f>+A!N47/(D!R$94)</f>
        <v>1.030951324888057E-8</v>
      </c>
      <c r="S99" s="168">
        <f>+A!O47/(D!S$94)</f>
        <v>9.696063365359327E-9</v>
      </c>
      <c r="T99" s="168">
        <f>+A!P47/(D!T$94)</f>
        <v>7.571399727991756E-9</v>
      </c>
      <c r="U99" s="168">
        <f>+A!Q47/(D!U$94)</f>
        <v>7.1049203997826376E-9</v>
      </c>
      <c r="V99" s="168">
        <f>+A!R47/(D!V$94)</f>
        <v>5.5372546737658961E-9</v>
      </c>
      <c r="W99" s="168">
        <f>+A!S47/(D!W$94)</f>
        <v>7.9517914271881433E-9</v>
      </c>
      <c r="X99" s="168">
        <f>+A!T47/(D!X$94)</f>
        <v>9.7323020964683518E-9</v>
      </c>
      <c r="Y99" s="168">
        <f>+A!U47/(D!Y$94)</f>
        <v>1.0007462015366827E-8</v>
      </c>
      <c r="Z99" s="168">
        <f>+A!V47/(D!Z$94)</f>
        <v>6.6940776900844348E-9</v>
      </c>
      <c r="AA99" s="168">
        <f>+A!W47/(D!AA$94)</f>
        <v>5.5390105481335969E-9</v>
      </c>
      <c r="AB99" s="168">
        <f>+A!X47/(D!AB$94)</f>
        <v>7.1628507665179553E-9</v>
      </c>
      <c r="AC99" s="168">
        <f>+A!Y47/(D!AC$94)</f>
        <v>8.8551291097940603E-9</v>
      </c>
      <c r="AD99" s="168">
        <f>+A!Z47/(D!AD$94)</f>
        <v>9.2378560302470785E-9</v>
      </c>
      <c r="AE99" s="168">
        <f>+A!AA47/(D!AE$94)</f>
        <v>8.6679566687128377E-9</v>
      </c>
      <c r="AF99" s="168">
        <f>+A!AB47/(D!AF$94)</f>
        <v>7.302274534968079E-9</v>
      </c>
      <c r="AG99" s="168">
        <f>+A!AC47/(D!AG$94)</f>
        <v>9.9872747162134235E-9</v>
      </c>
    </row>
    <row r="100" spans="6:33" x14ac:dyDescent="0.25">
      <c r="F100" s="220" t="s">
        <v>17</v>
      </c>
      <c r="G100" s="221"/>
      <c r="H100" s="169">
        <f>+A!D48/(D!H$94)</f>
        <v>0</v>
      </c>
      <c r="I100" s="169">
        <f>+A!E48/(D!I$94)</f>
        <v>0</v>
      </c>
      <c r="J100" s="169">
        <f>+A!F48/(D!J$94)</f>
        <v>0</v>
      </c>
      <c r="K100" s="169">
        <f>+A!G48/(D!K$94)</f>
        <v>0</v>
      </c>
      <c r="L100" s="169">
        <f>+A!H48/(D!L$94)</f>
        <v>0</v>
      </c>
      <c r="M100" s="169">
        <f>+A!I48/(D!M$94)</f>
        <v>0</v>
      </c>
      <c r="N100" s="169">
        <f>+A!J48/(D!N$94)</f>
        <v>0</v>
      </c>
      <c r="O100" s="169">
        <f>+A!K48/(D!O$94)</f>
        <v>0</v>
      </c>
      <c r="P100" s="169">
        <f>+A!L48/(D!P$94)</f>
        <v>0</v>
      </c>
      <c r="Q100" s="169">
        <f>+A!M48/(D!Q$94)</f>
        <v>0</v>
      </c>
      <c r="R100" s="169">
        <f>+A!N48/(D!R$94)</f>
        <v>0</v>
      </c>
      <c r="S100" s="169">
        <f>+A!O48/(D!S$94)</f>
        <v>0</v>
      </c>
      <c r="T100" s="169">
        <f>+A!P48/(D!T$94)</f>
        <v>0</v>
      </c>
      <c r="U100" s="169">
        <f>+A!Q48/(D!U$94)</f>
        <v>0</v>
      </c>
      <c r="V100" s="169">
        <f>+A!R48/(D!V$94)</f>
        <v>0</v>
      </c>
      <c r="W100" s="169">
        <f>+A!S48/(D!W$94)</f>
        <v>0</v>
      </c>
      <c r="X100" s="169">
        <f>+A!T48/(D!X$94)</f>
        <v>0</v>
      </c>
      <c r="Y100" s="169">
        <f>+A!U48/(D!Y$94)</f>
        <v>4.6734978987334238E-11</v>
      </c>
      <c r="Z100" s="169">
        <f>+A!V48/(D!Z$94)</f>
        <v>1.2386941406024888E-9</v>
      </c>
      <c r="AA100" s="169">
        <f>+A!W48/(D!AA$94)</f>
        <v>0</v>
      </c>
      <c r="AB100" s="169">
        <f>+A!X48/(D!AB$94)</f>
        <v>0</v>
      </c>
      <c r="AC100" s="169">
        <f>+A!Y48/(D!AC$94)</f>
        <v>0</v>
      </c>
      <c r="AD100" s="169">
        <f>+A!Z48/(D!AD$94)</f>
        <v>0</v>
      </c>
      <c r="AE100" s="169">
        <f>+A!AA48/(D!AE$94)</f>
        <v>6.2071129418187244E-11</v>
      </c>
      <c r="AF100" s="169">
        <f>+A!AB48/(D!AF$94)</f>
        <v>0</v>
      </c>
      <c r="AG100" s="169">
        <f>+A!AC48/(D!AG$94)</f>
        <v>0</v>
      </c>
    </row>
    <row r="101" spans="6:33" x14ac:dyDescent="0.25">
      <c r="F101" s="216" t="s">
        <v>18</v>
      </c>
      <c r="G101" s="217"/>
      <c r="H101" s="169">
        <f>+A!D49/(D!H$94)</f>
        <v>5.8450859608691518E-8</v>
      </c>
      <c r="I101" s="169">
        <f>+A!E49/(D!I$94)</f>
        <v>6.9369281797827246E-8</v>
      </c>
      <c r="J101" s="169">
        <f>+A!F49/(D!J$94)</f>
        <v>3.4197879393215052E-8</v>
      </c>
      <c r="K101" s="169">
        <f>+A!G49/(D!K$94)</f>
        <v>5.3626253971608814E-8</v>
      </c>
      <c r="L101" s="169">
        <f>+A!H49/(D!L$94)</f>
        <v>8.2569012340233819E-8</v>
      </c>
      <c r="M101" s="169">
        <f>+A!I49/(D!M$94)</f>
        <v>7.3285141964196218E-8</v>
      </c>
      <c r="N101" s="169">
        <f>+A!J49/(D!N$94)</f>
        <v>7.9931839943359733E-8</v>
      </c>
      <c r="O101" s="169">
        <f>+A!K49/(D!O$94)</f>
        <v>5.714945286986062E-8</v>
      </c>
      <c r="P101" s="169">
        <f>+A!L49/(D!P$94)</f>
        <v>9.7582199179643261E-8</v>
      </c>
      <c r="Q101" s="169">
        <f>+A!M49/(D!Q$94)</f>
        <v>8.5997515299678961E-8</v>
      </c>
      <c r="R101" s="169">
        <f>+A!N49/(D!R$94)</f>
        <v>6.2831023909766397E-8</v>
      </c>
      <c r="S101" s="169">
        <f>+A!O49/(D!S$94)</f>
        <v>6.8428505859147399E-8</v>
      </c>
      <c r="T101" s="169">
        <f>+A!P49/(D!T$94)</f>
        <v>5.5912596085187655E-8</v>
      </c>
      <c r="U101" s="169">
        <f>+A!Q49/(D!U$94)</f>
        <v>3.2338575663783579E-8</v>
      </c>
      <c r="V101" s="169">
        <f>+A!R49/(D!V$94)</f>
        <v>1.5311416281239669E-8</v>
      </c>
      <c r="W101" s="169">
        <f>+A!S49/(D!W$94)</f>
        <v>1.0116075665196732E-8</v>
      </c>
      <c r="X101" s="169">
        <f>+A!T49/(D!X$94)</f>
        <v>9.5888392561375014E-9</v>
      </c>
      <c r="Y101" s="169">
        <f>+A!U49/(D!Y$94)</f>
        <v>1.0570328019289334E-8</v>
      </c>
      <c r="Z101" s="169">
        <f>+A!V49/(D!Z$94)</f>
        <v>1.5341587750998724E-8</v>
      </c>
      <c r="AA101" s="169">
        <f>+A!W49/(D!AA$94)</f>
        <v>1.8123604078608493E-8</v>
      </c>
      <c r="AB101" s="169">
        <f>+A!X49/(D!AB$94)</f>
        <v>1.1217978513012578E-8</v>
      </c>
      <c r="AC101" s="169">
        <f>+A!Y49/(D!AC$94)</f>
        <v>1.196307204821948E-8</v>
      </c>
      <c r="AD101" s="169">
        <f>+A!Z49/(D!AD$94)</f>
        <v>4.2855537802680255E-8</v>
      </c>
      <c r="AE101" s="169">
        <f>+A!AA49/(D!AE$94)</f>
        <v>1.3751760541991393E-9</v>
      </c>
      <c r="AF101" s="169">
        <f>+A!AB49/(D!AF$94)</f>
        <v>1.2841408091216952E-8</v>
      </c>
      <c r="AG101" s="169">
        <f>+A!AC49/(D!AG$94)</f>
        <v>4.9617298621757007E-9</v>
      </c>
    </row>
    <row r="102" spans="6:33" x14ac:dyDescent="0.25">
      <c r="F102" s="220" t="s">
        <v>19</v>
      </c>
      <c r="G102" s="221"/>
      <c r="H102" s="169">
        <f>+A!D50/(D!H$94)</f>
        <v>0</v>
      </c>
      <c r="I102" s="169">
        <f>+A!E50/(D!I$94)</f>
        <v>0</v>
      </c>
      <c r="J102" s="169">
        <f>+A!F50/(D!J$94)</f>
        <v>0</v>
      </c>
      <c r="K102" s="169">
        <f>+A!G50/(D!K$94)</f>
        <v>0</v>
      </c>
      <c r="L102" s="169">
        <f>+A!H50/(D!L$94)</f>
        <v>0</v>
      </c>
      <c r="M102" s="169">
        <f>+A!I50/(D!M$94)</f>
        <v>0</v>
      </c>
      <c r="N102" s="169">
        <f>+A!J50/(D!N$94)</f>
        <v>0</v>
      </c>
      <c r="O102" s="169">
        <f>+A!K50/(D!O$94)</f>
        <v>0</v>
      </c>
      <c r="P102" s="169">
        <f>+A!L50/(D!P$94)</f>
        <v>0</v>
      </c>
      <c r="Q102" s="169">
        <f>+A!M50/(D!Q$94)</f>
        <v>1.2491398916243981E-7</v>
      </c>
      <c r="R102" s="169">
        <f>+A!N50/(D!R$94)</f>
        <v>8.0123854252555827E-8</v>
      </c>
      <c r="S102" s="169">
        <f>+A!O50/(D!S$94)</f>
        <v>0</v>
      </c>
      <c r="T102" s="169">
        <f>+A!P50/(D!T$94)</f>
        <v>2.6816822717525284E-7</v>
      </c>
      <c r="U102" s="169">
        <f>+A!Q50/(D!U$94)</f>
        <v>1.7053626068122761E-6</v>
      </c>
      <c r="V102" s="169">
        <f>+A!R50/(D!V$94)</f>
        <v>3.5771521654894026E-7</v>
      </c>
      <c r="W102" s="169">
        <f>+A!S50/(D!W$94)</f>
        <v>1.3678094574343989E-6</v>
      </c>
      <c r="X102" s="169">
        <f>+A!T50/(D!X$94)</f>
        <v>7.256950086777408E-7</v>
      </c>
      <c r="Y102" s="169">
        <f>+A!U50/(D!Y$94)</f>
        <v>1.1217627024188207E-6</v>
      </c>
      <c r="Z102" s="169">
        <f>+A!V50/(D!Z$94)</f>
        <v>1.2634402831559628E-7</v>
      </c>
      <c r="AA102" s="169">
        <f>+A!W50/(D!AA$94)</f>
        <v>4.8891492784810331E-7</v>
      </c>
      <c r="AB102" s="169">
        <f>+A!X50/(D!AB$94)</f>
        <v>1.1542325764592542E-6</v>
      </c>
      <c r="AC102" s="169">
        <f>+A!Y50/(D!AC$94)</f>
        <v>1.7263139349368304E-7</v>
      </c>
      <c r="AD102" s="169">
        <f>+A!Z50/(D!AD$94)</f>
        <v>1.2964730620186583E-6</v>
      </c>
      <c r="AE102" s="169">
        <f>+A!AA50/(D!AE$94)</f>
        <v>1.1061528182206623E-6</v>
      </c>
      <c r="AF102" s="169">
        <f>+A!AB50/(D!AF$94)</f>
        <v>6.8026161133959165E-7</v>
      </c>
      <c r="AG102" s="169">
        <f>+A!AC50/(D!AG$94)</f>
        <v>3.9257865604654549E-8</v>
      </c>
    </row>
    <row r="103" spans="6:33" x14ac:dyDescent="0.25">
      <c r="F103" s="216" t="s">
        <v>20</v>
      </c>
      <c r="G103" s="217"/>
      <c r="H103" s="169">
        <f>+A!D51/(D!H$94)</f>
        <v>0</v>
      </c>
      <c r="I103" s="169">
        <f>+A!E51/(D!I$94)</f>
        <v>0</v>
      </c>
      <c r="J103" s="169">
        <f>+A!F51/(D!J$94)</f>
        <v>0</v>
      </c>
      <c r="K103" s="169">
        <f>+A!G51/(D!K$94)</f>
        <v>0</v>
      </c>
      <c r="L103" s="169">
        <f>+A!H51/(D!L$94)</f>
        <v>0</v>
      </c>
      <c r="M103" s="169">
        <f>+A!I51/(D!M$94)</f>
        <v>0</v>
      </c>
      <c r="N103" s="169">
        <f>+A!J51/(D!N$94)</f>
        <v>0</v>
      </c>
      <c r="O103" s="169">
        <f>+A!K51/(D!O$94)</f>
        <v>0</v>
      </c>
      <c r="P103" s="169">
        <f>+A!L51/(D!P$94)</f>
        <v>0</v>
      </c>
      <c r="Q103" s="169">
        <f>+A!M51/(D!Q$94)</f>
        <v>0</v>
      </c>
      <c r="R103" s="169">
        <f>+A!N51/(D!R$94)</f>
        <v>0</v>
      </c>
      <c r="S103" s="169">
        <f>+A!O51/(D!S$94)</f>
        <v>0</v>
      </c>
      <c r="T103" s="169">
        <f>+A!P51/(D!T$94)</f>
        <v>0</v>
      </c>
      <c r="U103" s="169">
        <f>+A!Q51/(D!U$94)</f>
        <v>0</v>
      </c>
      <c r="V103" s="169">
        <f>+A!R51/(D!V$94)</f>
        <v>0</v>
      </c>
      <c r="W103" s="169">
        <f>+A!S51/(D!W$94)</f>
        <v>0</v>
      </c>
      <c r="X103" s="169">
        <f>+A!T51/(D!X$94)</f>
        <v>0</v>
      </c>
      <c r="Y103" s="169">
        <f>+A!U51/(D!Y$94)</f>
        <v>0</v>
      </c>
      <c r="Z103" s="169">
        <f>+A!V51/(D!Z$94)</f>
        <v>0</v>
      </c>
      <c r="AA103" s="169">
        <f>+A!W51/(D!AA$94)</f>
        <v>0</v>
      </c>
      <c r="AB103" s="169">
        <f>+A!X51/(D!AB$94)</f>
        <v>0</v>
      </c>
      <c r="AC103" s="169">
        <f>+A!Y51/(D!AC$94)</f>
        <v>0</v>
      </c>
      <c r="AD103" s="169">
        <f>+A!Z51/(D!AD$94)</f>
        <v>0</v>
      </c>
      <c r="AE103" s="169">
        <f>+A!AA51/(D!AE$94)</f>
        <v>0</v>
      </c>
      <c r="AF103" s="169">
        <f>+A!AB51/(D!AF$94)</f>
        <v>0</v>
      </c>
      <c r="AG103" s="169">
        <f>+A!AC51/(D!AG$94)</f>
        <v>0</v>
      </c>
    </row>
    <row r="104" spans="6:33" x14ac:dyDescent="0.25">
      <c r="F104" s="220" t="s">
        <v>21</v>
      </c>
      <c r="G104" s="221"/>
      <c r="H104" s="169">
        <f>+A!D52/(D!H$94)</f>
        <v>0</v>
      </c>
      <c r="I104" s="169">
        <f>+A!E52/(D!I$94)</f>
        <v>1.4511891870854845E-8</v>
      </c>
      <c r="J104" s="169">
        <f>+A!F52/(D!J$94)</f>
        <v>7.7091111081148556E-9</v>
      </c>
      <c r="K104" s="169">
        <f>+A!G52/(D!K$94)</f>
        <v>0</v>
      </c>
      <c r="L104" s="169">
        <f>+A!H52/(D!L$94)</f>
        <v>0</v>
      </c>
      <c r="M104" s="169">
        <f>+A!I52/(D!M$94)</f>
        <v>3.0070807112098447E-9</v>
      </c>
      <c r="N104" s="169">
        <f>+A!J52/(D!N$94)</f>
        <v>4.4467489217005294E-9</v>
      </c>
      <c r="O104" s="169">
        <f>+A!K52/(D!O$94)</f>
        <v>6.4692790460560313E-9</v>
      </c>
      <c r="P104" s="169">
        <f>+A!L52/(D!P$94)</f>
        <v>6.1709581961683921E-9</v>
      </c>
      <c r="Q104" s="169">
        <f>+A!M52/(D!Q$94)</f>
        <v>2.0277495155617977E-9</v>
      </c>
      <c r="R104" s="169">
        <f>+A!N52/(D!R$94)</f>
        <v>3.0485335807312292E-9</v>
      </c>
      <c r="S104" s="169">
        <f>+A!O52/(D!S$94)</f>
        <v>3.288285279601524E-9</v>
      </c>
      <c r="T104" s="169">
        <f>+A!P52/(D!T$94)</f>
        <v>7.0357317515791653E-9</v>
      </c>
      <c r="U104" s="169">
        <f>+A!Q52/(D!U$94)</f>
        <v>2.7669575120764868E-9</v>
      </c>
      <c r="V104" s="169">
        <f>+A!R52/(D!V$94)</f>
        <v>4.33627532913458E-9</v>
      </c>
      <c r="W104" s="169">
        <f>+A!S52/(D!W$94)</f>
        <v>3.4864712199356254E-9</v>
      </c>
      <c r="X104" s="169">
        <f>+A!T52/(D!X$94)</f>
        <v>3.8498330230613515E-9</v>
      </c>
      <c r="Y104" s="169">
        <f>+A!U52/(D!Y$94)</f>
        <v>3.5056383580556392E-9</v>
      </c>
      <c r="Z104" s="169">
        <f>+A!V52/(D!Z$94)</f>
        <v>3.8061178799245911E-9</v>
      </c>
      <c r="AA104" s="169">
        <f>+A!W52/(D!AA$94)</f>
        <v>2.3744640359170761E-9</v>
      </c>
      <c r="AB104" s="169">
        <f>+A!X52/(D!AB$94)</f>
        <v>2.435565388652673E-9</v>
      </c>
      <c r="AC104" s="169">
        <f>+A!Y52/(D!AC$94)</f>
        <v>8.1684253477268E-9</v>
      </c>
      <c r="AD104" s="169">
        <f>+A!Z52/(D!AD$94)</f>
        <v>8.1193815285294533E-9</v>
      </c>
      <c r="AE104" s="169">
        <f>+A!AA52/(D!AE$94)</f>
        <v>3.5400839423820058E-9</v>
      </c>
      <c r="AF104" s="169">
        <f>+A!AB52/(D!AF$94)</f>
        <v>3.3605977859099629E-9</v>
      </c>
      <c r="AG104" s="169">
        <f>+A!AC52/(D!AG$94)</f>
        <v>2.7163199917291439E-9</v>
      </c>
    </row>
    <row r="105" spans="6:33" x14ac:dyDescent="0.25">
      <c r="F105" s="216" t="s">
        <v>22</v>
      </c>
      <c r="G105" s="217"/>
      <c r="H105" s="169">
        <f>+A!D53/(D!H$94)</f>
        <v>6.4824195890247976E-9</v>
      </c>
      <c r="I105" s="169">
        <f>+A!E53/(D!I$94)</f>
        <v>1.439978825054235E-8</v>
      </c>
      <c r="J105" s="169">
        <f>+A!F53/(D!J$94)</f>
        <v>3.5426564975251608E-9</v>
      </c>
      <c r="K105" s="169">
        <f>+A!G53/(D!K$94)</f>
        <v>1.735427769222314E-9</v>
      </c>
      <c r="L105" s="169">
        <f>+A!H53/(D!L$94)</f>
        <v>1.465560154061289E-9</v>
      </c>
      <c r="M105" s="169">
        <f>+A!I53/(D!M$94)</f>
        <v>5.7468181945945687E-10</v>
      </c>
      <c r="N105" s="169">
        <f>+A!J53/(D!N$94)</f>
        <v>1.776050191227166E-9</v>
      </c>
      <c r="O105" s="169">
        <f>+A!K53/(D!O$94)</f>
        <v>1.6302174878646063E-9</v>
      </c>
      <c r="P105" s="169">
        <f>+A!L53/(D!P$94)</f>
        <v>1.8674283900053023E-9</v>
      </c>
      <c r="Q105" s="169">
        <f>+A!M53/(D!Q$94)</f>
        <v>7.0239691479755216E-9</v>
      </c>
      <c r="R105" s="169">
        <f>+A!N53/(D!R$94)</f>
        <v>2.6792072654633208E-9</v>
      </c>
      <c r="S105" s="169">
        <f>+A!O53/(D!S$94)</f>
        <v>8.9923757109438388E-9</v>
      </c>
      <c r="T105" s="169">
        <f>+A!P53/(D!T$94)</f>
        <v>1.9438473954864109E-9</v>
      </c>
      <c r="U105" s="169">
        <f>+A!Q53/(D!U$94)</f>
        <v>6.6775332094438655E-8</v>
      </c>
      <c r="V105" s="169">
        <f>+A!R53/(D!V$94)</f>
        <v>6.3512613950846755E-8</v>
      </c>
      <c r="W105" s="169">
        <f>+A!S53/(D!W$94)</f>
        <v>8.0265568105125557E-8</v>
      </c>
      <c r="X105" s="169">
        <f>+A!T53/(D!X$94)</f>
        <v>8.9445074304902355E-8</v>
      </c>
      <c r="Y105" s="169">
        <f>+A!U53/(D!Y$94)</f>
        <v>4.4465494977438768E-9</v>
      </c>
      <c r="Z105" s="169">
        <f>+A!V53/(D!Z$94)</f>
        <v>1.9111153914741424E-9</v>
      </c>
      <c r="AA105" s="169">
        <f>+A!W53/(D!AA$94)</f>
        <v>8.6571140334479884E-8</v>
      </c>
      <c r="AB105" s="169">
        <f>+A!X53/(D!AB$94)</f>
        <v>7.6317453351115231E-8</v>
      </c>
      <c r="AC105" s="169">
        <f>+A!Y53/(D!AC$94)</f>
        <v>2.9047151562759383E-8</v>
      </c>
      <c r="AD105" s="169">
        <f>+A!Z53/(D!AD$94)</f>
        <v>1.2233160718554931E-7</v>
      </c>
      <c r="AE105" s="169">
        <f>+A!AA53/(D!AE$94)</f>
        <v>1.0158695045868377E-7</v>
      </c>
      <c r="AF105" s="169">
        <f>+A!AB53/(D!AF$94)</f>
        <v>3.7817337260109325E-9</v>
      </c>
      <c r="AG105" s="169">
        <f>+A!AC53/(D!AG$94)</f>
        <v>8.580005995813313E-9</v>
      </c>
    </row>
    <row r="106" spans="6:33" x14ac:dyDescent="0.25">
      <c r="F106" s="220" t="s">
        <v>23</v>
      </c>
      <c r="G106" s="221"/>
      <c r="H106" s="169">
        <f>+A!D54/(D!H$94)</f>
        <v>0</v>
      </c>
      <c r="I106" s="169">
        <f>+A!E54/(D!I$94)</f>
        <v>0</v>
      </c>
      <c r="J106" s="169">
        <f>+A!F54/(D!J$94)</f>
        <v>2.3508452651246203E-10</v>
      </c>
      <c r="K106" s="169">
        <f>+A!G54/(D!K$94)</f>
        <v>0</v>
      </c>
      <c r="L106" s="169">
        <f>+A!H54/(D!L$94)</f>
        <v>0</v>
      </c>
      <c r="M106" s="169">
        <f>+A!I54/(D!M$94)</f>
        <v>1.2259905512082139E-10</v>
      </c>
      <c r="N106" s="169">
        <f>+A!J54/(D!N$94)</f>
        <v>1.4686429864427587E-9</v>
      </c>
      <c r="O106" s="169">
        <f>+A!K54/(D!O$94)</f>
        <v>8.4297130354762455E-10</v>
      </c>
      <c r="P106" s="169">
        <f>+A!L54/(D!P$94)</f>
        <v>2.3838409778941262E-10</v>
      </c>
      <c r="Q106" s="169">
        <f>+A!M54/(D!Q$94)</f>
        <v>8.0919685863964692E-10</v>
      </c>
      <c r="R106" s="169">
        <f>+A!N54/(D!R$94)</f>
        <v>3.2472367832056522E-10</v>
      </c>
      <c r="S106" s="169">
        <f>+A!O54/(D!S$94)</f>
        <v>1.6431217175823434E-9</v>
      </c>
      <c r="T106" s="169">
        <f>+A!P54/(D!T$94)</f>
        <v>2.1091917477330644E-9</v>
      </c>
      <c r="U106" s="169">
        <f>+A!Q54/(D!U$94)</f>
        <v>1.4585220233037585E-9</v>
      </c>
      <c r="V106" s="169">
        <f>+A!R54/(D!V$94)</f>
        <v>1.8701981424808185E-9</v>
      </c>
      <c r="W106" s="169">
        <f>+A!S54/(D!W$94)</f>
        <v>1.2982969555914957E-9</v>
      </c>
      <c r="X106" s="169">
        <f>+A!T54/(D!X$94)</f>
        <v>5.7889996831165241E-10</v>
      </c>
      <c r="Y106" s="169">
        <f>+A!U54/(D!Y$94)</f>
        <v>3.4967793363681641E-10</v>
      </c>
      <c r="Z106" s="169">
        <f>+A!V54/(D!Z$94)</f>
        <v>3.8960538918317267E-9</v>
      </c>
      <c r="AA106" s="169">
        <f>+A!W54/(D!AA$94)</f>
        <v>5.4308822602460353E-9</v>
      </c>
      <c r="AB106" s="169">
        <f>+A!X54/(D!AB$94)</f>
        <v>1.0187754327597043E-9</v>
      </c>
      <c r="AC106" s="169">
        <f>+A!Y54/(D!AC$94)</f>
        <v>1.2460496228711766E-9</v>
      </c>
      <c r="AD106" s="169">
        <f>+A!Z54/(D!AD$94)</f>
        <v>1.1333358091459742E-9</v>
      </c>
      <c r="AE106" s="169">
        <f>+A!AA54/(D!AE$94)</f>
        <v>1.2498526301857175E-9</v>
      </c>
      <c r="AF106" s="169">
        <f>+A!AB54/(D!AF$94)</f>
        <v>1.1838099929999908E-9</v>
      </c>
      <c r="AG106" s="169">
        <f>+A!AC54/(D!AG$94)</f>
        <v>1.478373274164598E-9</v>
      </c>
    </row>
    <row r="107" spans="6:33" x14ac:dyDescent="0.25">
      <c r="F107" s="216" t="s">
        <v>24</v>
      </c>
      <c r="G107" s="217"/>
      <c r="H107" s="169">
        <f>+A!D55/(D!H$94)</f>
        <v>1.9981454565822103E-9</v>
      </c>
      <c r="I107" s="169">
        <f>+A!E55/(D!I$94)</f>
        <v>5.6075482422747642E-10</v>
      </c>
      <c r="J107" s="169">
        <f>+A!F55/(D!J$94)</f>
        <v>4.008925288803687E-10</v>
      </c>
      <c r="K107" s="169">
        <f>+A!G55/(D!K$94)</f>
        <v>4.01092035142079E-10</v>
      </c>
      <c r="L107" s="169">
        <f>+A!H55/(D!L$94)</f>
        <v>1.1753627443881259E-10</v>
      </c>
      <c r="M107" s="169">
        <f>+A!I55/(D!M$94)</f>
        <v>4.1965598501997308E-10</v>
      </c>
      <c r="N107" s="169">
        <f>+A!J55/(D!N$94)</f>
        <v>1.309924709201881E-10</v>
      </c>
      <c r="O107" s="169">
        <f>+A!K55/(D!O$94)</f>
        <v>6.0666780747322441E-10</v>
      </c>
      <c r="P107" s="169">
        <f>+A!L55/(D!P$94)</f>
        <v>1.3782554725256409E-10</v>
      </c>
      <c r="Q107" s="169">
        <f>+A!M55/(D!Q$94)</f>
        <v>1.1107645127407706E-9</v>
      </c>
      <c r="R107" s="169">
        <f>+A!N55/(D!R$94)</f>
        <v>6.3852159907635387E-10</v>
      </c>
      <c r="S107" s="169">
        <f>+A!O55/(D!S$94)</f>
        <v>8.2658193988357703E-10</v>
      </c>
      <c r="T107" s="169">
        <f>+A!P55/(D!T$94)</f>
        <v>6.1766356525075709E-10</v>
      </c>
      <c r="U107" s="169">
        <f>+A!Q55/(D!U$94)</f>
        <v>7.0208572410570266E-10</v>
      </c>
      <c r="V107" s="169">
        <f>+A!R55/(D!V$94)</f>
        <v>1.4570359464871615E-9</v>
      </c>
      <c r="W107" s="169">
        <f>+A!S55/(D!W$94)</f>
        <v>6.5240081559077017E-10</v>
      </c>
      <c r="X107" s="169">
        <f>+A!T55/(D!X$94)</f>
        <v>1.2343202187693069E-9</v>
      </c>
      <c r="Y107" s="169">
        <f>+A!U55/(D!Y$94)</f>
        <v>7.0368562650372567E-10</v>
      </c>
      <c r="Z107" s="169">
        <f>+A!V55/(D!Z$94)</f>
        <v>1.3686991241184868E-9</v>
      </c>
      <c r="AA107" s="169">
        <f>+A!W55/(D!AA$94)</f>
        <v>1.3616544468741086E-9</v>
      </c>
      <c r="AB107" s="169">
        <f>+A!X55/(D!AB$94)</f>
        <v>9.9299529508291039E-10</v>
      </c>
      <c r="AC107" s="169">
        <f>+A!Y55/(D!AC$94)</f>
        <v>1.8074320786536521E-9</v>
      </c>
      <c r="AD107" s="169">
        <f>+A!Z55/(D!AD$94)</f>
        <v>9.1164421945643713E-10</v>
      </c>
      <c r="AE107" s="169">
        <f>+A!AA55/(D!AE$94)</f>
        <v>5.5513564168762332E-10</v>
      </c>
      <c r="AF107" s="169">
        <f>+A!AB55/(D!AF$94)</f>
        <v>6.6960815215511533E-10</v>
      </c>
      <c r="AG107" s="169">
        <f>+A!AC55/(D!AG$94)</f>
        <v>3.3294281645823103E-10</v>
      </c>
    </row>
    <row r="108" spans="6:33" ht="15.75" thickBot="1" x14ac:dyDescent="0.3">
      <c r="F108" s="218" t="s">
        <v>25</v>
      </c>
      <c r="G108" s="219"/>
      <c r="H108" s="170">
        <f>+A!D56/(D!H$94)</f>
        <v>0</v>
      </c>
      <c r="I108" s="170">
        <f>+A!E56/(D!I$94)</f>
        <v>0</v>
      </c>
      <c r="J108" s="170">
        <f>+A!F56/(D!J$94)</f>
        <v>0</v>
      </c>
      <c r="K108" s="170">
        <f>+A!G56/(D!K$94)</f>
        <v>0</v>
      </c>
      <c r="L108" s="170">
        <f>+A!H56/(D!L$94)</f>
        <v>0</v>
      </c>
      <c r="M108" s="170">
        <f>+A!I56/(D!M$94)</f>
        <v>0</v>
      </c>
      <c r="N108" s="170">
        <f>+A!J56/(D!N$94)</f>
        <v>0</v>
      </c>
      <c r="O108" s="170">
        <f>+A!K56/(D!O$94)</f>
        <v>0</v>
      </c>
      <c r="P108" s="170">
        <f>+A!L56/(D!P$94)</f>
        <v>0</v>
      </c>
      <c r="Q108" s="170">
        <f>+A!M56/(D!Q$94)</f>
        <v>0</v>
      </c>
      <c r="R108" s="170">
        <f>+A!N56/(D!R$94)</f>
        <v>1.37413204821607E-11</v>
      </c>
      <c r="S108" s="170">
        <f>+A!O56/(D!S$94)</f>
        <v>2.8462073968040167E-11</v>
      </c>
      <c r="T108" s="170">
        <f>+A!P56/(D!T$94)</f>
        <v>1.6495149511333437E-11</v>
      </c>
      <c r="U108" s="170">
        <f>+A!Q56/(D!U$94)</f>
        <v>2.9729099799813326E-12</v>
      </c>
      <c r="V108" s="170">
        <f>+A!R56/(D!V$94)</f>
        <v>2.7964976481105398E-11</v>
      </c>
      <c r="W108" s="170">
        <f>+A!S56/(D!W$94)</f>
        <v>2.093779696366283E-11</v>
      </c>
      <c r="X108" s="170">
        <f>+A!T56/(D!X$94)</f>
        <v>0</v>
      </c>
      <c r="Y108" s="170">
        <f>+A!U56/(D!Y$94)</f>
        <v>3.5045168263995255E-11</v>
      </c>
      <c r="Z108" s="170">
        <f>+A!V56/(D!Z$94)</f>
        <v>4.9723104994342763E-11</v>
      </c>
      <c r="AA108" s="170">
        <f>+A!W56/(D!AA$94)</f>
        <v>4.0932837269673343E-11</v>
      </c>
      <c r="AB108" s="170">
        <f>+A!X56/(D!AB$94)</f>
        <v>1.6011216883855922E-11</v>
      </c>
      <c r="AC108" s="170">
        <f>+A!Y56/(D!AC$94)</f>
        <v>9.2276138455600416E-11</v>
      </c>
      <c r="AD108" s="170">
        <f>+A!Z56/(D!AD$94)</f>
        <v>5.7810004947822618E-12</v>
      </c>
      <c r="AE108" s="170">
        <f>+A!AA56/(D!AE$94)</f>
        <v>9.4595142123230151E-11</v>
      </c>
      <c r="AF108" s="170">
        <f>+A!AB56/(D!AF$94)</f>
        <v>1.2481052970513388E-10</v>
      </c>
      <c r="AG108" s="170">
        <f>+A!AC56/(D!AG$94)</f>
        <v>6.9110795933732624E-11</v>
      </c>
    </row>
    <row r="109" spans="6:33" x14ac:dyDescent="0.25">
      <c r="F109" s="1" t="s">
        <v>52</v>
      </c>
      <c r="I109" s="56"/>
    </row>
    <row r="110" spans="6:33" ht="15.75" thickBot="1" x14ac:dyDescent="0.3"/>
    <row r="111" spans="6:33" ht="15.75" thickBot="1" x14ac:dyDescent="0.3">
      <c r="F111" s="6" t="s">
        <v>14</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c r="AG111" s="9">
        <v>2020</v>
      </c>
    </row>
    <row r="112" spans="6:33" ht="15.75" thickBot="1" x14ac:dyDescent="0.3">
      <c r="F112" s="194" t="s">
        <v>26</v>
      </c>
      <c r="G112" s="210"/>
      <c r="H112" s="51">
        <f>+B!E46/(D!H$94)</f>
        <v>3.0354465278057354E-7</v>
      </c>
      <c r="I112" s="51">
        <f>+B!F46/(D!I$94)</f>
        <v>1.8880557191993449E-7</v>
      </c>
      <c r="J112" s="51">
        <f>+B!G46/(D!J$94)</f>
        <v>2.3255732566212168E-7</v>
      </c>
      <c r="K112" s="51">
        <f>+B!H46/(D!K$94)</f>
        <v>2.3384016102758446E-7</v>
      </c>
      <c r="L112" s="51">
        <f>+B!I46/(D!L$94)</f>
        <v>3.5552077581356599E-7</v>
      </c>
      <c r="M112" s="51">
        <f>+B!J46/(D!M$94)</f>
        <v>3.8913196386040444E-7</v>
      </c>
      <c r="N112" s="51">
        <f>+B!K46/(D!N$94)</f>
        <v>3.5873727398630285E-7</v>
      </c>
      <c r="O112" s="51">
        <f>+B!L46/(D!O$94)</f>
        <v>3.1828927424523937E-7</v>
      </c>
      <c r="P112" s="51">
        <f>+B!M46/(D!P$94)</f>
        <v>3.5545962006684597E-7</v>
      </c>
      <c r="Q112" s="51">
        <f>+B!N46/(D!Q$94)</f>
        <v>3.9897495443315608E-7</v>
      </c>
      <c r="R112" s="51">
        <f>+B!O46/(D!R$94)</f>
        <v>3.6271368420013972E-7</v>
      </c>
      <c r="S112" s="51">
        <f>+B!P46/(D!S$94)</f>
        <v>3.8061268520871486E-7</v>
      </c>
      <c r="T112" s="51">
        <f>+B!Q46/(D!T$94)</f>
        <v>2.6461247241149428E-7</v>
      </c>
      <c r="U112" s="51">
        <f>+B!R46/(D!U$94)</f>
        <v>2.7188479834212752E-7</v>
      </c>
      <c r="V112" s="51">
        <f>+B!S46/(D!V$94)</f>
        <v>2.4361244980268366E-7</v>
      </c>
      <c r="W112" s="51">
        <f>+B!T46/(D!W$94)</f>
        <v>3.0293804426832398E-7</v>
      </c>
      <c r="X112" s="51">
        <f>+B!U46/(D!X$94)</f>
        <v>3.3376601141454209E-7</v>
      </c>
      <c r="Y112" s="51">
        <f>+B!V46/(D!Y$94)</f>
        <v>3.6603236706126405E-7</v>
      </c>
      <c r="Z112" s="51">
        <f>+B!W46/(D!Z$94)</f>
        <v>2.9442326257344283E-7</v>
      </c>
      <c r="AA112" s="51">
        <f>+B!X46/(D!AA$94)</f>
        <v>3.8348194921925704E-7</v>
      </c>
      <c r="AB112" s="51">
        <f>+B!Y46/(D!AB$94)</f>
        <v>3.2624800348071243E-7</v>
      </c>
      <c r="AC112" s="51">
        <f>+B!Z46/(D!AC$94)</f>
        <v>3.3794680746110742E-7</v>
      </c>
      <c r="AD112" s="51">
        <f>+B!AA46/(D!AD$94)</f>
        <v>3.5768393510584083E-7</v>
      </c>
      <c r="AE112" s="51">
        <f>+B!AB46/(D!AE$94)</f>
        <v>3.1808148662842046E-7</v>
      </c>
      <c r="AF112" s="51">
        <f>+B!AC46/(D!AF$94)</f>
        <v>4.751169420018449E-7</v>
      </c>
      <c r="AG112" s="51">
        <f>+B!AD46/(D!AG$94)</f>
        <v>4.2592342656904391E-7</v>
      </c>
    </row>
    <row r="113" spans="6:33" x14ac:dyDescent="0.25">
      <c r="F113" s="216" t="s">
        <v>16</v>
      </c>
      <c r="G113" s="217"/>
      <c r="H113" s="52">
        <f>+B!E47/(D!H$94)</f>
        <v>1.2175539130669891E-7</v>
      </c>
      <c r="I113" s="52">
        <f>+B!F47/(D!I$94)</f>
        <v>1.2004041665547876E-8</v>
      </c>
      <c r="J113" s="52">
        <f>+B!G47/(D!J$94)</f>
        <v>6.6147876681158702E-10</v>
      </c>
      <c r="K113" s="52">
        <f>+B!H47/(D!K$94)</f>
        <v>5.0350586060244217E-10</v>
      </c>
      <c r="L113" s="52">
        <f>+B!I47/(D!L$94)</f>
        <v>2.8824814075848181E-10</v>
      </c>
      <c r="M113" s="52">
        <f>+B!J47/(D!M$94)</f>
        <v>8.1580530815658105E-10</v>
      </c>
      <c r="N113" s="52">
        <f>+B!K47/(D!N$94)</f>
        <v>2.9222572214608614E-12</v>
      </c>
      <c r="O113" s="52">
        <f>+B!L47/(D!O$94)</f>
        <v>4.7671058217091394E-12</v>
      </c>
      <c r="P113" s="52">
        <f>+B!M47/(D!P$94)</f>
        <v>4.9314580967277453E-10</v>
      </c>
      <c r="Q113" s="52">
        <f>+B!N47/(D!Q$94)</f>
        <v>7.891082916733548E-11</v>
      </c>
      <c r="R113" s="52">
        <f>+B!O47/(D!R$94)</f>
        <v>7.3017325378491589E-8</v>
      </c>
      <c r="S113" s="52">
        <f>+B!P47/(D!S$94)</f>
        <v>9.6270304611720596E-8</v>
      </c>
      <c r="T113" s="52">
        <f>+B!Q47/(D!T$94)</f>
        <v>4.8628146967513018E-9</v>
      </c>
      <c r="U113" s="52">
        <f>+B!R47/(D!U$94)</f>
        <v>1.3350066975271396E-8</v>
      </c>
      <c r="V113" s="52">
        <f>+B!S47/(D!V$94)</f>
        <v>6.6518648834643383E-9</v>
      </c>
      <c r="W113" s="52">
        <f>+B!T47/(D!W$94)</f>
        <v>5.3851699723586344E-9</v>
      </c>
      <c r="X113" s="52">
        <f>+B!U47/(D!X$94)</f>
        <v>5.3565391732121777E-10</v>
      </c>
      <c r="Y113" s="52">
        <f>+B!V47/(D!Y$94)</f>
        <v>3.3177656297192464E-10</v>
      </c>
      <c r="Z113" s="52">
        <f>+B!W47/(D!Z$94)</f>
        <v>3.8750812095462187E-9</v>
      </c>
      <c r="AA113" s="52">
        <f>+B!X47/(D!AA$94)</f>
        <v>1.0903807267387711E-8</v>
      </c>
      <c r="AB113" s="52">
        <f>+B!Y47/(D!AB$94)</f>
        <v>1.6617513521153787E-8</v>
      </c>
      <c r="AC113" s="52">
        <f>+B!Z47/(D!AC$94)</f>
        <v>1.2050062232694273E-8</v>
      </c>
      <c r="AD113" s="52">
        <f>+B!AA47/(D!AD$94)</f>
        <v>1.342013574759958E-8</v>
      </c>
      <c r="AE113" s="52">
        <f>+B!AB47/(D!AE$94)</f>
        <v>1.7805336558867201E-8</v>
      </c>
      <c r="AF113" s="52">
        <f>+B!AC47/(D!AF$94)</f>
        <v>1.8064444944667055E-8</v>
      </c>
      <c r="AG113" s="52">
        <f>+B!AD47/(D!AG$94)</f>
        <v>2.1017030490868628E-8</v>
      </c>
    </row>
    <row r="114" spans="6:33" x14ac:dyDescent="0.25">
      <c r="F114" s="220" t="s">
        <v>17</v>
      </c>
      <c r="G114" s="221"/>
      <c r="H114" s="53">
        <f>+B!E48/(D!H$94)</f>
        <v>0</v>
      </c>
      <c r="I114" s="53">
        <f>+B!F48/(D!I$94)</f>
        <v>0</v>
      </c>
      <c r="J114" s="53">
        <f>+B!G48/(D!J$94)</f>
        <v>0</v>
      </c>
      <c r="K114" s="53">
        <f>+B!H48/(D!K$94)</f>
        <v>0</v>
      </c>
      <c r="L114" s="53">
        <f>+B!I48/(D!L$94)</f>
        <v>0</v>
      </c>
      <c r="M114" s="53">
        <f>+B!J48/(D!M$94)</f>
        <v>0</v>
      </c>
      <c r="N114" s="53">
        <f>+B!K48/(D!N$94)</f>
        <v>0</v>
      </c>
      <c r="O114" s="53">
        <f>+B!L48/(D!O$94)</f>
        <v>0</v>
      </c>
      <c r="P114" s="53">
        <f>+B!M48/(D!P$94)</f>
        <v>0</v>
      </c>
      <c r="Q114" s="53">
        <f>+B!N48/(D!Q$94)</f>
        <v>0</v>
      </c>
      <c r="R114" s="53">
        <f>+B!O48/(D!R$94)</f>
        <v>0</v>
      </c>
      <c r="S114" s="53">
        <f>+B!P48/(D!S$94)</f>
        <v>4.9049434558009747E-10</v>
      </c>
      <c r="T114" s="53">
        <f>+B!Q48/(D!T$94)</f>
        <v>0</v>
      </c>
      <c r="U114" s="53">
        <f>+B!R48/(D!U$94)</f>
        <v>8.9055170066996373E-11</v>
      </c>
      <c r="V114" s="53">
        <f>+B!S48/(D!V$94)</f>
        <v>1.1595159635923976E-9</v>
      </c>
      <c r="W114" s="53">
        <f>+B!T48/(D!W$94)</f>
        <v>8.8382279579730812E-10</v>
      </c>
      <c r="X114" s="53">
        <f>+B!U48/(D!X$94)</f>
        <v>0</v>
      </c>
      <c r="Y114" s="53">
        <f>+B!V48/(D!Y$94)</f>
        <v>6.397313622096649E-11</v>
      </c>
      <c r="Z114" s="53">
        <f>+B!W48/(D!Z$94)</f>
        <v>8.2611013439811476E-11</v>
      </c>
      <c r="AA114" s="53">
        <f>+B!X48/(D!AA$94)</f>
        <v>5.8875064272880152E-11</v>
      </c>
      <c r="AB114" s="53">
        <f>+B!Y48/(D!AB$94)</f>
        <v>0</v>
      </c>
      <c r="AC114" s="53">
        <f>+B!Z48/(D!AC$94)</f>
        <v>1.5262440771608734E-10</v>
      </c>
      <c r="AD114" s="53">
        <f>+B!AA48/(D!AD$94)</f>
        <v>0</v>
      </c>
      <c r="AE114" s="53">
        <f>+B!AB48/(D!AE$94)</f>
        <v>0</v>
      </c>
      <c r="AF114" s="53">
        <f>+B!AC48/(D!AF$94)</f>
        <v>0</v>
      </c>
      <c r="AG114" s="53">
        <f>+B!AD48/(D!AG$94)</f>
        <v>0</v>
      </c>
    </row>
    <row r="115" spans="6:33" x14ac:dyDescent="0.25">
      <c r="F115" s="216" t="s">
        <v>18</v>
      </c>
      <c r="G115" s="217"/>
      <c r="H115" s="53">
        <f>+B!E49/(D!H$94)</f>
        <v>1.2709594399936172E-9</v>
      </c>
      <c r="I115" s="53">
        <f>+B!F49/(D!I$94)</f>
        <v>1.939170317946861E-9</v>
      </c>
      <c r="J115" s="53">
        <f>+B!G49/(D!J$94)</f>
        <v>6.7864554387325721E-10</v>
      </c>
      <c r="K115" s="53">
        <f>+B!H49/(D!K$94)</f>
        <v>1.3906806068300407E-8</v>
      </c>
      <c r="L115" s="53">
        <f>+B!I49/(D!L$94)</f>
        <v>5.1929452110399766E-8</v>
      </c>
      <c r="M115" s="53">
        <f>+B!J49/(D!M$94)</f>
        <v>5.0436786749827123E-8</v>
      </c>
      <c r="N115" s="53">
        <f>+B!K49/(D!N$94)</f>
        <v>3.8861337288210393E-9</v>
      </c>
      <c r="O115" s="53">
        <f>+B!L49/(D!O$94)</f>
        <v>2.1442789055850573E-9</v>
      </c>
      <c r="P115" s="53">
        <f>+B!M49/(D!P$94)</f>
        <v>3.8303118546717262E-9</v>
      </c>
      <c r="Q115" s="53">
        <f>+B!N49/(D!Q$94)</f>
        <v>6.1788400609229536E-9</v>
      </c>
      <c r="R115" s="53">
        <f>+B!O49/(D!R$94)</f>
        <v>2.6836160249583468E-9</v>
      </c>
      <c r="S115" s="53">
        <f>+B!P49/(D!S$94)</f>
        <v>2.8998398440116195E-9</v>
      </c>
      <c r="T115" s="53">
        <f>+B!Q49/(D!T$94)</f>
        <v>9.6822793063716726E-10</v>
      </c>
      <c r="U115" s="53">
        <f>+B!R49/(D!U$94)</f>
        <v>7.0361553403290137E-9</v>
      </c>
      <c r="V115" s="53">
        <f>+B!S49/(D!V$94)</f>
        <v>4.828358225796025E-10</v>
      </c>
      <c r="W115" s="53">
        <f>+B!T49/(D!W$94)</f>
        <v>1.2030997720633755E-9</v>
      </c>
      <c r="X115" s="53">
        <f>+B!U49/(D!X$94)</f>
        <v>1.5459903433805221E-10</v>
      </c>
      <c r="Y115" s="53">
        <f>+B!V49/(D!Y$94)</f>
        <v>3.6214958133196544E-10</v>
      </c>
      <c r="Z115" s="53">
        <f>+B!W49/(D!Z$94)</f>
        <v>4.3047647298575944E-10</v>
      </c>
      <c r="AA115" s="53">
        <f>+B!X49/(D!AA$94)</f>
        <v>1.7411648219597799E-9</v>
      </c>
      <c r="AB115" s="53">
        <f>+B!Y49/(D!AB$94)</f>
        <v>8.3186432355265664E-10</v>
      </c>
      <c r="AC115" s="53">
        <f>+B!Z49/(D!AC$94)</f>
        <v>9.0933965792647484E-10</v>
      </c>
      <c r="AD115" s="53">
        <f>+B!AA49/(D!AD$94)</f>
        <v>1.984906359567336E-10</v>
      </c>
      <c r="AE115" s="53">
        <f>+B!AB49/(D!AE$94)</f>
        <v>9.1817005652240832E-10</v>
      </c>
      <c r="AF115" s="53">
        <f>+B!AC49/(D!AF$94)</f>
        <v>1.8144376308299167E-9</v>
      </c>
      <c r="AG115" s="53">
        <f>+B!AD49/(D!AG$94)</f>
        <v>1.3917719520483083E-9</v>
      </c>
    </row>
    <row r="116" spans="6:33" x14ac:dyDescent="0.25">
      <c r="F116" s="220" t="s">
        <v>19</v>
      </c>
      <c r="G116" s="221"/>
      <c r="H116" s="53">
        <f>+B!E50/(D!H$94)</f>
        <v>0</v>
      </c>
      <c r="I116" s="53">
        <f>+B!F50/(D!I$94)</f>
        <v>0</v>
      </c>
      <c r="J116" s="53">
        <f>+B!G50/(D!J$94)</f>
        <v>9.8021546971800857E-8</v>
      </c>
      <c r="K116" s="53">
        <f>+B!H50/(D!K$94)</f>
        <v>0</v>
      </c>
      <c r="L116" s="53">
        <f>+B!I50/(D!L$94)</f>
        <v>0</v>
      </c>
      <c r="M116" s="53">
        <f>+B!J50/(D!M$94)</f>
        <v>0</v>
      </c>
      <c r="N116" s="53">
        <f>+B!K50/(D!N$94)</f>
        <v>0</v>
      </c>
      <c r="O116" s="53">
        <f>+B!L50/(D!O$94)</f>
        <v>0</v>
      </c>
      <c r="P116" s="53">
        <f>+B!M50/(D!P$94)</f>
        <v>0</v>
      </c>
      <c r="Q116" s="53">
        <f>+B!N50/(D!Q$94)</f>
        <v>0</v>
      </c>
      <c r="R116" s="53">
        <f>+B!O50/(D!R$94)</f>
        <v>0</v>
      </c>
      <c r="S116" s="53">
        <f>+B!P50/(D!S$94)</f>
        <v>0</v>
      </c>
      <c r="T116" s="53">
        <f>+B!Q50/(D!T$94)</f>
        <v>4.8947088758711282E-11</v>
      </c>
      <c r="U116" s="53">
        <f>+B!R50/(D!U$94)</f>
        <v>9.3316341038302936E-12</v>
      </c>
      <c r="V116" s="53">
        <f>+B!S50/(D!V$94)</f>
        <v>4.8834361914766152E-11</v>
      </c>
      <c r="W116" s="53">
        <f>+B!T50/(D!W$94)</f>
        <v>1.4069152669733238E-10</v>
      </c>
      <c r="X116" s="53">
        <f>+B!U50/(D!X$94)</f>
        <v>3.1455120429404364E-10</v>
      </c>
      <c r="Y116" s="53">
        <f>+B!V50/(D!Y$94)</f>
        <v>3.6855525252169179E-10</v>
      </c>
      <c r="Z116" s="53">
        <f>+B!W50/(D!Z$94)</f>
        <v>1.5831836630198736E-10</v>
      </c>
      <c r="AA116" s="53">
        <f>+B!X50/(D!AA$94)</f>
        <v>2.7127267057540766E-9</v>
      </c>
      <c r="AB116" s="53">
        <f>+B!Y50/(D!AB$94)</f>
        <v>2.7661344921223827E-10</v>
      </c>
      <c r="AC116" s="53">
        <f>+B!Z50/(D!AC$94)</f>
        <v>0</v>
      </c>
      <c r="AD116" s="53">
        <f>+B!AA50/(D!AD$94)</f>
        <v>7.3471963309923488E-8</v>
      </c>
      <c r="AE116" s="53">
        <f>+B!AB50/(D!AE$94)</f>
        <v>1.6205406356220302E-9</v>
      </c>
      <c r="AF116" s="53">
        <f>+B!AC50/(D!AF$94)</f>
        <v>1.1806336771242612E-7</v>
      </c>
      <c r="AG116" s="53">
        <f>+B!AD50/(D!AG$94)</f>
        <v>4.4138628998176489E-9</v>
      </c>
    </row>
    <row r="117" spans="6:33" x14ac:dyDescent="0.25">
      <c r="F117" s="216" t="s">
        <v>20</v>
      </c>
      <c r="G117" s="217"/>
      <c r="H117" s="53">
        <f>+B!E51/(D!H$94)</f>
        <v>0</v>
      </c>
      <c r="I117" s="53">
        <f>+B!F51/(D!I$94)</f>
        <v>0</v>
      </c>
      <c r="J117" s="53">
        <f>+B!G51/(D!J$94)</f>
        <v>1.6313594804645605E-11</v>
      </c>
      <c r="K117" s="53">
        <f>+B!H51/(D!K$94)</f>
        <v>7.8541306990377129E-10</v>
      </c>
      <c r="L117" s="53">
        <f>+B!I51/(D!L$94)</f>
        <v>1.1480845823737478E-9</v>
      </c>
      <c r="M117" s="53">
        <f>+B!J51/(D!M$94)</f>
        <v>0</v>
      </c>
      <c r="N117" s="53">
        <f>+B!K51/(D!N$94)</f>
        <v>0</v>
      </c>
      <c r="O117" s="53">
        <f>+B!L51/(D!O$94)</f>
        <v>2.9623428468094049E-11</v>
      </c>
      <c r="P117" s="53">
        <f>+B!M51/(D!P$94)</f>
        <v>0</v>
      </c>
      <c r="Q117" s="53">
        <f>+B!N51/(D!Q$94)</f>
        <v>0</v>
      </c>
      <c r="R117" s="53">
        <f>+B!O51/(D!R$94)</f>
        <v>0</v>
      </c>
      <c r="S117" s="53">
        <f>+B!P51/(D!S$94)</f>
        <v>2.7919438340432097E-10</v>
      </c>
      <c r="T117" s="53">
        <f>+B!Q51/(D!T$94)</f>
        <v>0</v>
      </c>
      <c r="U117" s="53">
        <f>+B!R51/(D!U$94)</f>
        <v>1.9750444871173207E-10</v>
      </c>
      <c r="V117" s="53">
        <f>+B!S51/(D!V$94)</f>
        <v>2.5925800861102961E-10</v>
      </c>
      <c r="W117" s="53">
        <f>+B!T51/(D!W$94)</f>
        <v>3.2610269807622132E-10</v>
      </c>
      <c r="X117" s="53">
        <f>+B!U51/(D!X$94)</f>
        <v>1.2975009527050734E-10</v>
      </c>
      <c r="Y117" s="53">
        <f>+B!V51/(D!Y$94)</f>
        <v>0</v>
      </c>
      <c r="Z117" s="53">
        <f>+B!W51/(D!Z$94)</f>
        <v>4.4494327953358714E-11</v>
      </c>
      <c r="AA117" s="53">
        <f>+B!X51/(D!AA$94)</f>
        <v>1.6745991072998862E-10</v>
      </c>
      <c r="AB117" s="53">
        <f>+B!Y51/(D!AB$94)</f>
        <v>5.180015398066211E-10</v>
      </c>
      <c r="AC117" s="53">
        <f>+B!Z51/(D!AC$94)</f>
        <v>9.0763436320744891E-9</v>
      </c>
      <c r="AD117" s="53">
        <f>+B!AA51/(D!AD$94)</f>
        <v>2.3206404482021948E-10</v>
      </c>
      <c r="AE117" s="53">
        <f>+B!AB51/(D!AE$94)</f>
        <v>6.8573533654267804E-11</v>
      </c>
      <c r="AF117" s="53">
        <f>+B!AC51/(D!AF$94)</f>
        <v>2.1528040602012557E-9</v>
      </c>
      <c r="AG117" s="53">
        <f>+B!AD51/(D!AG$94)</f>
        <v>4.197394605061844E-10</v>
      </c>
    </row>
    <row r="118" spans="6:33" x14ac:dyDescent="0.25">
      <c r="F118" s="220" t="s">
        <v>21</v>
      </c>
      <c r="G118" s="221"/>
      <c r="H118" s="53">
        <f>+B!E52/(D!H$94)</f>
        <v>4.2279375483580726E-8</v>
      </c>
      <c r="I118" s="53">
        <f>+B!F52/(D!I$94)</f>
        <v>3.6300514956353149E-8</v>
      </c>
      <c r="J118" s="53">
        <f>+B!G52/(D!J$94)</f>
        <v>1.2038364144099879E-8</v>
      </c>
      <c r="K118" s="53">
        <f>+B!H52/(D!K$94)</f>
        <v>7.8700199775325643E-8</v>
      </c>
      <c r="L118" s="53">
        <f>+B!I52/(D!L$94)</f>
        <v>8.153610866569364E-8</v>
      </c>
      <c r="M118" s="53">
        <f>+B!J52/(D!M$94)</f>
        <v>8.3793550882089005E-8</v>
      </c>
      <c r="N118" s="53">
        <f>+B!K52/(D!N$94)</f>
        <v>8.7624076245041247E-8</v>
      </c>
      <c r="O118" s="53">
        <f>+B!L52/(D!O$94)</f>
        <v>6.4621447200200737E-8</v>
      </c>
      <c r="P118" s="53">
        <f>+B!M52/(D!P$94)</f>
        <v>8.3548200530132841E-8</v>
      </c>
      <c r="Q118" s="53">
        <f>+B!N52/(D!Q$94)</f>
        <v>3.1890489025242776E-8</v>
      </c>
      <c r="R118" s="53">
        <f>+B!O52/(D!R$94)</f>
        <v>5.3452548645398525E-8</v>
      </c>
      <c r="S118" s="53">
        <f>+B!P52/(D!S$94)</f>
        <v>8.4496082915584817E-8</v>
      </c>
      <c r="T118" s="53">
        <f>+B!Q52/(D!T$94)</f>
        <v>6.515132998786602E-8</v>
      </c>
      <c r="U118" s="53">
        <f>+B!R52/(D!U$94)</f>
        <v>7.7871858982134701E-8</v>
      </c>
      <c r="V118" s="53">
        <f>+B!S52/(D!V$94)</f>
        <v>6.695949631432368E-8</v>
      </c>
      <c r="W118" s="53">
        <f>+B!T52/(D!W$94)</f>
        <v>7.7157135788634506E-8</v>
      </c>
      <c r="X118" s="53">
        <f>+B!U52/(D!X$94)</f>
        <v>5.7861717466651512E-8</v>
      </c>
      <c r="Y118" s="53">
        <f>+B!V52/(D!Y$94)</f>
        <v>5.7470563078558192E-8</v>
      </c>
      <c r="Z118" s="53">
        <f>+B!W52/(D!Z$94)</f>
        <v>4.4857429619077141E-8</v>
      </c>
      <c r="AA118" s="53">
        <f>+B!X52/(D!AA$94)</f>
        <v>6.4181681261315017E-8</v>
      </c>
      <c r="AB118" s="53">
        <f>+B!Y52/(D!AB$94)</f>
        <v>8.0173001398410433E-8</v>
      </c>
      <c r="AC118" s="53">
        <f>+B!Z52/(D!AC$94)</f>
        <v>1.1293276267380462E-7</v>
      </c>
      <c r="AD118" s="53">
        <f>+B!AA52/(D!AD$94)</f>
        <v>7.9016561604772135E-8</v>
      </c>
      <c r="AE118" s="53">
        <f>+B!AB52/(D!AE$94)</f>
        <v>9.5265798117537941E-8</v>
      </c>
      <c r="AF118" s="53">
        <f>+B!AC52/(D!AF$94)</f>
        <v>1.0644503116377469E-7</v>
      </c>
      <c r="AG118" s="53">
        <f>+B!AD52/(D!AG$94)</f>
        <v>1.4325879707229135E-7</v>
      </c>
    </row>
    <row r="119" spans="6:33" x14ac:dyDescent="0.25">
      <c r="F119" s="216" t="s">
        <v>22</v>
      </c>
      <c r="G119" s="217"/>
      <c r="H119" s="53">
        <f>+B!E53/(D!H$94)</f>
        <v>5.6721698389522326E-9</v>
      </c>
      <c r="I119" s="53">
        <f>+B!F53/(D!I$94)</f>
        <v>1.2780327330113579E-8</v>
      </c>
      <c r="J119" s="53">
        <f>+B!G53/(D!J$94)</f>
        <v>1.5146854004720713E-8</v>
      </c>
      <c r="K119" s="53">
        <f>+B!H53/(D!K$94)</f>
        <v>1.8607602688548324E-8</v>
      </c>
      <c r="L119" s="53">
        <f>+B!I53/(D!L$94)</f>
        <v>3.8187152673061967E-8</v>
      </c>
      <c r="M119" s="53">
        <f>+B!J53/(D!M$94)</f>
        <v>1.8296602494936006E-8</v>
      </c>
      <c r="N119" s="53">
        <f>+B!K53/(D!N$94)</f>
        <v>5.4810579373464597E-8</v>
      </c>
      <c r="O119" s="53">
        <f>+B!L53/(D!O$94)</f>
        <v>3.8289669574223022E-8</v>
      </c>
      <c r="P119" s="53">
        <f>+B!M53/(D!P$94)</f>
        <v>1.4014630800068992E-8</v>
      </c>
      <c r="Q119" s="53">
        <f>+B!N53/(D!Q$94)</f>
        <v>7.2763744757764843E-9</v>
      </c>
      <c r="R119" s="53">
        <f>+B!O53/(D!R$94)</f>
        <v>2.1577389177025717E-8</v>
      </c>
      <c r="S119" s="53">
        <f>+B!P53/(D!S$94)</f>
        <v>1.2599968336022467E-8</v>
      </c>
      <c r="T119" s="53">
        <f>+B!Q53/(D!T$94)</f>
        <v>2.3226935944013385E-8</v>
      </c>
      <c r="U119" s="53">
        <f>+B!R53/(D!U$94)</f>
        <v>2.1227820098600011E-8</v>
      </c>
      <c r="V119" s="53">
        <f>+B!S53/(D!V$94)</f>
        <v>1.7771116472179474E-8</v>
      </c>
      <c r="W119" s="53">
        <f>+B!T53/(D!W$94)</f>
        <v>2.8234800666406344E-8</v>
      </c>
      <c r="X119" s="53">
        <f>+B!U53/(D!X$94)</f>
        <v>3.687710937340096E-8</v>
      </c>
      <c r="Y119" s="53">
        <f>+B!V53/(D!Y$94)</f>
        <v>3.4100045988617474E-8</v>
      </c>
      <c r="Z119" s="53">
        <f>+B!W53/(D!Z$94)</f>
        <v>3.8607648808161366E-8</v>
      </c>
      <c r="AA119" s="53">
        <f>+B!X53/(D!AA$94)</f>
        <v>2.7353478709251862E-8</v>
      </c>
      <c r="AB119" s="53">
        <f>+B!Y53/(D!AB$94)</f>
        <v>2.781119750844134E-8</v>
      </c>
      <c r="AC119" s="53">
        <f>+B!Z53/(D!AC$94)</f>
        <v>1.2691540150367879E-8</v>
      </c>
      <c r="AD119" s="53">
        <f>+B!AA53/(D!AD$94)</f>
        <v>1.4346929843560645E-8</v>
      </c>
      <c r="AE119" s="53">
        <f>+B!AB53/(D!AE$94)</f>
        <v>1.8508003928201666E-8</v>
      </c>
      <c r="AF119" s="53">
        <f>+B!AC53/(D!AF$94)</f>
        <v>3.1458775973909141E-8</v>
      </c>
      <c r="AG119" s="53">
        <f>+B!AD53/(D!AG$94)</f>
        <v>3.484244381470305E-8</v>
      </c>
    </row>
    <row r="120" spans="6:33" x14ac:dyDescent="0.25">
      <c r="F120" s="220" t="s">
        <v>23</v>
      </c>
      <c r="G120" s="221"/>
      <c r="H120" s="53">
        <f>+B!E54/(D!H$94)</f>
        <v>1.1848959425791668E-7</v>
      </c>
      <c r="I120" s="53">
        <f>+B!F54/(D!I$94)</f>
        <v>1.1727776023202301E-7</v>
      </c>
      <c r="J120" s="53">
        <f>+B!G54/(D!J$94)</f>
        <v>1.0174076531838413E-7</v>
      </c>
      <c r="K120" s="53">
        <f>+B!H54/(D!K$94)</f>
        <v>1.1567713708160319E-7</v>
      </c>
      <c r="L120" s="53">
        <f>+B!I54/(D!L$94)</f>
        <v>1.5558310295559983E-7</v>
      </c>
      <c r="M120" s="53">
        <f>+B!J54/(D!M$94)</f>
        <v>1.9633869258594647E-7</v>
      </c>
      <c r="N120" s="53">
        <f>+B!K54/(D!N$94)</f>
        <v>2.0360290594864543E-7</v>
      </c>
      <c r="O120" s="53">
        <f>+B!L54/(D!O$94)</f>
        <v>2.0470448504078431E-7</v>
      </c>
      <c r="P120" s="53">
        <f>+B!M54/(D!P$94)</f>
        <v>2.4737816570588014E-7</v>
      </c>
      <c r="Q120" s="53">
        <f>+B!N54/(D!Q$94)</f>
        <v>3.4701789166438402E-7</v>
      </c>
      <c r="R120" s="53">
        <f>+B!O54/(D!R$94)</f>
        <v>1.9916441914919679E-7</v>
      </c>
      <c r="S120" s="53">
        <f>+B!P54/(D!S$94)</f>
        <v>1.611797596454595E-7</v>
      </c>
      <c r="T120" s="53">
        <f>+B!Q54/(D!T$94)</f>
        <v>1.3678047154685334E-7</v>
      </c>
      <c r="U120" s="53">
        <f>+B!R54/(D!U$94)</f>
        <v>1.16980857253495E-7</v>
      </c>
      <c r="V120" s="53">
        <f>+B!S54/(D!V$94)</f>
        <v>1.1579452088586442E-7</v>
      </c>
      <c r="W120" s="53">
        <f>+B!T54/(D!W$94)</f>
        <v>1.5285211542263989E-7</v>
      </c>
      <c r="X120" s="53">
        <f>+B!U54/(D!X$94)</f>
        <v>1.7721867455754409E-7</v>
      </c>
      <c r="Y120" s="53">
        <f>+B!V54/(D!Y$94)</f>
        <v>1.6188224320204221E-7</v>
      </c>
      <c r="Z120" s="53">
        <f>+B!W54/(D!Z$94)</f>
        <v>1.6533320250837926E-7</v>
      </c>
      <c r="AA120" s="53">
        <f>+B!X54/(D!AA$94)</f>
        <v>2.2900772921868914E-7</v>
      </c>
      <c r="AB120" s="53">
        <f>+B!Y54/(D!AB$94)</f>
        <v>1.1787684800527729E-7</v>
      </c>
      <c r="AC120" s="53">
        <f>+B!Z54/(D!AC$94)</f>
        <v>9.6994815876755538E-8</v>
      </c>
      <c r="AD120" s="53">
        <f>+B!AA54/(D!AD$94)</f>
        <v>9.756995004795437E-8</v>
      </c>
      <c r="AE120" s="53">
        <f>+B!AB54/(D!AE$94)</f>
        <v>1.1114770311778062E-7</v>
      </c>
      <c r="AF120" s="53">
        <f>+B!AC54/(D!AF$94)</f>
        <v>1.2008438168640388E-7</v>
      </c>
      <c r="AG120" s="53">
        <f>+B!AD54/(D!AG$94)</f>
        <v>1.2157588831914517E-7</v>
      </c>
    </row>
    <row r="121" spans="6:33" x14ac:dyDescent="0.25">
      <c r="F121" s="216" t="s">
        <v>24</v>
      </c>
      <c r="G121" s="217"/>
      <c r="H121" s="53">
        <f>+B!E55/(D!H$94)</f>
        <v>1.4077173263391494E-8</v>
      </c>
      <c r="I121" s="53">
        <f>+B!F55/(D!I$94)</f>
        <v>8.5037985871091511E-9</v>
      </c>
      <c r="J121" s="53">
        <f>+B!G55/(D!J$94)</f>
        <v>4.2533573176266264E-9</v>
      </c>
      <c r="K121" s="53">
        <f>+B!H55/(D!K$94)</f>
        <v>5.6594964833007015E-9</v>
      </c>
      <c r="L121" s="53">
        <f>+B!I55/(D!L$94)</f>
        <v>2.6848568671722739E-8</v>
      </c>
      <c r="M121" s="53">
        <f>+B!J55/(D!M$94)</f>
        <v>3.9450455759963269E-8</v>
      </c>
      <c r="N121" s="53">
        <f>+B!K55/(D!N$94)</f>
        <v>8.8106564331090521E-9</v>
      </c>
      <c r="O121" s="53">
        <f>+B!L55/(D!O$94)</f>
        <v>8.4950029901564418E-9</v>
      </c>
      <c r="P121" s="53">
        <f>+B!M55/(D!P$94)</f>
        <v>6.1060500133431458E-9</v>
      </c>
      <c r="Q121" s="53">
        <f>+B!N55/(D!Q$94)</f>
        <v>6.1621422937379614E-9</v>
      </c>
      <c r="R121" s="53">
        <f>+B!O55/(D!R$94)</f>
        <v>1.2800366222397513E-8</v>
      </c>
      <c r="S121" s="53">
        <f>+B!P55/(D!S$94)</f>
        <v>2.2023402157212277E-8</v>
      </c>
      <c r="T121" s="53">
        <f>+B!Q55/(D!T$94)</f>
        <v>3.2788176452618274E-8</v>
      </c>
      <c r="U121" s="53">
        <f>+B!R55/(D!U$94)</f>
        <v>3.4602487903955759E-8</v>
      </c>
      <c r="V121" s="53">
        <f>+B!S55/(D!V$94)</f>
        <v>3.4272440566355443E-8</v>
      </c>
      <c r="W121" s="53">
        <f>+B!T55/(D!W$94)</f>
        <v>3.6660923925274961E-8</v>
      </c>
      <c r="X121" s="53">
        <f>+B!U55/(D!X$94)</f>
        <v>6.0540703591209814E-8</v>
      </c>
      <c r="Y121" s="53">
        <f>+B!V55/(D!Y$94)</f>
        <v>1.1143480301771303E-7</v>
      </c>
      <c r="Z121" s="53">
        <f>+B!W55/(D!Z$94)</f>
        <v>4.0983541764050791E-8</v>
      </c>
      <c r="AA121" s="53">
        <f>+B!X55/(D!AA$94)</f>
        <v>4.7343963898234529E-8</v>
      </c>
      <c r="AB121" s="53">
        <f>+B!Y55/(D!AB$94)</f>
        <v>8.2038582458412037E-8</v>
      </c>
      <c r="AC121" s="53">
        <f>+B!Z55/(D!AC$94)</f>
        <v>9.3112874916843352E-8</v>
      </c>
      <c r="AD121" s="53">
        <f>+B!AA55/(D!AD$94)</f>
        <v>7.9404847328520421E-8</v>
      </c>
      <c r="AE121" s="53">
        <f>+B!AB55/(D!AE$94)</f>
        <v>7.2663393026823326E-8</v>
      </c>
      <c r="AF121" s="53">
        <f>+B!AC55/(D!AF$94)</f>
        <v>7.6543252187345146E-8</v>
      </c>
      <c r="AG121" s="53">
        <f>+B!AD55/(D!AG$94)</f>
        <v>9.8931148038736982E-8</v>
      </c>
    </row>
    <row r="122" spans="6:33" ht="15.75" thickBot="1" x14ac:dyDescent="0.3">
      <c r="F122" s="218" t="s">
        <v>25</v>
      </c>
      <c r="G122" s="219"/>
      <c r="H122" s="54">
        <f>+B!E56/(D!H$94)</f>
        <v>0</v>
      </c>
      <c r="I122" s="54">
        <f>+B!F56/(D!I$94)</f>
        <v>0</v>
      </c>
      <c r="J122" s="54">
        <f>+B!G56/(D!J$94)</f>
        <v>9.3756291980721878E-15</v>
      </c>
      <c r="K122" s="54">
        <f>+B!H56/(D!K$94)</f>
        <v>0</v>
      </c>
      <c r="L122" s="54">
        <f>+B!I56/(D!L$94)</f>
        <v>0</v>
      </c>
      <c r="M122" s="54">
        <f>+B!J56/(D!M$94)</f>
        <v>0</v>
      </c>
      <c r="N122" s="54">
        <f>+B!K56/(D!N$94)</f>
        <v>0</v>
      </c>
      <c r="O122" s="54">
        <f>+B!L56/(D!O$94)</f>
        <v>0</v>
      </c>
      <c r="P122" s="54">
        <f>+B!M56/(D!P$94)</f>
        <v>8.9115353076366565E-11</v>
      </c>
      <c r="Q122" s="54">
        <f>+B!N56/(D!Q$94)</f>
        <v>3.7030608392455862E-10</v>
      </c>
      <c r="R122" s="54">
        <f>+B!O56/(D!R$94)</f>
        <v>1.8019602671259212E-11</v>
      </c>
      <c r="S122" s="54">
        <f>+B!P56/(D!S$94)</f>
        <v>3.7362040749698643E-10</v>
      </c>
      <c r="T122" s="54">
        <f>+B!Q56/(D!T$94)</f>
        <v>7.855736140841483E-10</v>
      </c>
      <c r="U122" s="54">
        <f>+B!R56/(D!U$94)</f>
        <v>5.1966466450073699E-10</v>
      </c>
      <c r="V122" s="54">
        <f>+B!S56/(D!V$94)</f>
        <v>2.1257082676459271E-10</v>
      </c>
      <c r="W122" s="54">
        <f>+B!T56/(D!W$94)</f>
        <v>9.4185190008209964E-11</v>
      </c>
      <c r="X122" s="54">
        <f>+B!U56/(D!X$94)</f>
        <v>1.3327307353552033E-10</v>
      </c>
      <c r="Y122" s="54">
        <f>+B!V56/(D!Y$94)</f>
        <v>1.8243761338753434E-11</v>
      </c>
      <c r="Z122" s="54">
        <f>+B!W56/(D!Z$94)</f>
        <v>5.0450632530575773E-11</v>
      </c>
      <c r="AA122" s="54">
        <f>+B!X56/(D!AA$94)</f>
        <v>1.1057113862461762E-11</v>
      </c>
      <c r="AB122" s="54">
        <f>+B!Y56/(D!AB$94)</f>
        <v>1.043778690791995E-10</v>
      </c>
      <c r="AC122" s="54">
        <f>+B!Z56/(D!AC$94)</f>
        <v>2.6458055945407996E-11</v>
      </c>
      <c r="AD122" s="54">
        <f>+B!AA56/(D!AD$94)</f>
        <v>2.2896353041175892E-11</v>
      </c>
      <c r="AE122" s="54">
        <f>+B!AB56/(D!AE$94)</f>
        <v>8.3838744521083051E-11</v>
      </c>
      <c r="AF122" s="54">
        <f>+B!AC56/(D!AF$94)</f>
        <v>4.903107571164912E-10</v>
      </c>
      <c r="AG122" s="54">
        <f>+B!AD56/(D!AG$94)</f>
        <v>7.2453380688806239E-11</v>
      </c>
    </row>
    <row r="123" spans="6:33" x14ac:dyDescent="0.25">
      <c r="F123" s="1" t="s">
        <v>52</v>
      </c>
      <c r="AD123" s="1"/>
    </row>
    <row r="124" spans="6:33" ht="15.75" thickBot="1" x14ac:dyDescent="0.3"/>
    <row r="125" spans="6:33" ht="15.75" thickBot="1" x14ac:dyDescent="0.3">
      <c r="F125" s="6" t="s">
        <v>14</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c r="AG125" s="9">
        <v>2020</v>
      </c>
    </row>
    <row r="126" spans="6:33" ht="15.75" thickBot="1" x14ac:dyDescent="0.3">
      <c r="F126" s="194" t="s">
        <v>26</v>
      </c>
      <c r="G126" s="210"/>
      <c r="H126" s="172">
        <f>+'C'!D46/(D!H$94)</f>
        <v>-2.3284748123237305E-7</v>
      </c>
      <c r="I126" s="172">
        <f>+'C'!E46/(D!I$94)</f>
        <v>-7.8748985122308247E-8</v>
      </c>
      <c r="J126" s="172">
        <f>+'C'!F46/(D!J$94)</f>
        <v>-1.7802756929751766E-7</v>
      </c>
      <c r="K126" s="172">
        <f>+'C'!G46/(D!K$94)</f>
        <v>-1.6868551529964602E-7</v>
      </c>
      <c r="L126" s="172">
        <f>+'C'!H46/(D!L$94)</f>
        <v>-2.6240817951661274E-7</v>
      </c>
      <c r="M126" s="172">
        <f>+'C'!I46/(D!M$94)</f>
        <v>-3.0422779328381248E-7</v>
      </c>
      <c r="N126" s="172">
        <f>+'C'!J46/(D!N$94)</f>
        <v>-2.646234753772517E-7</v>
      </c>
      <c r="O126" s="172">
        <f>+'C'!K46/(D!O$94)</f>
        <v>-2.4503660936519292E-7</v>
      </c>
      <c r="P126" s="172">
        <f>+'C'!L46/(D!P$94)</f>
        <v>-2.4082398190611598E-7</v>
      </c>
      <c r="Q126" s="172">
        <f>+'C'!M46/(D!Q$94)</f>
        <v>-1.6507227298137843E-7</v>
      </c>
      <c r="R126" s="172">
        <f>+'C'!N46/(D!R$94)</f>
        <v>-2.0274459281376981E-7</v>
      </c>
      <c r="S126" s="172">
        <f>+'C'!O46/(D!S$94)</f>
        <v>-2.8770929544963623E-7</v>
      </c>
      <c r="T126" s="172">
        <f>+'C'!P46/(D!T$94)</f>
        <v>7.876267533641069E-8</v>
      </c>
      <c r="U126" s="172">
        <f>+'C'!Q46/(D!U$94)</f>
        <v>1.5446271706685778E-6</v>
      </c>
      <c r="V126" s="172">
        <f>+'C'!R46/(D!V$94)</f>
        <v>2.0615550883482829E-7</v>
      </c>
      <c r="W126" s="172">
        <f>+'C'!S46/(D!W$94)</f>
        <v>1.1686629551516671E-6</v>
      </c>
      <c r="X126" s="172">
        <f>+'C'!T46/(D!X$94)</f>
        <v>5.0635831688562083E-7</v>
      </c>
      <c r="Y126" s="172">
        <f>+'C'!U46/(D!Y$94)</f>
        <v>7.8539538685967578E-7</v>
      </c>
      <c r="Z126" s="172">
        <f>+'C'!V46/(D!Z$94)</f>
        <v>-1.3377317051782867E-7</v>
      </c>
      <c r="AA126" s="172">
        <f>+'C'!W46/(D!AA$94)</f>
        <v>2.248747353917706E-7</v>
      </c>
      <c r="AB126" s="172">
        <f>+'C'!X46/(D!AB$94)</f>
        <v>9.2714610412892746E-7</v>
      </c>
      <c r="AC126" s="172">
        <f>+'C'!Y46/(D!AC$94)</f>
        <v>-1.0413588159469943E-7</v>
      </c>
      <c r="AD126" s="172">
        <f>+'C'!Z46/(D!AD$94)</f>
        <v>1.1233843185837668E-6</v>
      </c>
      <c r="AE126" s="172">
        <f>+'C'!AA46/(D!AE$94)</f>
        <v>9.0520320422361395E-7</v>
      </c>
      <c r="AF126" s="172">
        <f>+'C'!AB46/(D!AF$94)</f>
        <v>2.3440895847520308E-7</v>
      </c>
      <c r="AG126" s="172">
        <f>+'C'!AC46/(D!AG$94)</f>
        <v>-3.585397408614703E-7</v>
      </c>
    </row>
    <row r="127" spans="6:33" x14ac:dyDescent="0.25">
      <c r="F127" s="216" t="s">
        <v>16</v>
      </c>
      <c r="G127" s="217"/>
      <c r="H127" s="168">
        <f>+'C'!D47/(D!H$94)</f>
        <v>-1.1798964441279693E-7</v>
      </c>
      <c r="I127" s="168">
        <f>+'C'!E47/(D!I$94)</f>
        <v>-7.8917161137356733E-10</v>
      </c>
      <c r="J127" s="168">
        <f>+'C'!F47/(D!J$94)</f>
        <v>7.7826535435445358E-9</v>
      </c>
      <c r="K127" s="168">
        <f>+'C'!G47/(D!K$94)</f>
        <v>8.8883660913627893E-9</v>
      </c>
      <c r="L127" s="168">
        <f>+'C'!H47/(D!L$94)</f>
        <v>8.6722393874608469E-9</v>
      </c>
      <c r="M127" s="168">
        <f>+'C'!I47/(D!M$94)</f>
        <v>6.6791957220739368E-9</v>
      </c>
      <c r="N127" s="168">
        <f>+'C'!J47/(D!N$94)</f>
        <v>6.3566018381793234E-9</v>
      </c>
      <c r="O127" s="168">
        <f>+'C'!K47/(D!O$94)</f>
        <v>6.5493092594226267E-9</v>
      </c>
      <c r="P127" s="168">
        <f>+'C'!L47/(D!P$94)</f>
        <v>8.1456969401983059E-9</v>
      </c>
      <c r="Q127" s="168">
        <f>+'C'!M47/(D!Q$94)</f>
        <v>1.1940586125573835E-8</v>
      </c>
      <c r="R127" s="168">
        <f>+'C'!N47/(D!R$94)</f>
        <v>-6.2707812129611011E-8</v>
      </c>
      <c r="S127" s="168">
        <f>+'C'!O47/(D!S$94)</f>
        <v>-8.6574241246361272E-8</v>
      </c>
      <c r="T127" s="168">
        <f>+'C'!P47/(D!T$94)</f>
        <v>2.7085850312404541E-9</v>
      </c>
      <c r="U127" s="168">
        <f>+'C'!Q47/(D!U$94)</f>
        <v>-6.2451465754887577E-9</v>
      </c>
      <c r="V127" s="168">
        <f>+'C'!R47/(D!V$94)</f>
        <v>-1.1146102096984416E-9</v>
      </c>
      <c r="W127" s="168">
        <f>+'C'!S47/(D!W$94)</f>
        <v>2.5666214548295081E-9</v>
      </c>
      <c r="X127" s="168">
        <f>+'C'!T47/(D!X$94)</f>
        <v>9.1966481791471324E-9</v>
      </c>
      <c r="Y127" s="168">
        <f>+'C'!U47/(D!Y$94)</f>
        <v>9.6756854523949012E-9</v>
      </c>
      <c r="Z127" s="168">
        <f>+'C'!V47/(D!Z$94)</f>
        <v>2.8189964805382166E-9</v>
      </c>
      <c r="AA127" s="168">
        <f>+'C'!W47/(D!AA$94)</f>
        <v>-5.3647967192541137E-9</v>
      </c>
      <c r="AB127" s="168">
        <f>+'C'!X47/(D!AB$94)</f>
        <v>-9.454662754635833E-9</v>
      </c>
      <c r="AC127" s="168">
        <f>+'C'!Y47/(D!AC$94)</f>
        <v>-3.1949331229002115E-9</v>
      </c>
      <c r="AD127" s="168">
        <f>+'C'!Z47/(D!AD$94)</f>
        <v>-4.1822797173525011E-9</v>
      </c>
      <c r="AE127" s="168">
        <f>+'C'!AA47/(D!AE$94)</f>
        <v>-9.137379890154365E-9</v>
      </c>
      <c r="AF127" s="168">
        <f>+'C'!AB47/(D!AF$94)</f>
        <v>-1.0762170409698976E-8</v>
      </c>
      <c r="AG127" s="168">
        <f>+'C'!AC47/(D!AG$94)</f>
        <v>-1.1029755774655203E-8</v>
      </c>
    </row>
    <row r="128" spans="6:33" x14ac:dyDescent="0.25">
      <c r="F128" s="220" t="s">
        <v>17</v>
      </c>
      <c r="G128" s="221"/>
      <c r="H128" s="169">
        <f>+'C'!D48/(D!H$94)</f>
        <v>0</v>
      </c>
      <c r="I128" s="169">
        <f>+'C'!E48/(D!I$94)</f>
        <v>0</v>
      </c>
      <c r="J128" s="169">
        <f>+'C'!F48/(D!J$94)</f>
        <v>0</v>
      </c>
      <c r="K128" s="169">
        <f>+'C'!G48/(D!K$94)</f>
        <v>0</v>
      </c>
      <c r="L128" s="169">
        <f>+'C'!H48/(D!L$94)</f>
        <v>0</v>
      </c>
      <c r="M128" s="169">
        <f>+'C'!I48/(D!M$94)</f>
        <v>0</v>
      </c>
      <c r="N128" s="169">
        <f>+'C'!J48/(D!N$94)</f>
        <v>0</v>
      </c>
      <c r="O128" s="169">
        <f>+'C'!K48/(D!O$94)</f>
        <v>0</v>
      </c>
      <c r="P128" s="169">
        <f>+'C'!L48/(D!P$94)</f>
        <v>0</v>
      </c>
      <c r="Q128" s="169">
        <f>+'C'!M48/(D!Q$94)</f>
        <v>0</v>
      </c>
      <c r="R128" s="169">
        <f>+'C'!N48/(D!R$94)</f>
        <v>0</v>
      </c>
      <c r="S128" s="169">
        <f>+'C'!O48/(D!S$94)</f>
        <v>-4.9049434558009747E-10</v>
      </c>
      <c r="T128" s="169">
        <f>+'C'!P48/(D!T$94)</f>
        <v>0</v>
      </c>
      <c r="U128" s="169">
        <f>+'C'!Q48/(D!U$94)</f>
        <v>-8.9055170066996373E-11</v>
      </c>
      <c r="V128" s="169">
        <f>+'C'!R48/(D!V$94)</f>
        <v>-1.1595159635923976E-9</v>
      </c>
      <c r="W128" s="169">
        <f>+'C'!S48/(D!W$94)</f>
        <v>-8.8382279579730812E-10</v>
      </c>
      <c r="X128" s="169">
        <f>+'C'!T48/(D!X$94)</f>
        <v>0</v>
      </c>
      <c r="Y128" s="169">
        <f>+'C'!U48/(D!Y$94)</f>
        <v>-1.7238157233632249E-11</v>
      </c>
      <c r="Z128" s="169">
        <f>+'C'!V48/(D!Z$94)</f>
        <v>1.1560831271626773E-9</v>
      </c>
      <c r="AA128" s="169">
        <f>+'C'!W48/(D!AA$94)</f>
        <v>-5.8875064272880152E-11</v>
      </c>
      <c r="AB128" s="169">
        <f>+'C'!X48/(D!AB$94)</f>
        <v>0</v>
      </c>
      <c r="AC128" s="169">
        <f>+'C'!Y48/(D!AC$94)</f>
        <v>-1.5262440771608734E-10</v>
      </c>
      <c r="AD128" s="169">
        <f>+'C'!Z48/(D!AD$94)</f>
        <v>0</v>
      </c>
      <c r="AE128" s="169">
        <f>+'C'!AA48/(D!AE$94)</f>
        <v>6.2071129418187244E-11</v>
      </c>
      <c r="AF128" s="169">
        <f>+'C'!AB48/(D!AF$94)</f>
        <v>0</v>
      </c>
      <c r="AG128" s="169">
        <f>+'C'!AC48/(D!AG$94)</f>
        <v>0</v>
      </c>
    </row>
    <row r="129" spans="6:33" x14ac:dyDescent="0.25">
      <c r="F129" s="216" t="s">
        <v>18</v>
      </c>
      <c r="G129" s="217"/>
      <c r="H129" s="169">
        <f>+'C'!D49/(D!H$94)</f>
        <v>5.7179900168697902E-8</v>
      </c>
      <c r="I129" s="169">
        <f>+'C'!E49/(D!I$94)</f>
        <v>6.7430111479880396E-8</v>
      </c>
      <c r="J129" s="169">
        <f>+'C'!F49/(D!J$94)</f>
        <v>3.3519233849341789E-8</v>
      </c>
      <c r="K129" s="169">
        <f>+'C'!G49/(D!K$94)</f>
        <v>3.9719447903308407E-8</v>
      </c>
      <c r="L129" s="169">
        <f>+'C'!H49/(D!L$94)</f>
        <v>3.0639560229834053E-8</v>
      </c>
      <c r="M129" s="169">
        <f>+'C'!I49/(D!M$94)</f>
        <v>2.2848355214369095E-8</v>
      </c>
      <c r="N129" s="169">
        <f>+'C'!J49/(D!N$94)</f>
        <v>7.6045706214538699E-8</v>
      </c>
      <c r="O129" s="169">
        <f>+'C'!K49/(D!O$94)</f>
        <v>5.5005173964275556E-8</v>
      </c>
      <c r="P129" s="169">
        <f>+'C'!L49/(D!P$94)</f>
        <v>9.3751887324971541E-8</v>
      </c>
      <c r="Q129" s="169">
        <f>+'C'!M49/(D!Q$94)</f>
        <v>7.9818675238756016E-8</v>
      </c>
      <c r="R129" s="169">
        <f>+'C'!N49/(D!R$94)</f>
        <v>6.0147407884808059E-8</v>
      </c>
      <c r="S129" s="169">
        <f>+'C'!O49/(D!S$94)</f>
        <v>6.5528666015135787E-8</v>
      </c>
      <c r="T129" s="169">
        <f>+'C'!P49/(D!T$94)</f>
        <v>5.4944368154550489E-8</v>
      </c>
      <c r="U129" s="169">
        <f>+'C'!Q49/(D!U$94)</f>
        <v>2.5302420323454564E-8</v>
      </c>
      <c r="V129" s="169">
        <f>+'C'!R49/(D!V$94)</f>
        <v>1.4828580458660064E-8</v>
      </c>
      <c r="W129" s="169">
        <f>+'C'!S49/(D!W$94)</f>
        <v>8.9129758931333561E-9</v>
      </c>
      <c r="X129" s="169">
        <f>+'C'!T49/(D!X$94)</f>
        <v>9.4342402217994475E-9</v>
      </c>
      <c r="Y129" s="169">
        <f>+'C'!U49/(D!Y$94)</f>
        <v>1.0208178437957368E-8</v>
      </c>
      <c r="Z129" s="169">
        <f>+'C'!V49/(D!Z$94)</f>
        <v>1.4911111278012965E-8</v>
      </c>
      <c r="AA129" s="169">
        <f>+'C'!W49/(D!AA$94)</f>
        <v>1.6382439256648715E-8</v>
      </c>
      <c r="AB129" s="169">
        <f>+'C'!X49/(D!AB$94)</f>
        <v>1.038611418945992E-8</v>
      </c>
      <c r="AC129" s="169">
        <f>+'C'!Y49/(D!AC$94)</f>
        <v>1.1053732390293004E-8</v>
      </c>
      <c r="AD129" s="169">
        <f>+'C'!Z49/(D!AD$94)</f>
        <v>4.2657047166723514E-8</v>
      </c>
      <c r="AE129" s="169">
        <f>+'C'!AA49/(D!AE$94)</f>
        <v>4.5700599767673108E-10</v>
      </c>
      <c r="AF129" s="169">
        <f>+'C'!AB49/(D!AF$94)</f>
        <v>1.1026970460387036E-8</v>
      </c>
      <c r="AG129" s="169">
        <f>+'C'!AC49/(D!AG$94)</f>
        <v>3.569957910127392E-9</v>
      </c>
    </row>
    <row r="130" spans="6:33" x14ac:dyDescent="0.25">
      <c r="F130" s="220" t="s">
        <v>19</v>
      </c>
      <c r="G130" s="221"/>
      <c r="H130" s="169">
        <f>+'C'!D50/(D!H$94)</f>
        <v>0</v>
      </c>
      <c r="I130" s="169">
        <f>+'C'!E50/(D!I$94)</f>
        <v>0</v>
      </c>
      <c r="J130" s="169">
        <f>+'C'!F50/(D!J$94)</f>
        <v>-9.8021546971800857E-8</v>
      </c>
      <c r="K130" s="169">
        <f>+'C'!G50/(D!K$94)</f>
        <v>0</v>
      </c>
      <c r="L130" s="169">
        <f>+'C'!H50/(D!L$94)</f>
        <v>0</v>
      </c>
      <c r="M130" s="169">
        <f>+'C'!I50/(D!M$94)</f>
        <v>0</v>
      </c>
      <c r="N130" s="169">
        <f>+'C'!J50/(D!N$94)</f>
        <v>0</v>
      </c>
      <c r="O130" s="169">
        <f>+'C'!K50/(D!O$94)</f>
        <v>0</v>
      </c>
      <c r="P130" s="169">
        <f>+'C'!L50/(D!P$94)</f>
        <v>0</v>
      </c>
      <c r="Q130" s="169">
        <f>+'C'!M50/(D!Q$94)</f>
        <v>1.2491398916243981E-7</v>
      </c>
      <c r="R130" s="169">
        <f>+'C'!N50/(D!R$94)</f>
        <v>8.0123854252555827E-8</v>
      </c>
      <c r="S130" s="169">
        <f>+'C'!O50/(D!S$94)</f>
        <v>0</v>
      </c>
      <c r="T130" s="169">
        <f>+'C'!P50/(D!T$94)</f>
        <v>2.6811928008649411E-7</v>
      </c>
      <c r="U130" s="169">
        <f>+'C'!Q50/(D!U$94)</f>
        <v>1.7053532751781724E-6</v>
      </c>
      <c r="V130" s="169">
        <f>+'C'!R50/(D!V$94)</f>
        <v>3.5766638218702546E-7</v>
      </c>
      <c r="W130" s="169">
        <f>+'C'!S50/(D!W$94)</f>
        <v>1.3676687659077016E-6</v>
      </c>
      <c r="X130" s="169">
        <f>+'C'!T50/(D!X$94)</f>
        <v>7.2538045747344675E-7</v>
      </c>
      <c r="Y130" s="169">
        <f>+'C'!U50/(D!Y$94)</f>
        <v>1.1213941471662991E-6</v>
      </c>
      <c r="Z130" s="169">
        <f>+'C'!V50/(D!Z$94)</f>
        <v>1.261857099492943E-7</v>
      </c>
      <c r="AA130" s="169">
        <f>+'C'!W50/(D!AA$94)</f>
        <v>4.8620220114234922E-7</v>
      </c>
      <c r="AB130" s="169">
        <f>+'C'!X50/(D!AB$94)</f>
        <v>1.1539559630100419E-6</v>
      </c>
      <c r="AC130" s="169">
        <f>+'C'!Y50/(D!AC$94)</f>
        <v>1.7263139349368304E-7</v>
      </c>
      <c r="AD130" s="169">
        <f>+'C'!Z50/(D!AD$94)</f>
        <v>1.2230010987087349E-6</v>
      </c>
      <c r="AE130" s="169">
        <f>+'C'!AA50/(D!AE$94)</f>
        <v>1.1045322775850402E-6</v>
      </c>
      <c r="AF130" s="169">
        <f>+'C'!AB50/(D!AF$94)</f>
        <v>5.6219824362716551E-7</v>
      </c>
      <c r="AG130" s="169">
        <f>+'C'!AC50/(D!AG$94)</f>
        <v>3.4844002704836899E-8</v>
      </c>
    </row>
    <row r="131" spans="6:33" x14ac:dyDescent="0.25">
      <c r="F131" s="216" t="s">
        <v>20</v>
      </c>
      <c r="G131" s="217"/>
      <c r="H131" s="169">
        <f>+'C'!D51/(D!H$94)</f>
        <v>0</v>
      </c>
      <c r="I131" s="169">
        <f>+'C'!E51/(D!I$94)</f>
        <v>0</v>
      </c>
      <c r="J131" s="169">
        <f>+'C'!F51/(D!J$94)</f>
        <v>-1.6313594804645605E-11</v>
      </c>
      <c r="K131" s="169">
        <f>+'C'!G51/(D!K$94)</f>
        <v>-7.8541306990377129E-10</v>
      </c>
      <c r="L131" s="169">
        <f>+'C'!H51/(D!L$94)</f>
        <v>-1.1480845823737478E-9</v>
      </c>
      <c r="M131" s="169">
        <f>+'C'!I51/(D!M$94)</f>
        <v>0</v>
      </c>
      <c r="N131" s="169">
        <f>+'C'!J51/(D!N$94)</f>
        <v>0</v>
      </c>
      <c r="O131" s="169">
        <f>+'C'!K51/(D!O$94)</f>
        <v>-2.9623428468094049E-11</v>
      </c>
      <c r="P131" s="169">
        <f>+'C'!L51/(D!P$94)</f>
        <v>0</v>
      </c>
      <c r="Q131" s="169">
        <f>+'C'!M51/(D!Q$94)</f>
        <v>0</v>
      </c>
      <c r="R131" s="169">
        <f>+'C'!N51/(D!R$94)</f>
        <v>0</v>
      </c>
      <c r="S131" s="169">
        <f>+'C'!O51/(D!S$94)</f>
        <v>-2.7919438340432097E-10</v>
      </c>
      <c r="T131" s="169">
        <f>+'C'!P51/(D!T$94)</f>
        <v>0</v>
      </c>
      <c r="U131" s="169">
        <f>+'C'!Q51/(D!U$94)</f>
        <v>-1.9750444871173207E-10</v>
      </c>
      <c r="V131" s="169">
        <f>+'C'!R51/(D!V$94)</f>
        <v>-2.5925800861102961E-10</v>
      </c>
      <c r="W131" s="169">
        <f>+'C'!S51/(D!W$94)</f>
        <v>-3.2610269807622132E-10</v>
      </c>
      <c r="X131" s="169">
        <f>+'C'!T51/(D!X$94)</f>
        <v>-1.2975009527050734E-10</v>
      </c>
      <c r="Y131" s="169">
        <f>+'C'!U51/(D!Y$94)</f>
        <v>0</v>
      </c>
      <c r="Z131" s="169">
        <f>+'C'!V51/(D!Z$94)</f>
        <v>-4.4494327953358714E-11</v>
      </c>
      <c r="AA131" s="169">
        <f>+'C'!W51/(D!AA$94)</f>
        <v>-1.6745991072998862E-10</v>
      </c>
      <c r="AB131" s="169">
        <f>+'C'!X51/(D!AB$94)</f>
        <v>-5.180015398066211E-10</v>
      </c>
      <c r="AC131" s="169">
        <f>+'C'!Y51/(D!AC$94)</f>
        <v>-9.0763436320744891E-9</v>
      </c>
      <c r="AD131" s="169">
        <f>+'C'!Z51/(D!AD$94)</f>
        <v>-2.3206404482021948E-10</v>
      </c>
      <c r="AE131" s="169">
        <f>+'C'!AA51/(D!AE$94)</f>
        <v>-6.8573533654267804E-11</v>
      </c>
      <c r="AF131" s="169">
        <f>+'C'!AB51/(D!AF$94)</f>
        <v>-2.1528040602012557E-9</v>
      </c>
      <c r="AG131" s="169">
        <f>+'C'!AC51/(D!AG$94)</f>
        <v>-4.197394605061844E-10</v>
      </c>
    </row>
    <row r="132" spans="6:33" x14ac:dyDescent="0.25">
      <c r="F132" s="220" t="s">
        <v>21</v>
      </c>
      <c r="G132" s="221"/>
      <c r="H132" s="169">
        <f>+'C'!D52/(D!H$94)</f>
        <v>-4.2279375483580726E-8</v>
      </c>
      <c r="I132" s="169">
        <f>+'C'!E52/(D!I$94)</f>
        <v>-2.1788623085498301E-8</v>
      </c>
      <c r="J132" s="169">
        <f>+'C'!F52/(D!J$94)</f>
        <v>-4.3292530359850217E-9</v>
      </c>
      <c r="K132" s="169">
        <f>+'C'!G52/(D!K$94)</f>
        <v>-7.8700199775325643E-8</v>
      </c>
      <c r="L132" s="169">
        <f>+'C'!H52/(D!L$94)</f>
        <v>-8.153610866569364E-8</v>
      </c>
      <c r="M132" s="169">
        <f>+'C'!I52/(D!M$94)</f>
        <v>-8.078647017087916E-8</v>
      </c>
      <c r="N132" s="169">
        <f>+'C'!J52/(D!N$94)</f>
        <v>-8.3177327323340719E-8</v>
      </c>
      <c r="O132" s="169">
        <f>+'C'!K52/(D!O$94)</f>
        <v>-5.8152168154144708E-8</v>
      </c>
      <c r="P132" s="169">
        <f>+'C'!L52/(D!P$94)</f>
        <v>-7.7377242333964454E-8</v>
      </c>
      <c r="Q132" s="169">
        <f>+'C'!M52/(D!Q$94)</f>
        <v>-2.986273950968098E-8</v>
      </c>
      <c r="R132" s="169">
        <f>+'C'!N52/(D!R$94)</f>
        <v>-5.0404015064667294E-8</v>
      </c>
      <c r="S132" s="169">
        <f>+'C'!O52/(D!S$94)</f>
        <v>-8.1207797635983293E-8</v>
      </c>
      <c r="T132" s="169">
        <f>+'C'!P52/(D!T$94)</f>
        <v>-5.8115598236286855E-8</v>
      </c>
      <c r="U132" s="169">
        <f>+'C'!Q52/(D!U$94)</f>
        <v>-7.5104901470058216E-8</v>
      </c>
      <c r="V132" s="169">
        <f>+'C'!R52/(D!V$94)</f>
        <v>-6.2623220985189098E-8</v>
      </c>
      <c r="W132" s="169">
        <f>+'C'!S52/(D!W$94)</f>
        <v>-7.3670664568698884E-8</v>
      </c>
      <c r="X132" s="169">
        <f>+'C'!T52/(D!X$94)</f>
        <v>-5.4011884443590165E-8</v>
      </c>
      <c r="Y132" s="169">
        <f>+'C'!U52/(D!Y$94)</f>
        <v>-5.3964924720502553E-8</v>
      </c>
      <c r="Z132" s="169">
        <f>+'C'!V52/(D!Z$94)</f>
        <v>-4.1051311739152546E-8</v>
      </c>
      <c r="AA132" s="169">
        <f>+'C'!W52/(D!AA$94)</f>
        <v>-6.1807217225397927E-8</v>
      </c>
      <c r="AB132" s="169">
        <f>+'C'!X52/(D!AB$94)</f>
        <v>-7.773743600975775E-8</v>
      </c>
      <c r="AC132" s="169">
        <f>+'C'!Y52/(D!AC$94)</f>
        <v>-1.0476433732607782E-7</v>
      </c>
      <c r="AD132" s="169">
        <f>+'C'!Z52/(D!AD$94)</f>
        <v>-7.0897180076242687E-8</v>
      </c>
      <c r="AE132" s="169">
        <f>+'C'!AA52/(D!AE$94)</f>
        <v>-9.1725714175155923E-8</v>
      </c>
      <c r="AF132" s="169">
        <f>+'C'!AB52/(D!AF$94)</f>
        <v>-1.0308443337786471E-7</v>
      </c>
      <c r="AG132" s="169">
        <f>+'C'!AC52/(D!AG$94)</f>
        <v>-1.405424770805622E-7</v>
      </c>
    </row>
    <row r="133" spans="6:33" x14ac:dyDescent="0.25">
      <c r="F133" s="216" t="s">
        <v>22</v>
      </c>
      <c r="G133" s="217"/>
      <c r="H133" s="169">
        <f>+'C'!D53/(D!H$94)</f>
        <v>8.1024975007256493E-10</v>
      </c>
      <c r="I133" s="169">
        <f>+'C'!E53/(D!I$94)</f>
        <v>1.6194609204287708E-9</v>
      </c>
      <c r="J133" s="169">
        <f>+'C'!F53/(D!J$94)</f>
        <v>-1.1604197507195551E-8</v>
      </c>
      <c r="K133" s="169">
        <f>+'C'!G53/(D!K$94)</f>
        <v>-1.6872174919326008E-8</v>
      </c>
      <c r="L133" s="169">
        <f>+'C'!H53/(D!L$94)</f>
        <v>-3.6721592519000676E-8</v>
      </c>
      <c r="M133" s="169">
        <f>+'C'!I53/(D!M$94)</f>
        <v>-1.7721920675476551E-8</v>
      </c>
      <c r="N133" s="169">
        <f>+'C'!J53/(D!N$94)</f>
        <v>-5.3034529182237435E-8</v>
      </c>
      <c r="O133" s="169">
        <f>+'C'!K53/(D!O$94)</f>
        <v>-3.6659452086358413E-8</v>
      </c>
      <c r="P133" s="169">
        <f>+'C'!L53/(D!P$94)</f>
        <v>-1.2147202410063689E-8</v>
      </c>
      <c r="Q133" s="169">
        <f>+'C'!M53/(D!Q$94)</f>
        <v>-2.5240532780096323E-10</v>
      </c>
      <c r="R133" s="169">
        <f>+'C'!N53/(D!R$94)</f>
        <v>-1.8898181911562398E-8</v>
      </c>
      <c r="S133" s="169">
        <f>+'C'!O53/(D!S$94)</f>
        <v>-3.607592625078628E-9</v>
      </c>
      <c r="T133" s="169">
        <f>+'C'!P53/(D!T$94)</f>
        <v>-2.1283088548526974E-8</v>
      </c>
      <c r="U133" s="169">
        <f>+'C'!Q53/(D!U$94)</f>
        <v>4.5547511995838635E-8</v>
      </c>
      <c r="V133" s="169">
        <f>+'C'!R53/(D!V$94)</f>
        <v>4.5741497478667274E-8</v>
      </c>
      <c r="W133" s="169">
        <f>+'C'!S53/(D!W$94)</f>
        <v>5.2030767438719213E-8</v>
      </c>
      <c r="X133" s="169">
        <f>+'C'!T53/(D!X$94)</f>
        <v>5.2567964931501382E-8</v>
      </c>
      <c r="Y133" s="169">
        <f>+'C'!U53/(D!Y$94)</f>
        <v>-2.9653496490873596E-8</v>
      </c>
      <c r="Z133" s="169">
        <f>+'C'!V53/(D!Z$94)</f>
        <v>-3.6696533416687225E-8</v>
      </c>
      <c r="AA133" s="169">
        <f>+'C'!W53/(D!AA$94)</f>
        <v>5.9217661625228022E-8</v>
      </c>
      <c r="AB133" s="169">
        <f>+'C'!X53/(D!AB$94)</f>
        <v>4.8506255842673894E-8</v>
      </c>
      <c r="AC133" s="169">
        <f>+'C'!Y53/(D!AC$94)</f>
        <v>1.6355611412391503E-8</v>
      </c>
      <c r="AD133" s="169">
        <f>+'C'!Z53/(D!AD$94)</f>
        <v>1.0798467734198866E-7</v>
      </c>
      <c r="AE133" s="169">
        <f>+'C'!AA53/(D!AE$94)</f>
        <v>8.3078946530482112E-8</v>
      </c>
      <c r="AF133" s="169">
        <f>+'C'!AB53/(D!AF$94)</f>
        <v>-2.7677042247898208E-8</v>
      </c>
      <c r="AG133" s="169">
        <f>+'C'!AC53/(D!AG$94)</f>
        <v>-2.6262437818889742E-8</v>
      </c>
    </row>
    <row r="134" spans="6:33" x14ac:dyDescent="0.25">
      <c r="F134" s="220" t="s">
        <v>23</v>
      </c>
      <c r="G134" s="221"/>
      <c r="H134" s="169">
        <f>+'C'!D54/(D!H$94)</f>
        <v>-1.1848959425791668E-7</v>
      </c>
      <c r="I134" s="169">
        <f>+'C'!E54/(D!I$94)</f>
        <v>-1.1727776023202301E-7</v>
      </c>
      <c r="J134" s="169">
        <f>+'C'!F54/(D!J$94)</f>
        <v>-1.0150568079187166E-7</v>
      </c>
      <c r="K134" s="169">
        <f>+'C'!G54/(D!K$94)</f>
        <v>-1.1567713708160319E-7</v>
      </c>
      <c r="L134" s="169">
        <f>+'C'!H54/(D!L$94)</f>
        <v>-1.5558310295559983E-7</v>
      </c>
      <c r="M134" s="169">
        <f>+'C'!I54/(D!M$94)</f>
        <v>-1.9621609353082563E-7</v>
      </c>
      <c r="N134" s="169">
        <f>+'C'!J54/(D!N$94)</f>
        <v>-2.0213426296220267E-7</v>
      </c>
      <c r="O134" s="169">
        <f>+'C'!K54/(D!O$94)</f>
        <v>-2.0386151373723668E-7</v>
      </c>
      <c r="P134" s="169">
        <f>+'C'!L54/(D!P$94)</f>
        <v>-2.471397816080907E-7</v>
      </c>
      <c r="Q134" s="169">
        <f>+'C'!M54/(D!Q$94)</f>
        <v>-3.4620869480574443E-7</v>
      </c>
      <c r="R134" s="169">
        <f>+'C'!N54/(D!R$94)</f>
        <v>-1.9883969547087623E-7</v>
      </c>
      <c r="S134" s="169">
        <f>+'C'!O54/(D!S$94)</f>
        <v>-1.5953663792787717E-7</v>
      </c>
      <c r="T134" s="169">
        <f>+'C'!P54/(D!T$94)</f>
        <v>-1.3467127979912027E-7</v>
      </c>
      <c r="U134" s="169">
        <f>+'C'!Q54/(D!U$94)</f>
        <v>-1.1552233523019124E-7</v>
      </c>
      <c r="V134" s="169">
        <f>+'C'!R54/(D!V$94)</f>
        <v>-1.139243227433836E-7</v>
      </c>
      <c r="W134" s="169">
        <f>+'C'!S54/(D!W$94)</f>
        <v>-1.5155381846704839E-7</v>
      </c>
      <c r="X134" s="169">
        <f>+'C'!T54/(D!X$94)</f>
        <v>-1.7663977458923243E-7</v>
      </c>
      <c r="Y134" s="169">
        <f>+'C'!U54/(D!Y$94)</f>
        <v>-1.615325652684054E-7</v>
      </c>
      <c r="Z134" s="169">
        <f>+'C'!V54/(D!Z$94)</f>
        <v>-1.6143714861654753E-7</v>
      </c>
      <c r="AA134" s="169">
        <f>+'C'!W54/(D!AA$94)</f>
        <v>-2.2357684695844313E-7</v>
      </c>
      <c r="AB134" s="169">
        <f>+'C'!X54/(D!AB$94)</f>
        <v>-1.1685807257251759E-7</v>
      </c>
      <c r="AC134" s="169">
        <f>+'C'!Y54/(D!AC$94)</f>
        <v>-9.5748766253884353E-8</v>
      </c>
      <c r="AD134" s="169">
        <f>+'C'!Z54/(D!AD$94)</f>
        <v>-9.6436614238808387E-8</v>
      </c>
      <c r="AE134" s="169">
        <f>+'C'!AA54/(D!AE$94)</f>
        <v>-1.0989785048759491E-7</v>
      </c>
      <c r="AF134" s="169">
        <f>+'C'!AB54/(D!AF$94)</f>
        <v>-1.1890057169340389E-7</v>
      </c>
      <c r="AG134" s="169">
        <f>+'C'!AC54/(D!AG$94)</f>
        <v>-1.2009751504498058E-7</v>
      </c>
    </row>
    <row r="135" spans="6:33" x14ac:dyDescent="0.25">
      <c r="F135" s="216" t="s">
        <v>24</v>
      </c>
      <c r="G135" s="217"/>
      <c r="H135" s="169">
        <f>+'C'!D55/(D!H$94)</f>
        <v>-1.2079027806809284E-8</v>
      </c>
      <c r="I135" s="169">
        <f>+'C'!E55/(D!I$94)</f>
        <v>-7.943043762881674E-9</v>
      </c>
      <c r="J135" s="169">
        <f>+'C'!F55/(D!J$94)</f>
        <v>-3.8524647887462578E-9</v>
      </c>
      <c r="K135" s="169">
        <f>+'C'!G55/(D!K$94)</f>
        <v>-5.2584044481586229E-9</v>
      </c>
      <c r="L135" s="169">
        <f>+'C'!H55/(D!L$94)</f>
        <v>-2.6731032397283923E-8</v>
      </c>
      <c r="M135" s="169">
        <f>+'C'!I55/(D!M$94)</f>
        <v>-3.9030799774943296E-8</v>
      </c>
      <c r="N135" s="169">
        <f>+'C'!J55/(D!N$94)</f>
        <v>-8.6796639621888639E-9</v>
      </c>
      <c r="O135" s="169">
        <f>+'C'!K55/(D!O$94)</f>
        <v>-7.8883351826832173E-9</v>
      </c>
      <c r="P135" s="169">
        <f>+'C'!L55/(D!P$94)</f>
        <v>-5.9682244660905825E-9</v>
      </c>
      <c r="Q135" s="169">
        <f>+'C'!M55/(D!Q$94)</f>
        <v>-5.0513777809971911E-9</v>
      </c>
      <c r="R135" s="169">
        <f>+'C'!N55/(D!R$94)</f>
        <v>-1.216184462332116E-8</v>
      </c>
      <c r="S135" s="169">
        <f>+'C'!O55/(D!S$94)</f>
        <v>-2.1196820217328699E-8</v>
      </c>
      <c r="T135" s="169">
        <f>+'C'!P55/(D!T$94)</f>
        <v>-3.2170512887367519E-8</v>
      </c>
      <c r="U135" s="169">
        <f>+'C'!Q55/(D!U$94)</f>
        <v>-3.3900402179850057E-8</v>
      </c>
      <c r="V135" s="169">
        <f>+'C'!R55/(D!V$94)</f>
        <v>-3.2815404619868282E-8</v>
      </c>
      <c r="W135" s="169">
        <f>+'C'!S55/(D!W$94)</f>
        <v>-3.6008523109684187E-8</v>
      </c>
      <c r="X135" s="169">
        <f>+'C'!T55/(D!X$94)</f>
        <v>-5.9306383372440501E-8</v>
      </c>
      <c r="Y135" s="169">
        <f>+'C'!U55/(D!Y$94)</f>
        <v>-1.1073111739120929E-7</v>
      </c>
      <c r="Z135" s="169">
        <f>+'C'!V55/(D!Z$94)</f>
        <v>-3.9614842639932303E-8</v>
      </c>
      <c r="AA135" s="169">
        <f>+'C'!W55/(D!AA$94)</f>
        <v>-4.5982309451360422E-8</v>
      </c>
      <c r="AB135" s="169">
        <f>+'C'!X55/(D!AB$94)</f>
        <v>-8.1045587163329122E-8</v>
      </c>
      <c r="AC135" s="169">
        <f>+'C'!Y55/(D!AC$94)</f>
        <v>-9.1305442838189696E-8</v>
      </c>
      <c r="AD135" s="169">
        <f>+'C'!Z55/(D!AD$94)</f>
        <v>-7.8493203109063971E-8</v>
      </c>
      <c r="AE135" s="169">
        <f>+'C'!AA55/(D!AE$94)</f>
        <v>-7.2108257385135709E-8</v>
      </c>
      <c r="AF135" s="169">
        <f>+'C'!AB55/(D!AF$94)</f>
        <v>-7.5873644035190024E-8</v>
      </c>
      <c r="AG135" s="169">
        <f>+'C'!AC55/(D!AG$94)</f>
        <v>-9.8598205222278753E-8</v>
      </c>
    </row>
    <row r="136" spans="6:33" ht="15.75" thickBot="1" x14ac:dyDescent="0.3">
      <c r="F136" s="218" t="s">
        <v>25</v>
      </c>
      <c r="G136" s="219"/>
      <c r="H136" s="170">
        <f>+'C'!D56/(D!H$94)</f>
        <v>0</v>
      </c>
      <c r="I136" s="170">
        <f>+'C'!E56/(D!I$94)</f>
        <v>0</v>
      </c>
      <c r="J136" s="170">
        <f>+'C'!F56/(D!J$94)</f>
        <v>-9.3756291980721878E-15</v>
      </c>
      <c r="K136" s="170">
        <f>+'C'!G56/(D!K$94)</f>
        <v>0</v>
      </c>
      <c r="L136" s="170">
        <f>+'C'!H56/(D!L$94)</f>
        <v>0</v>
      </c>
      <c r="M136" s="170">
        <f>+'C'!I56/(D!M$94)</f>
        <v>0</v>
      </c>
      <c r="N136" s="170">
        <f>+'C'!J56/(D!N$94)</f>
        <v>0</v>
      </c>
      <c r="O136" s="170">
        <f>+'C'!K56/(D!O$94)</f>
        <v>0</v>
      </c>
      <c r="P136" s="170">
        <f>+'C'!L56/(D!P$94)</f>
        <v>-8.9115353076366565E-11</v>
      </c>
      <c r="Q136" s="170">
        <f>+'C'!M56/(D!Q$94)</f>
        <v>-3.7030608392455862E-10</v>
      </c>
      <c r="R136" s="170">
        <f>+'C'!N56/(D!R$94)</f>
        <v>-4.2782821890985107E-12</v>
      </c>
      <c r="S136" s="170">
        <f>+'C'!O56/(D!S$94)</f>
        <v>-3.4515833352894624E-10</v>
      </c>
      <c r="T136" s="170">
        <f>+'C'!P56/(D!T$94)</f>
        <v>-7.6907846457281486E-10</v>
      </c>
      <c r="U136" s="170">
        <f>+'C'!Q56/(D!U$94)</f>
        <v>-5.1669175452075561E-10</v>
      </c>
      <c r="V136" s="170">
        <f>+'C'!R56/(D!V$94)</f>
        <v>-1.846058502834873E-10</v>
      </c>
      <c r="W136" s="170">
        <f>+'C'!S56/(D!W$94)</f>
        <v>-7.3247393044547133E-11</v>
      </c>
      <c r="X136" s="170">
        <f>+'C'!T56/(D!X$94)</f>
        <v>-1.3327307353552033E-10</v>
      </c>
      <c r="Y136" s="170">
        <f>+'C'!U56/(D!Y$94)</f>
        <v>1.6801406925241821E-11</v>
      </c>
      <c r="Z136" s="170">
        <f>+'C'!V56/(D!Z$94)</f>
        <v>-7.2752753623301176E-13</v>
      </c>
      <c r="AA136" s="170">
        <f>+'C'!W56/(D!AA$94)</f>
        <v>2.9875723407211578E-11</v>
      </c>
      <c r="AB136" s="170">
        <f>+'C'!X56/(D!AB$94)</f>
        <v>-8.8366652195343568E-11</v>
      </c>
      <c r="AC136" s="170">
        <f>+'C'!Y56/(D!AC$94)</f>
        <v>6.5818082510192416E-11</v>
      </c>
      <c r="AD136" s="170">
        <f>+'C'!Z56/(D!AD$94)</f>
        <v>-1.711535254639363E-11</v>
      </c>
      <c r="AE136" s="170">
        <f>+'C'!AA56/(D!AE$94)</f>
        <v>1.0756397602147099E-11</v>
      </c>
      <c r="AF136" s="170">
        <f>+'C'!AB56/(D!AF$94)</f>
        <v>-3.6550022741135737E-10</v>
      </c>
      <c r="AG136" s="170">
        <f>+'C'!AC56/(D!AG$94)</f>
        <v>-3.3425847550736145E-12</v>
      </c>
    </row>
    <row r="137" spans="6:33" x14ac:dyDescent="0.25">
      <c r="F137" s="1" t="s">
        <v>52</v>
      </c>
    </row>
    <row r="138" spans="6:33" ht="15.75" thickBot="1" x14ac:dyDescent="0.3"/>
    <row r="139" spans="6:33" ht="15.75" thickBot="1" x14ac:dyDescent="0.3">
      <c r="F139" s="6" t="s">
        <v>14</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c r="AG139" s="9">
        <v>2020</v>
      </c>
    </row>
    <row r="140" spans="6:33" ht="15.75" thickBot="1" x14ac:dyDescent="0.3">
      <c r="F140" s="194" t="s">
        <v>26</v>
      </c>
      <c r="G140" s="210"/>
      <c r="H140" s="172">
        <f>('C'!D46/2)/(D!H$94)</f>
        <v>-1.1642374061618653E-7</v>
      </c>
      <c r="I140" s="172">
        <f>('C'!E46/2)/(D!I$94)</f>
        <v>-3.9374492561154123E-8</v>
      </c>
      <c r="J140" s="172">
        <f>('C'!F46/2)/(D!J$94)</f>
        <v>-8.9013784648758829E-8</v>
      </c>
      <c r="K140" s="172">
        <f>('C'!G46/2)/(D!K$94)</f>
        <v>-8.4342757649823012E-8</v>
      </c>
      <c r="L140" s="172">
        <f>('C'!H46/2)/(D!L$94)</f>
        <v>-1.3120408975830637E-7</v>
      </c>
      <c r="M140" s="172">
        <f>('C'!I46/2)/(D!M$94)</f>
        <v>-1.5211389664190624E-7</v>
      </c>
      <c r="N140" s="172">
        <f>('C'!J46/2)/(D!N$94)</f>
        <v>-1.3231173768862585E-7</v>
      </c>
      <c r="O140" s="172">
        <f>('C'!K46/2)/(D!O$94)</f>
        <v>-1.2251830468259646E-7</v>
      </c>
      <c r="P140" s="172">
        <f>('C'!L46/2)/(D!P$94)</f>
        <v>-1.2041199095305799E-7</v>
      </c>
      <c r="Q140" s="172">
        <f>('C'!M46/2)/(D!Q$94)</f>
        <v>-8.2536136490689213E-8</v>
      </c>
      <c r="R140" s="172">
        <f>('C'!N46/2)/(D!R$94)</f>
        <v>-1.0137229640688491E-7</v>
      </c>
      <c r="S140" s="172">
        <f>('C'!O46/2)/(D!S$94)</f>
        <v>-1.4385464772481811E-7</v>
      </c>
      <c r="T140" s="172">
        <f>('C'!P46/2)/(D!T$94)</f>
        <v>3.9381337668205345E-8</v>
      </c>
      <c r="U140" s="172">
        <f>('C'!Q46/2)/(D!U$94)</f>
        <v>7.723135853342889E-7</v>
      </c>
      <c r="V140" s="172">
        <f>('C'!R46/2)/(D!V$94)</f>
        <v>1.0307775441741414E-7</v>
      </c>
      <c r="W140" s="172">
        <f>('C'!S46/2)/(D!W$94)</f>
        <v>5.8433147757583354E-7</v>
      </c>
      <c r="X140" s="172">
        <f>('C'!T46/2)/(D!X$94)</f>
        <v>2.5317915844281041E-7</v>
      </c>
      <c r="Y140" s="172">
        <f>('C'!U46/2)/(D!Y$94)</f>
        <v>3.9269769342983789E-7</v>
      </c>
      <c r="Z140" s="172">
        <f>('C'!V46/2)/(D!Z$94)</f>
        <v>-6.6886585258914333E-8</v>
      </c>
      <c r="AA140" s="172">
        <f>('C'!W46/2)/(D!AA$94)</f>
        <v>1.124373676958853E-7</v>
      </c>
      <c r="AB140" s="172">
        <f>('C'!X46/2)/(D!AB$94)</f>
        <v>4.6357305206446373E-7</v>
      </c>
      <c r="AC140" s="172">
        <f>('C'!Y46/2)/(D!AC$94)</f>
        <v>-5.2067940797349714E-8</v>
      </c>
      <c r="AD140" s="172">
        <f>('C'!Z46/2)/(D!AD$94)</f>
        <v>5.6169215929188342E-7</v>
      </c>
      <c r="AE140" s="172">
        <f>('C'!AA46/2)/(D!AE$94)</f>
        <v>4.5260160211180698E-7</v>
      </c>
      <c r="AF140" s="172">
        <f>('C'!AB46/2)/(D!AF$94)</f>
        <v>1.1720447923760154E-7</v>
      </c>
      <c r="AG140" s="172">
        <f>('C'!AC46/2)/(D!AG$94)</f>
        <v>-1.7926987043073515E-7</v>
      </c>
    </row>
    <row r="141" spans="6:33" x14ac:dyDescent="0.25">
      <c r="F141" s="216" t="s">
        <v>16</v>
      </c>
      <c r="G141" s="217"/>
      <c r="H141" s="168">
        <f>('C'!D47/2)/(D!H$94)</f>
        <v>-5.8994822206398466E-8</v>
      </c>
      <c r="I141" s="168">
        <f>('C'!E47/2)/(D!I$94)</f>
        <v>-3.9458580568678367E-10</v>
      </c>
      <c r="J141" s="168">
        <f>('C'!F47/2)/(D!J$94)</f>
        <v>3.8913267717722679E-9</v>
      </c>
      <c r="K141" s="168">
        <f>('C'!G47/2)/(D!K$94)</f>
        <v>4.4441830456813947E-9</v>
      </c>
      <c r="L141" s="168">
        <f>('C'!H47/2)/(D!L$94)</f>
        <v>4.3361196937304234E-9</v>
      </c>
      <c r="M141" s="168">
        <f>('C'!I47/2)/(D!M$94)</f>
        <v>3.3395978610369684E-9</v>
      </c>
      <c r="N141" s="168">
        <f>('C'!J47/2)/(D!N$94)</f>
        <v>3.1783009190896617E-9</v>
      </c>
      <c r="O141" s="168">
        <f>('C'!K47/2)/(D!O$94)</f>
        <v>3.2746546297113134E-9</v>
      </c>
      <c r="P141" s="168">
        <f>('C'!L47/2)/(D!P$94)</f>
        <v>4.072848470099153E-9</v>
      </c>
      <c r="Q141" s="168">
        <f>('C'!M47/2)/(D!Q$94)</f>
        <v>5.9702930627869175E-9</v>
      </c>
      <c r="R141" s="168">
        <f>('C'!N47/2)/(D!R$94)</f>
        <v>-3.1353906064805505E-8</v>
      </c>
      <c r="S141" s="168">
        <f>('C'!O47/2)/(D!S$94)</f>
        <v>-4.3287120623180636E-8</v>
      </c>
      <c r="T141" s="168">
        <f>('C'!P47/2)/(D!T$94)</f>
        <v>1.3542925156202271E-9</v>
      </c>
      <c r="U141" s="168">
        <f>('C'!Q47/2)/(D!U$94)</f>
        <v>-3.1225732877443788E-9</v>
      </c>
      <c r="V141" s="168">
        <f>('C'!R47/2)/(D!V$94)</f>
        <v>-5.5730510484922082E-10</v>
      </c>
      <c r="W141" s="168">
        <f>('C'!S47/2)/(D!W$94)</f>
        <v>1.283310727414754E-9</v>
      </c>
      <c r="X141" s="168">
        <f>('C'!T47/2)/(D!X$94)</f>
        <v>4.5983240895735662E-9</v>
      </c>
      <c r="Y141" s="168">
        <f>('C'!U47/2)/(D!Y$94)</f>
        <v>4.8378427261974506E-9</v>
      </c>
      <c r="Z141" s="168">
        <f>('C'!V47/2)/(D!Z$94)</f>
        <v>1.4094982402691083E-9</v>
      </c>
      <c r="AA141" s="168">
        <f>('C'!W47/2)/(D!AA$94)</f>
        <v>-2.6823983596270568E-9</v>
      </c>
      <c r="AB141" s="168">
        <f>('C'!X47/2)/(D!AB$94)</f>
        <v>-4.7273313773179165E-9</v>
      </c>
      <c r="AC141" s="168">
        <f>('C'!Y47/2)/(D!AC$94)</f>
        <v>-1.5974665614501058E-9</v>
      </c>
      <c r="AD141" s="168">
        <f>('C'!Z47/2)/(D!AD$94)</f>
        <v>-2.0911398586762505E-9</v>
      </c>
      <c r="AE141" s="168">
        <f>('C'!AA47/2)/(D!AE$94)</f>
        <v>-4.5686899450771825E-9</v>
      </c>
      <c r="AF141" s="168">
        <f>('C'!AB47/2)/(D!AF$94)</f>
        <v>-5.381085204849488E-9</v>
      </c>
      <c r="AG141" s="168">
        <f>('C'!AC47/2)/(D!AG$94)</f>
        <v>-5.5148778873276013E-9</v>
      </c>
    </row>
    <row r="142" spans="6:33" x14ac:dyDescent="0.25">
      <c r="F142" s="220" t="s">
        <v>17</v>
      </c>
      <c r="G142" s="221"/>
      <c r="H142" s="169">
        <f>('C'!D48/2)/(D!H$94)</f>
        <v>0</v>
      </c>
      <c r="I142" s="169">
        <f>('C'!E48/2)/(D!I$94)</f>
        <v>0</v>
      </c>
      <c r="J142" s="169">
        <f>('C'!F48/2)/(D!J$94)</f>
        <v>0</v>
      </c>
      <c r="K142" s="169">
        <f>('C'!G48/2)/(D!K$94)</f>
        <v>0</v>
      </c>
      <c r="L142" s="169">
        <f>('C'!H48/2)/(D!L$94)</f>
        <v>0</v>
      </c>
      <c r="M142" s="169">
        <f>('C'!I48/2)/(D!M$94)</f>
        <v>0</v>
      </c>
      <c r="N142" s="169">
        <f>('C'!J48/2)/(D!N$94)</f>
        <v>0</v>
      </c>
      <c r="O142" s="169">
        <f>('C'!K48/2)/(D!O$94)</f>
        <v>0</v>
      </c>
      <c r="P142" s="169">
        <f>('C'!L48/2)/(D!P$94)</f>
        <v>0</v>
      </c>
      <c r="Q142" s="169">
        <f>('C'!M48/2)/(D!Q$94)</f>
        <v>0</v>
      </c>
      <c r="R142" s="169">
        <f>('C'!N48/2)/(D!R$94)</f>
        <v>0</v>
      </c>
      <c r="S142" s="169">
        <f>('C'!O48/2)/(D!S$94)</f>
        <v>-2.4524717279004874E-10</v>
      </c>
      <c r="T142" s="169">
        <f>('C'!P48/2)/(D!T$94)</f>
        <v>0</v>
      </c>
      <c r="U142" s="169">
        <f>('C'!Q48/2)/(D!U$94)</f>
        <v>-4.4527585033498187E-11</v>
      </c>
      <c r="V142" s="169">
        <f>('C'!R48/2)/(D!V$94)</f>
        <v>-5.7975798179619878E-10</v>
      </c>
      <c r="W142" s="169">
        <f>('C'!S48/2)/(D!W$94)</f>
        <v>-4.4191139789865406E-10</v>
      </c>
      <c r="X142" s="169">
        <f>('C'!T48/2)/(D!X$94)</f>
        <v>0</v>
      </c>
      <c r="Y142" s="169">
        <f>('C'!U48/2)/(D!Y$94)</f>
        <v>-8.6190786168161243E-12</v>
      </c>
      <c r="Z142" s="169">
        <f>('C'!V48/2)/(D!Z$94)</f>
        <v>5.7804156358133866E-10</v>
      </c>
      <c r="AA142" s="169">
        <f>('C'!W48/2)/(D!AA$94)</f>
        <v>-2.9437532136440076E-11</v>
      </c>
      <c r="AB142" s="169">
        <f>('C'!X48/2)/(D!AB$94)</f>
        <v>0</v>
      </c>
      <c r="AC142" s="169">
        <f>('C'!Y48/2)/(D!AC$94)</f>
        <v>-7.6312203858043669E-11</v>
      </c>
      <c r="AD142" s="169">
        <f>('C'!Z48/2)/(D!AD$94)</f>
        <v>0</v>
      </c>
      <c r="AE142" s="169">
        <f>('C'!AA48/2)/(D!AE$94)</f>
        <v>3.1035564709093622E-11</v>
      </c>
      <c r="AF142" s="169">
        <f>('C'!AB48/2)/(D!AF$94)</f>
        <v>0</v>
      </c>
      <c r="AG142" s="169">
        <f>('C'!AC48/2)/(D!AG$94)</f>
        <v>0</v>
      </c>
    </row>
    <row r="143" spans="6:33" x14ac:dyDescent="0.25">
      <c r="F143" s="216" t="s">
        <v>18</v>
      </c>
      <c r="G143" s="217"/>
      <c r="H143" s="169">
        <f>('C'!D49/2)/(D!H$94)</f>
        <v>2.8589950084348951E-8</v>
      </c>
      <c r="I143" s="169">
        <f>('C'!E49/2)/(D!I$94)</f>
        <v>3.3715055739940198E-8</v>
      </c>
      <c r="J143" s="169">
        <f>('C'!F49/2)/(D!J$94)</f>
        <v>1.6759616924670895E-8</v>
      </c>
      <c r="K143" s="169">
        <f>('C'!G49/2)/(D!K$94)</f>
        <v>1.9859723951654203E-8</v>
      </c>
      <c r="L143" s="169">
        <f>('C'!H49/2)/(D!L$94)</f>
        <v>1.5319780114917026E-8</v>
      </c>
      <c r="M143" s="169">
        <f>('C'!I49/2)/(D!M$94)</f>
        <v>1.1424177607184547E-8</v>
      </c>
      <c r="N143" s="169">
        <f>('C'!J49/2)/(D!N$94)</f>
        <v>3.8022853107269349E-8</v>
      </c>
      <c r="O143" s="169">
        <f>('C'!K49/2)/(D!O$94)</f>
        <v>2.7502586982137778E-8</v>
      </c>
      <c r="P143" s="169">
        <f>('C'!L49/2)/(D!P$94)</f>
        <v>4.687594366248577E-8</v>
      </c>
      <c r="Q143" s="169">
        <f>('C'!M49/2)/(D!Q$94)</f>
        <v>3.9909337619378008E-8</v>
      </c>
      <c r="R143" s="169">
        <f>('C'!N49/2)/(D!R$94)</f>
        <v>3.0073703942404029E-8</v>
      </c>
      <c r="S143" s="169">
        <f>('C'!O49/2)/(D!S$94)</f>
        <v>3.2764333007567894E-8</v>
      </c>
      <c r="T143" s="169">
        <f>('C'!P49/2)/(D!T$94)</f>
        <v>2.7472184077275244E-8</v>
      </c>
      <c r="U143" s="169">
        <f>('C'!Q49/2)/(D!U$94)</f>
        <v>1.2651210161727282E-8</v>
      </c>
      <c r="V143" s="169">
        <f>('C'!R49/2)/(D!V$94)</f>
        <v>7.4142902293300321E-9</v>
      </c>
      <c r="W143" s="169">
        <f>('C'!S49/2)/(D!W$94)</f>
        <v>4.456487946566678E-9</v>
      </c>
      <c r="X143" s="169">
        <f>('C'!T49/2)/(D!X$94)</f>
        <v>4.7171201108997237E-9</v>
      </c>
      <c r="Y143" s="169">
        <f>('C'!U49/2)/(D!Y$94)</f>
        <v>5.104089218978684E-9</v>
      </c>
      <c r="Z143" s="169">
        <f>('C'!V49/2)/(D!Z$94)</f>
        <v>7.4555556390064823E-9</v>
      </c>
      <c r="AA143" s="169">
        <f>('C'!W49/2)/(D!AA$94)</f>
        <v>8.1912196283243575E-9</v>
      </c>
      <c r="AB143" s="169">
        <f>('C'!X49/2)/(D!AB$94)</f>
        <v>5.1930570947299601E-9</v>
      </c>
      <c r="AC143" s="169">
        <f>('C'!Y49/2)/(D!AC$94)</f>
        <v>5.526866195146502E-9</v>
      </c>
      <c r="AD143" s="169">
        <f>('C'!Z49/2)/(D!AD$94)</f>
        <v>2.1328523583361757E-8</v>
      </c>
      <c r="AE143" s="169">
        <f>('C'!AA49/2)/(D!AE$94)</f>
        <v>2.2850299883836554E-10</v>
      </c>
      <c r="AF143" s="169">
        <f>('C'!AB49/2)/(D!AF$94)</f>
        <v>5.5134852301935179E-9</v>
      </c>
      <c r="AG143" s="169">
        <f>('C'!AC49/2)/(D!AG$94)</f>
        <v>1.784978955063696E-9</v>
      </c>
    </row>
    <row r="144" spans="6:33" x14ac:dyDescent="0.25">
      <c r="F144" s="220" t="s">
        <v>19</v>
      </c>
      <c r="G144" s="221"/>
      <c r="H144" s="169">
        <f>('C'!D50/2)/(D!H$94)</f>
        <v>0</v>
      </c>
      <c r="I144" s="169">
        <f>('C'!E50/2)/(D!I$94)</f>
        <v>0</v>
      </c>
      <c r="J144" s="169">
        <f>('C'!F50/2)/(D!J$94)</f>
        <v>-4.9010773485900429E-8</v>
      </c>
      <c r="K144" s="169">
        <f>('C'!G50/2)/(D!K$94)</f>
        <v>0</v>
      </c>
      <c r="L144" s="169">
        <f>('C'!H50/2)/(D!L$94)</f>
        <v>0</v>
      </c>
      <c r="M144" s="169">
        <f>('C'!I50/2)/(D!M$94)</f>
        <v>0</v>
      </c>
      <c r="N144" s="169">
        <f>('C'!J50/2)/(D!N$94)</f>
        <v>0</v>
      </c>
      <c r="O144" s="169">
        <f>('C'!K50/2)/(D!O$94)</f>
        <v>0</v>
      </c>
      <c r="P144" s="169">
        <f>('C'!L50/2)/(D!P$94)</f>
        <v>0</v>
      </c>
      <c r="Q144" s="169">
        <f>('C'!M50/2)/(D!Q$94)</f>
        <v>6.2456994581219906E-8</v>
      </c>
      <c r="R144" s="169">
        <f>('C'!N50/2)/(D!R$94)</f>
        <v>4.0061927126277913E-8</v>
      </c>
      <c r="S144" s="169">
        <f>('C'!O50/2)/(D!S$94)</f>
        <v>0</v>
      </c>
      <c r="T144" s="169">
        <f>('C'!P50/2)/(D!T$94)</f>
        <v>1.3405964004324706E-7</v>
      </c>
      <c r="U144" s="169">
        <f>('C'!Q50/2)/(D!U$94)</f>
        <v>8.5267663758908618E-7</v>
      </c>
      <c r="V144" s="169">
        <f>('C'!R50/2)/(D!V$94)</f>
        <v>1.7883319109351273E-7</v>
      </c>
      <c r="W144" s="169">
        <f>('C'!S50/2)/(D!W$94)</f>
        <v>6.8383438295385081E-7</v>
      </c>
      <c r="X144" s="169">
        <f>('C'!T50/2)/(D!X$94)</f>
        <v>3.6269022873672338E-7</v>
      </c>
      <c r="Y144" s="169">
        <f>('C'!U50/2)/(D!Y$94)</f>
        <v>5.6069707358314953E-7</v>
      </c>
      <c r="Z144" s="169">
        <f>('C'!V50/2)/(D!Z$94)</f>
        <v>6.309285497464715E-8</v>
      </c>
      <c r="AA144" s="169">
        <f>('C'!W50/2)/(D!AA$94)</f>
        <v>2.4310110057117461E-7</v>
      </c>
      <c r="AB144" s="169">
        <f>('C'!X50/2)/(D!AB$94)</f>
        <v>5.7697798150502095E-7</v>
      </c>
      <c r="AC144" s="169">
        <f>('C'!Y50/2)/(D!AC$94)</f>
        <v>8.6315696746841522E-8</v>
      </c>
      <c r="AD144" s="169">
        <f>('C'!Z50/2)/(D!AD$94)</f>
        <v>6.1150054935436743E-7</v>
      </c>
      <c r="AE144" s="169">
        <f>('C'!AA50/2)/(D!AE$94)</f>
        <v>5.522661387925201E-7</v>
      </c>
      <c r="AF144" s="169">
        <f>('C'!AB50/2)/(D!AF$94)</f>
        <v>2.8109912181358275E-7</v>
      </c>
      <c r="AG144" s="169">
        <f>('C'!AC50/2)/(D!AG$94)</f>
        <v>1.7422001352418449E-8</v>
      </c>
    </row>
    <row r="145" spans="6:33" x14ac:dyDescent="0.25">
      <c r="F145" s="216" t="s">
        <v>20</v>
      </c>
      <c r="G145" s="217"/>
      <c r="H145" s="169">
        <f>('C'!D51/2)/(D!H$94)</f>
        <v>0</v>
      </c>
      <c r="I145" s="169">
        <f>('C'!E51/2)/(D!I$94)</f>
        <v>0</v>
      </c>
      <c r="J145" s="169">
        <f>('C'!F51/2)/(D!J$94)</f>
        <v>-8.1567974023228026E-12</v>
      </c>
      <c r="K145" s="169">
        <f>('C'!G51/2)/(D!K$94)</f>
        <v>-3.9270653495188565E-10</v>
      </c>
      <c r="L145" s="169">
        <f>('C'!H51/2)/(D!L$94)</f>
        <v>-5.7404229118687388E-10</v>
      </c>
      <c r="M145" s="169">
        <f>('C'!I51/2)/(D!M$94)</f>
        <v>0</v>
      </c>
      <c r="N145" s="169">
        <f>('C'!J51/2)/(D!N$94)</f>
        <v>0</v>
      </c>
      <c r="O145" s="169">
        <f>('C'!K51/2)/(D!O$94)</f>
        <v>-1.4811714234047025E-11</v>
      </c>
      <c r="P145" s="169">
        <f>('C'!L51/2)/(D!P$94)</f>
        <v>0</v>
      </c>
      <c r="Q145" s="169">
        <f>('C'!M51/2)/(D!Q$94)</f>
        <v>0</v>
      </c>
      <c r="R145" s="169">
        <f>('C'!N51/2)/(D!R$94)</f>
        <v>0</v>
      </c>
      <c r="S145" s="169">
        <f>('C'!O51/2)/(D!S$94)</f>
        <v>-1.3959719170216048E-10</v>
      </c>
      <c r="T145" s="169">
        <f>('C'!P51/2)/(D!T$94)</f>
        <v>0</v>
      </c>
      <c r="U145" s="169">
        <f>('C'!Q51/2)/(D!U$94)</f>
        <v>-9.8752224355866036E-11</v>
      </c>
      <c r="V145" s="169">
        <f>('C'!R51/2)/(D!V$94)</f>
        <v>-1.2962900430551481E-10</v>
      </c>
      <c r="W145" s="169">
        <f>('C'!S51/2)/(D!W$94)</f>
        <v>-1.6305134903811066E-10</v>
      </c>
      <c r="X145" s="169">
        <f>('C'!T51/2)/(D!X$94)</f>
        <v>-6.4875047635253672E-11</v>
      </c>
      <c r="Y145" s="169">
        <f>('C'!U51/2)/(D!Y$94)</f>
        <v>0</v>
      </c>
      <c r="Z145" s="169">
        <f>('C'!V51/2)/(D!Z$94)</f>
        <v>-2.2247163976679357E-11</v>
      </c>
      <c r="AA145" s="169">
        <f>('C'!W51/2)/(D!AA$94)</f>
        <v>-8.3729955364994309E-11</v>
      </c>
      <c r="AB145" s="169">
        <f>('C'!X51/2)/(D!AB$94)</f>
        <v>-2.5900076990331055E-10</v>
      </c>
      <c r="AC145" s="169">
        <f>('C'!Y51/2)/(D!AC$94)</f>
        <v>-4.5381718160372445E-9</v>
      </c>
      <c r="AD145" s="169">
        <f>('C'!Z51/2)/(D!AD$94)</f>
        <v>-1.1603202241010974E-10</v>
      </c>
      <c r="AE145" s="169">
        <f>('C'!AA51/2)/(D!AE$94)</f>
        <v>-3.4286766827133902E-11</v>
      </c>
      <c r="AF145" s="169">
        <f>('C'!AB51/2)/(D!AF$94)</f>
        <v>-1.0764020301006278E-9</v>
      </c>
      <c r="AG145" s="169">
        <f>('C'!AC51/2)/(D!AG$94)</f>
        <v>-2.098697302530922E-10</v>
      </c>
    </row>
    <row r="146" spans="6:33" x14ac:dyDescent="0.25">
      <c r="F146" s="220" t="s">
        <v>21</v>
      </c>
      <c r="G146" s="221"/>
      <c r="H146" s="169">
        <f>('C'!D52/2)/(D!H$94)</f>
        <v>-2.1139687741790363E-8</v>
      </c>
      <c r="I146" s="169">
        <f>('C'!E52/2)/(D!I$94)</f>
        <v>-1.0894311542749151E-8</v>
      </c>
      <c r="J146" s="169">
        <f>('C'!F52/2)/(D!J$94)</f>
        <v>-2.1646265179925108E-9</v>
      </c>
      <c r="K146" s="169">
        <f>('C'!G52/2)/(D!K$94)</f>
        <v>-3.9350099887662822E-8</v>
      </c>
      <c r="L146" s="169">
        <f>('C'!H52/2)/(D!L$94)</f>
        <v>-4.076805433284682E-8</v>
      </c>
      <c r="M146" s="169">
        <f>('C'!I52/2)/(D!M$94)</f>
        <v>-4.039323508543958E-8</v>
      </c>
      <c r="N146" s="169">
        <f>('C'!J52/2)/(D!N$94)</f>
        <v>-4.1588663661670359E-8</v>
      </c>
      <c r="O146" s="169">
        <f>('C'!K52/2)/(D!O$94)</f>
        <v>-2.9076084077072354E-8</v>
      </c>
      <c r="P146" s="169">
        <f>('C'!L52/2)/(D!P$94)</f>
        <v>-3.8688621166982227E-8</v>
      </c>
      <c r="Q146" s="169">
        <f>('C'!M52/2)/(D!Q$94)</f>
        <v>-1.493136975484049E-8</v>
      </c>
      <c r="R146" s="169">
        <f>('C'!N52/2)/(D!R$94)</f>
        <v>-2.5202007532333647E-8</v>
      </c>
      <c r="S146" s="169">
        <f>('C'!O52/2)/(D!S$94)</f>
        <v>-4.0603898817991646E-8</v>
      </c>
      <c r="T146" s="169">
        <f>('C'!P52/2)/(D!T$94)</f>
        <v>-2.9057799118143428E-8</v>
      </c>
      <c r="U146" s="169">
        <f>('C'!Q52/2)/(D!U$94)</f>
        <v>-3.7552450735029108E-8</v>
      </c>
      <c r="V146" s="169">
        <f>('C'!R52/2)/(D!V$94)</f>
        <v>-3.1311610492594549E-8</v>
      </c>
      <c r="W146" s="169">
        <f>('C'!S52/2)/(D!W$94)</f>
        <v>-3.6835332284349442E-8</v>
      </c>
      <c r="X146" s="169">
        <f>('C'!T52/2)/(D!X$94)</f>
        <v>-2.7005942221795083E-8</v>
      </c>
      <c r="Y146" s="169">
        <f>('C'!U52/2)/(D!Y$94)</f>
        <v>-2.6982462360251276E-8</v>
      </c>
      <c r="Z146" s="169">
        <f>('C'!V52/2)/(D!Z$94)</f>
        <v>-2.0525655869576273E-8</v>
      </c>
      <c r="AA146" s="169">
        <f>('C'!W52/2)/(D!AA$94)</f>
        <v>-3.0903608612698964E-8</v>
      </c>
      <c r="AB146" s="169">
        <f>('C'!X52/2)/(D!AB$94)</f>
        <v>-3.8868718004878875E-8</v>
      </c>
      <c r="AC146" s="169">
        <f>('C'!Y52/2)/(D!AC$94)</f>
        <v>-5.2382168663038908E-8</v>
      </c>
      <c r="AD146" s="169">
        <f>('C'!Z52/2)/(D!AD$94)</f>
        <v>-3.5448590038121343E-8</v>
      </c>
      <c r="AE146" s="169">
        <f>('C'!AA52/2)/(D!AE$94)</f>
        <v>-4.5862857087577962E-8</v>
      </c>
      <c r="AF146" s="169">
        <f>('C'!AB52/2)/(D!AF$94)</f>
        <v>-5.1542216688932357E-8</v>
      </c>
      <c r="AG146" s="169">
        <f>('C'!AC52/2)/(D!AG$94)</f>
        <v>-7.0271238540281101E-8</v>
      </c>
    </row>
    <row r="147" spans="6:33" x14ac:dyDescent="0.25">
      <c r="F147" s="216" t="s">
        <v>22</v>
      </c>
      <c r="G147" s="217"/>
      <c r="H147" s="169">
        <f>('C'!D53/2)/(D!H$94)</f>
        <v>4.0512487503628246E-10</v>
      </c>
      <c r="I147" s="169">
        <f>('C'!E53/2)/(D!I$94)</f>
        <v>8.097304602143854E-10</v>
      </c>
      <c r="J147" s="169">
        <f>('C'!F53/2)/(D!J$94)</f>
        <v>-5.8020987535977754E-9</v>
      </c>
      <c r="K147" s="169">
        <f>('C'!G53/2)/(D!K$94)</f>
        <v>-8.436087459663004E-9</v>
      </c>
      <c r="L147" s="169">
        <f>('C'!H53/2)/(D!L$94)</f>
        <v>-1.8360796259500338E-8</v>
      </c>
      <c r="M147" s="169">
        <f>('C'!I53/2)/(D!M$94)</f>
        <v>-8.8609603377382755E-9</v>
      </c>
      <c r="N147" s="169">
        <f>('C'!J53/2)/(D!N$94)</f>
        <v>-2.6517264591118717E-8</v>
      </c>
      <c r="O147" s="169">
        <f>('C'!K53/2)/(D!O$94)</f>
        <v>-1.8329726043179207E-8</v>
      </c>
      <c r="P147" s="169">
        <f>('C'!L53/2)/(D!P$94)</f>
        <v>-6.0736012050318445E-9</v>
      </c>
      <c r="Q147" s="169">
        <f>('C'!M53/2)/(D!Q$94)</f>
        <v>-1.2620266390048162E-10</v>
      </c>
      <c r="R147" s="169">
        <f>('C'!N53/2)/(D!R$94)</f>
        <v>-9.4490909557811992E-9</v>
      </c>
      <c r="S147" s="169">
        <f>('C'!O53/2)/(D!S$94)</f>
        <v>-1.803796312539314E-9</v>
      </c>
      <c r="T147" s="169">
        <f>('C'!P53/2)/(D!T$94)</f>
        <v>-1.0641544274263487E-8</v>
      </c>
      <c r="U147" s="169">
        <f>('C'!Q53/2)/(D!U$94)</f>
        <v>2.2773755997919317E-8</v>
      </c>
      <c r="V147" s="169">
        <f>('C'!R53/2)/(D!V$94)</f>
        <v>2.2870748739333637E-8</v>
      </c>
      <c r="W147" s="169">
        <f>('C'!S53/2)/(D!W$94)</f>
        <v>2.6015383719359606E-8</v>
      </c>
      <c r="X147" s="169">
        <f>('C'!T53/2)/(D!X$94)</f>
        <v>2.6283982465750691E-8</v>
      </c>
      <c r="Y147" s="169">
        <f>('C'!U53/2)/(D!Y$94)</f>
        <v>-1.4826748245436798E-8</v>
      </c>
      <c r="Z147" s="169">
        <f>('C'!V53/2)/(D!Z$94)</f>
        <v>-1.8348266708343613E-8</v>
      </c>
      <c r="AA147" s="169">
        <f>('C'!W53/2)/(D!AA$94)</f>
        <v>2.9608830812614011E-8</v>
      </c>
      <c r="AB147" s="169">
        <f>('C'!X53/2)/(D!AB$94)</f>
        <v>2.4253127921336947E-8</v>
      </c>
      <c r="AC147" s="169">
        <f>('C'!Y53/2)/(D!AC$94)</f>
        <v>8.1778057061957513E-9</v>
      </c>
      <c r="AD147" s="169">
        <f>('C'!Z53/2)/(D!AD$94)</f>
        <v>5.3992338670994328E-8</v>
      </c>
      <c r="AE147" s="169">
        <f>('C'!AA53/2)/(D!AE$94)</f>
        <v>4.1539473265241056E-8</v>
      </c>
      <c r="AF147" s="169">
        <f>('C'!AB53/2)/(D!AF$94)</f>
        <v>-1.3838521123949104E-8</v>
      </c>
      <c r="AG147" s="169">
        <f>('C'!AC53/2)/(D!AG$94)</f>
        <v>-1.3131218909444871E-8</v>
      </c>
    </row>
    <row r="148" spans="6:33" x14ac:dyDescent="0.25">
      <c r="F148" s="220" t="s">
        <v>23</v>
      </c>
      <c r="G148" s="221"/>
      <c r="H148" s="169">
        <f>('C'!D54/2)/(D!H$94)</f>
        <v>-5.9244797128958341E-8</v>
      </c>
      <c r="I148" s="169">
        <f>('C'!E54/2)/(D!I$94)</f>
        <v>-5.8638880116011506E-8</v>
      </c>
      <c r="J148" s="169">
        <f>('C'!F54/2)/(D!J$94)</f>
        <v>-5.075284039593583E-8</v>
      </c>
      <c r="K148" s="169">
        <f>('C'!G54/2)/(D!K$94)</f>
        <v>-5.7838568540801593E-8</v>
      </c>
      <c r="L148" s="169">
        <f>('C'!H54/2)/(D!L$94)</f>
        <v>-7.7791551477799915E-8</v>
      </c>
      <c r="M148" s="169">
        <f>('C'!I54/2)/(D!M$94)</f>
        <v>-9.8108046765412815E-8</v>
      </c>
      <c r="N148" s="169">
        <f>('C'!J54/2)/(D!N$94)</f>
        <v>-1.0106713148110133E-7</v>
      </c>
      <c r="O148" s="169">
        <f>('C'!K54/2)/(D!O$94)</f>
        <v>-1.0193075686861834E-7</v>
      </c>
      <c r="P148" s="169">
        <f>('C'!L54/2)/(D!P$94)</f>
        <v>-1.2356989080404535E-7</v>
      </c>
      <c r="Q148" s="169">
        <f>('C'!M54/2)/(D!Q$94)</f>
        <v>-1.7310434740287222E-7</v>
      </c>
      <c r="R148" s="169">
        <f>('C'!N54/2)/(D!R$94)</f>
        <v>-9.9419847735438117E-8</v>
      </c>
      <c r="S148" s="169">
        <f>('C'!O54/2)/(D!S$94)</f>
        <v>-7.9768318963938587E-8</v>
      </c>
      <c r="T148" s="169">
        <f>('C'!P54/2)/(D!T$94)</f>
        <v>-6.7335639899560136E-8</v>
      </c>
      <c r="U148" s="169">
        <f>('C'!Q54/2)/(D!U$94)</f>
        <v>-5.776116761509562E-8</v>
      </c>
      <c r="V148" s="169">
        <f>('C'!R54/2)/(D!V$94)</f>
        <v>-5.6962161371691801E-8</v>
      </c>
      <c r="W148" s="169">
        <f>('C'!S54/2)/(D!W$94)</f>
        <v>-7.5776909233524196E-8</v>
      </c>
      <c r="X148" s="169">
        <f>('C'!T54/2)/(D!X$94)</f>
        <v>-8.8319887294616217E-8</v>
      </c>
      <c r="Y148" s="169">
        <f>('C'!U54/2)/(D!Y$94)</f>
        <v>-8.0766282634202698E-8</v>
      </c>
      <c r="Z148" s="169">
        <f>('C'!V54/2)/(D!Z$94)</f>
        <v>-8.0718574308273763E-8</v>
      </c>
      <c r="AA148" s="169">
        <f>('C'!W54/2)/(D!AA$94)</f>
        <v>-1.1178842347922156E-7</v>
      </c>
      <c r="AB148" s="169">
        <f>('C'!X54/2)/(D!AB$94)</f>
        <v>-5.8429036286258793E-8</v>
      </c>
      <c r="AC148" s="169">
        <f>('C'!Y54/2)/(D!AC$94)</f>
        <v>-4.7874383126942176E-8</v>
      </c>
      <c r="AD148" s="169">
        <f>('C'!Z54/2)/(D!AD$94)</f>
        <v>-4.8218307119404194E-8</v>
      </c>
      <c r="AE148" s="169">
        <f>('C'!AA54/2)/(D!AE$94)</f>
        <v>-5.4948925243797454E-8</v>
      </c>
      <c r="AF148" s="169">
        <f>('C'!AB54/2)/(D!AF$94)</f>
        <v>-5.9450285846701944E-8</v>
      </c>
      <c r="AG148" s="169">
        <f>('C'!AC54/2)/(D!AG$94)</f>
        <v>-6.0048757522490291E-8</v>
      </c>
    </row>
    <row r="149" spans="6:33" x14ac:dyDescent="0.25">
      <c r="F149" s="216" t="s">
        <v>24</v>
      </c>
      <c r="G149" s="217"/>
      <c r="H149" s="169">
        <f>('C'!D55/2)/(D!H$94)</f>
        <v>-6.0395139034046419E-9</v>
      </c>
      <c r="I149" s="169">
        <f>('C'!E55/2)/(D!I$94)</f>
        <v>-3.971521881440837E-9</v>
      </c>
      <c r="J149" s="169">
        <f>('C'!F55/2)/(D!J$94)</f>
        <v>-1.9262323943731289E-9</v>
      </c>
      <c r="K149" s="169">
        <f>('C'!G55/2)/(D!K$94)</f>
        <v>-2.6292022240793114E-9</v>
      </c>
      <c r="L149" s="169">
        <f>('C'!H55/2)/(D!L$94)</f>
        <v>-1.3365516198641961E-8</v>
      </c>
      <c r="M149" s="169">
        <f>('C'!I55/2)/(D!M$94)</f>
        <v>-1.9515399887471648E-8</v>
      </c>
      <c r="N149" s="169">
        <f>('C'!J55/2)/(D!N$94)</f>
        <v>-4.3398319810944319E-9</v>
      </c>
      <c r="O149" s="169">
        <f>('C'!K55/2)/(D!O$94)</f>
        <v>-3.9441675913416086E-9</v>
      </c>
      <c r="P149" s="169">
        <f>('C'!L55/2)/(D!P$94)</f>
        <v>-2.9841122330452912E-9</v>
      </c>
      <c r="Q149" s="169">
        <f>('C'!M55/2)/(D!Q$94)</f>
        <v>-2.5256888904985955E-9</v>
      </c>
      <c r="R149" s="169">
        <f>('C'!N55/2)/(D!R$94)</f>
        <v>-6.0809223116605798E-9</v>
      </c>
      <c r="S149" s="169">
        <f>('C'!O55/2)/(D!S$94)</f>
        <v>-1.059841010866435E-8</v>
      </c>
      <c r="T149" s="169">
        <f>('C'!P55/2)/(D!T$94)</f>
        <v>-1.6085256443683759E-8</v>
      </c>
      <c r="U149" s="169">
        <f>('C'!Q55/2)/(D!U$94)</f>
        <v>-1.6950201089925029E-8</v>
      </c>
      <c r="V149" s="169">
        <f>('C'!R55/2)/(D!V$94)</f>
        <v>-1.6407702309934141E-8</v>
      </c>
      <c r="W149" s="169">
        <f>('C'!S55/2)/(D!W$94)</f>
        <v>-1.8004261554842094E-8</v>
      </c>
      <c r="X149" s="169">
        <f>('C'!T55/2)/(D!X$94)</f>
        <v>-2.965319168622025E-8</v>
      </c>
      <c r="Y149" s="169">
        <f>('C'!U55/2)/(D!Y$94)</f>
        <v>-5.5365558695604644E-8</v>
      </c>
      <c r="Z149" s="169">
        <f>('C'!V55/2)/(D!Z$94)</f>
        <v>-1.9807421319966152E-8</v>
      </c>
      <c r="AA149" s="169">
        <f>('C'!W55/2)/(D!AA$94)</f>
        <v>-2.2991154725680211E-8</v>
      </c>
      <c r="AB149" s="169">
        <f>('C'!X55/2)/(D!AB$94)</f>
        <v>-4.0522793581664561E-8</v>
      </c>
      <c r="AC149" s="169">
        <f>('C'!Y55/2)/(D!AC$94)</f>
        <v>-4.5652721419094848E-8</v>
      </c>
      <c r="AD149" s="169">
        <f>('C'!Z55/2)/(D!AD$94)</f>
        <v>-3.9246601554531985E-8</v>
      </c>
      <c r="AE149" s="169">
        <f>('C'!AA55/2)/(D!AE$94)</f>
        <v>-3.6054128692567854E-8</v>
      </c>
      <c r="AF149" s="169">
        <f>('C'!AB55/2)/(D!AF$94)</f>
        <v>-3.7936822017595012E-8</v>
      </c>
      <c r="AG149" s="169">
        <f>('C'!AC55/2)/(D!AG$94)</f>
        <v>-4.9299102611139376E-8</v>
      </c>
    </row>
    <row r="150" spans="6:33" ht="15.75" thickBot="1" x14ac:dyDescent="0.3">
      <c r="F150" s="218" t="s">
        <v>25</v>
      </c>
      <c r="G150" s="219"/>
      <c r="H150" s="170">
        <f>('C'!D56/2)/(D!H$94)</f>
        <v>0</v>
      </c>
      <c r="I150" s="170">
        <f>('C'!E56/2)/(D!I$94)</f>
        <v>0</v>
      </c>
      <c r="J150" s="170">
        <f>('C'!F56/2)/(D!J$94)</f>
        <v>-4.6878145990360939E-15</v>
      </c>
      <c r="K150" s="170">
        <f>('C'!G56/2)/(D!K$94)</f>
        <v>0</v>
      </c>
      <c r="L150" s="170">
        <f>('C'!H56/2)/(D!L$94)</f>
        <v>0</v>
      </c>
      <c r="M150" s="170">
        <f>('C'!I56/2)/(D!M$94)</f>
        <v>0</v>
      </c>
      <c r="N150" s="170">
        <f>('C'!J56/2)/(D!N$94)</f>
        <v>0</v>
      </c>
      <c r="O150" s="170">
        <f>('C'!K56/2)/(D!O$94)</f>
        <v>0</v>
      </c>
      <c r="P150" s="170">
        <f>('C'!L56/2)/(D!P$94)</f>
        <v>-4.4557676538183283E-11</v>
      </c>
      <c r="Q150" s="170">
        <f>('C'!M56/2)/(D!Q$94)</f>
        <v>-1.8515304196227931E-10</v>
      </c>
      <c r="R150" s="170">
        <f>('C'!N56/2)/(D!R$94)</f>
        <v>-2.1391410945492553E-12</v>
      </c>
      <c r="S150" s="170">
        <f>('C'!O56/2)/(D!S$94)</f>
        <v>-1.7257916676447312E-10</v>
      </c>
      <c r="T150" s="170">
        <f>('C'!P56/2)/(D!T$94)</f>
        <v>-3.8453923228640743E-10</v>
      </c>
      <c r="U150" s="170">
        <f>('C'!Q56/2)/(D!U$94)</f>
        <v>-2.583458772603778E-10</v>
      </c>
      <c r="V150" s="170">
        <f>('C'!R56/2)/(D!V$94)</f>
        <v>-9.2302925141743649E-11</v>
      </c>
      <c r="W150" s="170">
        <f>('C'!S56/2)/(D!W$94)</f>
        <v>-3.6623696522273567E-11</v>
      </c>
      <c r="X150" s="170">
        <f>('C'!T56/2)/(D!X$94)</f>
        <v>-6.6636536767760164E-11</v>
      </c>
      <c r="Y150" s="170">
        <f>('C'!U56/2)/(D!Y$94)</f>
        <v>8.4007034626209105E-12</v>
      </c>
      <c r="Z150" s="170">
        <f>('C'!V56/2)/(D!Z$94)</f>
        <v>-3.6376376811650588E-13</v>
      </c>
      <c r="AA150" s="170">
        <f>('C'!W56/2)/(D!AA$94)</f>
        <v>1.4937861703605789E-11</v>
      </c>
      <c r="AB150" s="170">
        <f>('C'!X56/2)/(D!AB$94)</f>
        <v>-4.4183326097671784E-11</v>
      </c>
      <c r="AC150" s="170">
        <f>('C'!Y56/2)/(D!AC$94)</f>
        <v>3.2909041255096208E-11</v>
      </c>
      <c r="AD150" s="170">
        <f>('C'!Z56/2)/(D!AD$94)</f>
        <v>-8.5576762731968151E-12</v>
      </c>
      <c r="AE150" s="170">
        <f>('C'!AA56/2)/(D!AE$94)</f>
        <v>5.3781988010735495E-12</v>
      </c>
      <c r="AF150" s="170">
        <f>('C'!AB56/2)/(D!AF$94)</f>
        <v>-1.8275011370567869E-10</v>
      </c>
      <c r="AG150" s="170">
        <f>('C'!AC56/2)/(D!AG$94)</f>
        <v>-1.6712923775368072E-12</v>
      </c>
    </row>
    <row r="151" spans="6:33" x14ac:dyDescent="0.25">
      <c r="F151" s="1" t="s">
        <v>52</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13"/>
  <sheetViews>
    <sheetView showGridLines="0" topLeftCell="V76" workbookViewId="0">
      <selection activeCell="J71" sqref="J71"/>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 min="30" max="30" width="13.7109375" bestFit="1" customWidth="1"/>
  </cols>
  <sheetData>
    <row r="7" spans="2:11" ht="15" customHeight="1" x14ac:dyDescent="0.25">
      <c r="B7" s="202" t="s">
        <v>10</v>
      </c>
      <c r="C7" s="202"/>
      <c r="D7" s="202"/>
      <c r="E7" s="62"/>
      <c r="J7" s="191" t="s">
        <v>42</v>
      </c>
      <c r="K7" s="191"/>
    </row>
    <row r="8" spans="2:11" x14ac:dyDescent="0.25">
      <c r="B8" s="202"/>
      <c r="C8" s="202"/>
      <c r="D8" s="202"/>
      <c r="E8" s="62"/>
      <c r="J8" s="191"/>
      <c r="K8" s="191"/>
    </row>
    <row r="9" spans="2:11" x14ac:dyDescent="0.25">
      <c r="B9" s="202"/>
      <c r="C9" s="202"/>
      <c r="D9" s="202"/>
      <c r="E9" s="62"/>
      <c r="J9" s="191"/>
      <c r="K9" s="191"/>
    </row>
    <row r="10" spans="2:11" x14ac:dyDescent="0.25">
      <c r="B10" s="202"/>
      <c r="C10" s="202"/>
      <c r="D10" s="202"/>
      <c r="E10" s="62"/>
      <c r="J10" s="191"/>
      <c r="K10" s="191"/>
    </row>
    <row r="11" spans="2:11" x14ac:dyDescent="0.25">
      <c r="B11" s="202"/>
      <c r="C11" s="202"/>
      <c r="D11" s="202"/>
      <c r="E11" s="62"/>
      <c r="J11" s="191"/>
      <c r="K11" s="191"/>
    </row>
    <row r="12" spans="2:11" x14ac:dyDescent="0.25">
      <c r="B12" s="202"/>
      <c r="C12" s="202"/>
      <c r="D12" s="202"/>
      <c r="E12" s="62"/>
      <c r="J12" s="191"/>
      <c r="K12" s="191"/>
    </row>
    <row r="13" spans="2:11" x14ac:dyDescent="0.25">
      <c r="B13" s="202"/>
      <c r="C13" s="202"/>
      <c r="D13" s="202"/>
      <c r="E13" s="62"/>
      <c r="J13" s="191"/>
      <c r="K13" s="191"/>
    </row>
    <row r="14" spans="2:11" x14ac:dyDescent="0.25">
      <c r="B14" s="202"/>
      <c r="C14" s="202"/>
      <c r="D14" s="202"/>
      <c r="E14" s="62"/>
      <c r="J14" s="191"/>
      <c r="K14" s="191"/>
    </row>
    <row r="15" spans="2:11" x14ac:dyDescent="0.25">
      <c r="B15" s="202"/>
      <c r="C15" s="202"/>
      <c r="D15" s="202"/>
      <c r="E15" s="62"/>
      <c r="J15" s="191"/>
      <c r="K15" s="191"/>
    </row>
    <row r="16" spans="2:11" x14ac:dyDescent="0.25">
      <c r="B16" s="202"/>
      <c r="C16" s="202"/>
      <c r="D16" s="202"/>
      <c r="E16" s="62"/>
      <c r="J16" s="191"/>
      <c r="K16" s="191"/>
    </row>
    <row r="17" spans="2:12" x14ac:dyDescent="0.25">
      <c r="B17" s="192" t="s">
        <v>3</v>
      </c>
      <c r="C17" s="192"/>
      <c r="D17" s="192"/>
      <c r="G17" s="63" t="s">
        <v>3</v>
      </c>
      <c r="H17" s="63"/>
      <c r="I17" s="63"/>
      <c r="J17" s="63" t="s">
        <v>3</v>
      </c>
      <c r="K17" s="63"/>
      <c r="L17" s="63"/>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194" t="s">
        <v>26</v>
      </c>
      <c r="E46" s="210"/>
      <c r="F46" s="51">
        <f>+A!D46/E!E60</f>
        <v>1.2770390693960908E-6</v>
      </c>
      <c r="G46" s="51">
        <f>+A!E46/E!F60</f>
        <v>1.9963790737900334E-6</v>
      </c>
      <c r="H46" s="51">
        <f>+A!F46/E!G60</f>
        <v>1.0443035869539583E-6</v>
      </c>
      <c r="I46" s="51">
        <f>+A!G46/E!H60</f>
        <v>1.1740864991265018E-6</v>
      </c>
      <c r="J46" s="51">
        <f>+A!H46/E!I60</f>
        <v>1.4198276776343983E-6</v>
      </c>
      <c r="K46" s="51">
        <f>+A!I46/E!J60</f>
        <v>1.3290481657236476E-6</v>
      </c>
      <c r="L46" s="51">
        <f>+A!J46/E!K60</f>
        <v>1.5065950500260411E-6</v>
      </c>
      <c r="M46" s="51">
        <f>+A!K46/E!L60</f>
        <v>1.1150270878534414E-6</v>
      </c>
      <c r="N46" s="51">
        <f>+A!L46/E!M60</f>
        <v>1.4456795152067772E-6</v>
      </c>
      <c r="O46" s="51">
        <f>+A!M46/E!N60</f>
        <v>2.984090767425211E-6</v>
      </c>
      <c r="P46" s="51">
        <f>+A!N46/E!O60</f>
        <v>2.2278252481680109E-6</v>
      </c>
      <c r="Q46" s="51">
        <f>+A!O46/E!P60</f>
        <v>1.2389388053981455E-6</v>
      </c>
      <c r="R46" s="51">
        <f>+A!P46/E!Q60</f>
        <v>5.0539599001469594E-6</v>
      </c>
      <c r="S46" s="51">
        <f>+A!Q46/E!R60</f>
        <v>2.7266006625179666E-5</v>
      </c>
      <c r="T46" s="51">
        <f>+A!R46/E!S60</f>
        <v>8.3498172658026411E-6</v>
      </c>
      <c r="U46" s="51">
        <f>+A!S46/E!T60</f>
        <v>2.7895893570235115E-5</v>
      </c>
      <c r="V46" s="51">
        <f>+A!T46/E!U60</f>
        <v>1.5458476115783206E-5</v>
      </c>
      <c r="W46" s="51">
        <f>+A!U46/E!V60</f>
        <v>2.3292451418203565E-5</v>
      </c>
      <c r="X46" s="51">
        <f>+A!V46/E!W60</f>
        <v>3.2658897557664599E-6</v>
      </c>
      <c r="Y46" s="51">
        <f>+A!W46/E!X60</f>
        <v>1.2335786724383191E-5</v>
      </c>
      <c r="Z46" s="51">
        <f>+A!X46/E!Y60</f>
        <v>2.2454674382444184E-5</v>
      </c>
      <c r="AA46" s="51">
        <f>+A!Y46/E!Z60</f>
        <v>4.1593444859847525E-6</v>
      </c>
      <c r="AB46" s="51">
        <f>+A!Z46/E!AA60</f>
        <v>2.6286356239950071E-5</v>
      </c>
      <c r="AC46" s="51">
        <f>+A!AA46/E!AB60</f>
        <v>2.1055709842384648E-5</v>
      </c>
      <c r="AD46" s="51">
        <f>+A!AB46/E!AC60</f>
        <v>1.2211216696850929E-5</v>
      </c>
      <c r="AE46" s="51">
        <f>+A!AC46/E!AD60</f>
        <v>1.0495359944749426E-6</v>
      </c>
    </row>
    <row r="47" spans="4:31" x14ac:dyDescent="0.25">
      <c r="D47" s="216" t="s">
        <v>16</v>
      </c>
      <c r="E47" s="217"/>
      <c r="F47" s="52">
        <f>+A!D47/E!E61</f>
        <v>9.6187324513496505E-7</v>
      </c>
      <c r="G47" s="52">
        <f>+A!E47/E!F61</f>
        <v>2.8312380544531151E-6</v>
      </c>
      <c r="H47" s="52">
        <f>+A!F47/E!G61</f>
        <v>2.4079174513656452E-6</v>
      </c>
      <c r="I47" s="52">
        <f>+A!G47/E!H61</f>
        <v>2.5688938960137261E-6</v>
      </c>
      <c r="J47" s="52">
        <f>+A!H47/E!I61</f>
        <v>2.2029520243271071E-6</v>
      </c>
      <c r="K47" s="52">
        <f>+A!I47/E!J61</f>
        <v>2.2277006994547338E-6</v>
      </c>
      <c r="L47" s="52">
        <f>+A!J47/E!K61</f>
        <v>1.7741759072921311E-6</v>
      </c>
      <c r="M47" s="52">
        <f>+A!K47/E!L61</f>
        <v>1.7309061142276072E-6</v>
      </c>
      <c r="N47" s="52">
        <f>+A!L47/E!M61</f>
        <v>1.9142461846028321E-6</v>
      </c>
      <c r="O47" s="52">
        <f>+A!M47/E!N61</f>
        <v>2.868929344408393E-6</v>
      </c>
      <c r="P47" s="52">
        <f>+A!N47/E!O61</f>
        <v>2.7602717073551389E-6</v>
      </c>
      <c r="Q47" s="52">
        <f>+A!O47/E!P61</f>
        <v>2.6235794560278854E-6</v>
      </c>
      <c r="R47" s="52">
        <f>+A!P47/E!Q61</f>
        <v>2.1853803172983275E-6</v>
      </c>
      <c r="S47" s="52">
        <f>+A!Q47/E!R61</f>
        <v>1.9915502323678368E-6</v>
      </c>
      <c r="T47" s="52">
        <f>+A!R47/E!S61</f>
        <v>1.6409587190717114E-6</v>
      </c>
      <c r="U47" s="52">
        <f>+A!S47/E!T61</f>
        <v>2.6077899829771458E-6</v>
      </c>
      <c r="V47" s="52">
        <f>+A!T47/E!U61</f>
        <v>3.0939085185097194E-6</v>
      </c>
      <c r="W47" s="52">
        <f>+A!U47/E!V61</f>
        <v>3.5231866485576427E-6</v>
      </c>
      <c r="X47" s="52">
        <f>+A!V47/E!W61</f>
        <v>2.2668655650517747E-6</v>
      </c>
      <c r="Y47" s="52">
        <f>+A!W47/E!X61</f>
        <v>1.8080475089561635E-6</v>
      </c>
      <c r="Z47" s="52">
        <f>+A!X47/E!Y61</f>
        <v>1.9859467221081879E-6</v>
      </c>
      <c r="AA47" s="52">
        <f>+A!Y47/E!Z61</f>
        <v>2.3248478716424837E-6</v>
      </c>
      <c r="AB47" s="52">
        <f>+A!Z47/E!AA61</f>
        <v>2.4797829779803457E-6</v>
      </c>
      <c r="AC47" s="52">
        <f>+A!AA47/E!AB61</f>
        <v>2.378319781589121E-6</v>
      </c>
      <c r="AD47" s="52">
        <f>+A!AB47/E!AC61</f>
        <v>1.930423046928945E-6</v>
      </c>
      <c r="AE47" s="52">
        <f>+A!AC47/E!AD61</f>
        <v>2.210467055850656E-6</v>
      </c>
    </row>
    <row r="48" spans="4:31" x14ac:dyDescent="0.25">
      <c r="D48" s="42" t="s">
        <v>17</v>
      </c>
      <c r="E48" s="43"/>
      <c r="F48" s="53">
        <f>+A!D48/E!E62</f>
        <v>0</v>
      </c>
      <c r="G48" s="53">
        <f>+A!E48/E!F62</f>
        <v>0</v>
      </c>
      <c r="H48" s="53">
        <f>+A!F48/E!G62</f>
        <v>0</v>
      </c>
      <c r="I48" s="53">
        <f>+A!G48/E!H62</f>
        <v>0</v>
      </c>
      <c r="J48" s="53">
        <f>+A!H48/E!I62</f>
        <v>0</v>
      </c>
      <c r="K48" s="53">
        <f>+A!I48/E!J62</f>
        <v>0</v>
      </c>
      <c r="L48" s="53">
        <f>+A!J48/E!K62</f>
        <v>0</v>
      </c>
      <c r="M48" s="53">
        <f>+A!K48/E!L62</f>
        <v>0</v>
      </c>
      <c r="N48" s="53">
        <f>+A!L48/E!M62</f>
        <v>0</v>
      </c>
      <c r="O48" s="53">
        <f>+A!M48/E!N62</f>
        <v>0</v>
      </c>
      <c r="P48" s="53">
        <f>+A!N48/E!O62</f>
        <v>0</v>
      </c>
      <c r="Q48" s="53">
        <f>+A!O48/E!P62</f>
        <v>0</v>
      </c>
      <c r="R48" s="53">
        <f>+A!P48/E!Q62</f>
        <v>0</v>
      </c>
      <c r="S48" s="53">
        <f>+A!Q48/E!R62</f>
        <v>0</v>
      </c>
      <c r="T48" s="53">
        <f>+A!R48/E!S62</f>
        <v>0</v>
      </c>
      <c r="U48" s="53">
        <f>+A!S48/E!T62</f>
        <v>0</v>
      </c>
      <c r="V48" s="53">
        <f>+A!T48/E!U62</f>
        <v>0</v>
      </c>
      <c r="W48" s="53">
        <f>+A!U48/E!V62</f>
        <v>1.2147405763020685E-7</v>
      </c>
      <c r="X48" s="53">
        <f>+A!V48/E!W62</f>
        <v>3.1932580212351754E-6</v>
      </c>
      <c r="Y48" s="53">
        <f>+A!W48/E!X62</f>
        <v>0</v>
      </c>
      <c r="Z48" s="53">
        <f>+A!X48/E!Y62</f>
        <v>0</v>
      </c>
      <c r="AA48" s="53">
        <f>+A!Y48/E!Z62</f>
        <v>0</v>
      </c>
      <c r="AB48" s="53">
        <f>+A!Z48/E!AA62</f>
        <v>0</v>
      </c>
      <c r="AC48" s="53">
        <f>+A!AA48/E!AB62</f>
        <v>1.268458276762737E-7</v>
      </c>
      <c r="AD48" s="53">
        <f>+A!AB48/E!AC62</f>
        <v>0</v>
      </c>
      <c r="AE48" s="53">
        <f>+A!AC48/E!AD62</f>
        <v>0</v>
      </c>
    </row>
    <row r="49" spans="4:31" x14ac:dyDescent="0.25">
      <c r="D49" s="40" t="s">
        <v>18</v>
      </c>
      <c r="E49" s="41"/>
      <c r="F49" s="53">
        <f>+A!D49/E!E63</f>
        <v>2.5256498309980498E-5</v>
      </c>
      <c r="G49" s="53">
        <f>+A!E49/E!F63</f>
        <v>3.2823319430079061E-5</v>
      </c>
      <c r="H49" s="53">
        <f>+A!F49/E!G63</f>
        <v>1.7557842959276957E-5</v>
      </c>
      <c r="I49" s="53">
        <f>+A!G49/E!H63</f>
        <v>2.8393896938066988E-5</v>
      </c>
      <c r="J49" s="53">
        <f>+A!H49/E!I63</f>
        <v>3.9777150895309657E-5</v>
      </c>
      <c r="K49" s="53">
        <f>+A!I49/E!J63</f>
        <v>3.6993251358929422E-5</v>
      </c>
      <c r="L49" s="53">
        <f>+A!J49/E!K63</f>
        <v>4.1874217142252163E-5</v>
      </c>
      <c r="M49" s="53">
        <f>+A!K49/E!L63</f>
        <v>2.8617941658273466E-5</v>
      </c>
      <c r="N49" s="53">
        <f>+A!L49/E!M63</f>
        <v>3.9897195469703582E-5</v>
      </c>
      <c r="O49" s="53">
        <f>+A!M49/E!N63</f>
        <v>3.4136778445182189E-5</v>
      </c>
      <c r="P49" s="53">
        <f>+A!N49/E!O63</f>
        <v>2.6734976642880143E-5</v>
      </c>
      <c r="Q49" s="53">
        <f>+A!O49/E!P63</f>
        <v>2.6602046037066439E-5</v>
      </c>
      <c r="R49" s="53">
        <f>+A!P49/E!Q63</f>
        <v>2.2639685806890093E-5</v>
      </c>
      <c r="S49" s="53">
        <f>+A!Q49/E!R63</f>
        <v>1.3388573267846265E-5</v>
      </c>
      <c r="T49" s="53">
        <f>+A!R49/E!S63</f>
        <v>8.0661145891233992E-6</v>
      </c>
      <c r="U49" s="53">
        <f>+A!S49/E!T63</f>
        <v>4.5940849204248939E-6</v>
      </c>
      <c r="V49" s="53">
        <f>+A!T49/E!U63</f>
        <v>4.0155151062846212E-6</v>
      </c>
      <c r="W49" s="53">
        <f>+A!U49/E!V63</f>
        <v>5.248498954796067E-6</v>
      </c>
      <c r="X49" s="53">
        <f>+A!V49/E!W63</f>
        <v>7.8000673878149597E-6</v>
      </c>
      <c r="Y49" s="53">
        <f>+A!W49/E!X63</f>
        <v>9.6058010046533532E-6</v>
      </c>
      <c r="Z49" s="53">
        <f>+A!X49/E!Y63</f>
        <v>5.664029145763798E-6</v>
      </c>
      <c r="AA49" s="53">
        <f>+A!Y49/E!Z63</f>
        <v>5.955811941299149E-6</v>
      </c>
      <c r="AB49" s="53">
        <f>+A!Z49/E!AA63</f>
        <v>2.0176175024696848E-5</v>
      </c>
      <c r="AC49" s="53">
        <f>+A!AA49/E!AB63</f>
        <v>6.4159973068328676E-7</v>
      </c>
      <c r="AD49" s="53">
        <f>+A!AB49/E!AC63</f>
        <v>5.9211937099943719E-6</v>
      </c>
      <c r="AE49" s="53">
        <f>+A!AC49/E!AD63</f>
        <v>1.8629322844082731E-6</v>
      </c>
    </row>
    <row r="50" spans="4:31" x14ac:dyDescent="0.25">
      <c r="D50" s="42" t="s">
        <v>19</v>
      </c>
      <c r="E50" s="43"/>
      <c r="F50" s="53">
        <f>+A!D50/E!E64</f>
        <v>0</v>
      </c>
      <c r="G50" s="53">
        <f>+A!E50/E!F64</f>
        <v>0</v>
      </c>
      <c r="H50" s="53">
        <f>+A!F50/E!G64</f>
        <v>0</v>
      </c>
      <c r="I50" s="53">
        <f>+A!G50/E!H64</f>
        <v>0</v>
      </c>
      <c r="J50" s="53">
        <f>+A!H50/E!I64</f>
        <v>0</v>
      </c>
      <c r="K50" s="53">
        <f>+A!I50/E!J64</f>
        <v>0</v>
      </c>
      <c r="L50" s="53">
        <f>+A!J50/E!K64</f>
        <v>0</v>
      </c>
      <c r="M50" s="53">
        <f>+A!K50/E!L64</f>
        <v>0</v>
      </c>
      <c r="N50" s="53">
        <f>+A!L50/E!M64</f>
        <v>0</v>
      </c>
      <c r="O50" s="53">
        <f>+A!M50/E!N64</f>
        <v>1.4327288244638262E-5</v>
      </c>
      <c r="P50" s="53">
        <f>+A!N50/E!O64</f>
        <v>8.2126156151865492E-6</v>
      </c>
      <c r="Q50" s="53">
        <f>+A!O50/E!P64</f>
        <v>0</v>
      </c>
      <c r="R50" s="53">
        <f>+A!P50/E!Q64</f>
        <v>2.7376341383257685E-5</v>
      </c>
      <c r="S50" s="53">
        <f>+A!Q50/E!R64</f>
        <v>1.4414711030927326E-4</v>
      </c>
      <c r="T50" s="53">
        <f>+A!R50/E!S64</f>
        <v>4.6027536303520953E-5</v>
      </c>
      <c r="U50" s="53">
        <f>+A!S50/E!T64</f>
        <v>1.6717155704655317E-4</v>
      </c>
      <c r="V50" s="53">
        <f>+A!T50/E!U64</f>
        <v>7.4540028444334183E-5</v>
      </c>
      <c r="W50" s="53">
        <f>+A!U50/E!V64</f>
        <v>1.2295840391509841E-4</v>
      </c>
      <c r="X50" s="53">
        <f>+A!V50/E!W64</f>
        <v>1.4616382769159764E-5</v>
      </c>
      <c r="Y50" s="53">
        <f>+A!W50/E!X64</f>
        <v>6.0517889201108399E-5</v>
      </c>
      <c r="Z50" s="53">
        <f>+A!X50/E!Y64</f>
        <v>1.8071166586981833E-4</v>
      </c>
      <c r="AA50" s="53">
        <f>+A!Y50/E!Z64</f>
        <v>3.2038378388915287E-5</v>
      </c>
      <c r="AB50" s="53">
        <f>+A!Z50/E!AA64</f>
        <v>2.0861078181157088E-4</v>
      </c>
      <c r="AC50" s="53">
        <f>+A!AA50/E!AB64</f>
        <v>1.4839012358993606E-4</v>
      </c>
      <c r="AD50" s="53">
        <f>+A!AB50/E!AC64</f>
        <v>9.7883110453926805E-5</v>
      </c>
      <c r="AE50" s="53">
        <f>+A!AC50/E!AD64</f>
        <v>7.1150424681672585E-6</v>
      </c>
    </row>
    <row r="51" spans="4:31" x14ac:dyDescent="0.25">
      <c r="D51" s="40" t="s">
        <v>20</v>
      </c>
      <c r="E51" s="41"/>
      <c r="F51" s="53">
        <f>+A!D51/E!E65</f>
        <v>0</v>
      </c>
      <c r="G51" s="53">
        <f>+A!E51/E!F65</f>
        <v>0</v>
      </c>
      <c r="H51" s="53">
        <f>+A!F51/E!G65</f>
        <v>0</v>
      </c>
      <c r="I51" s="53">
        <f>+A!G51/E!H65</f>
        <v>0</v>
      </c>
      <c r="J51" s="53">
        <f>+A!H51/E!I65</f>
        <v>0</v>
      </c>
      <c r="K51" s="53">
        <f>+A!I51/E!J65</f>
        <v>0</v>
      </c>
      <c r="L51" s="53">
        <f>+A!J51/E!K65</f>
        <v>0</v>
      </c>
      <c r="M51" s="53">
        <f>+A!K51/E!L65</f>
        <v>0</v>
      </c>
      <c r="N51" s="53">
        <f>+A!L51/E!M65</f>
        <v>0</v>
      </c>
      <c r="O51" s="53">
        <f>+A!M51/E!N65</f>
        <v>0</v>
      </c>
      <c r="P51" s="53">
        <f>+A!N51/E!O65</f>
        <v>0</v>
      </c>
      <c r="Q51" s="53">
        <f>+A!O51/E!P65</f>
        <v>0</v>
      </c>
      <c r="R51" s="53">
        <f>+A!P51/E!Q65</f>
        <v>0</v>
      </c>
      <c r="S51" s="53">
        <f>+A!Q51/E!R65</f>
        <v>0</v>
      </c>
      <c r="T51" s="53">
        <f>+A!R51/E!S65</f>
        <v>0</v>
      </c>
      <c r="U51" s="53">
        <f>+A!S51/E!T65</f>
        <v>0</v>
      </c>
      <c r="V51" s="53">
        <f>+A!T51/E!U65</f>
        <v>0</v>
      </c>
      <c r="W51" s="53">
        <f>+A!U51/E!V65</f>
        <v>0</v>
      </c>
      <c r="X51" s="53">
        <f>+A!V51/E!W65</f>
        <v>0</v>
      </c>
      <c r="Y51" s="53">
        <f>+A!W51/E!X65</f>
        <v>0</v>
      </c>
      <c r="Z51" s="53">
        <f>+A!X51/E!Y65</f>
        <v>0</v>
      </c>
      <c r="AA51" s="53">
        <f>+A!Y51/E!Z65</f>
        <v>0</v>
      </c>
      <c r="AB51" s="53">
        <f>+A!Z51/E!AA65</f>
        <v>0</v>
      </c>
      <c r="AC51" s="53">
        <f>+A!AA51/E!AB65</f>
        <v>0</v>
      </c>
      <c r="AD51" s="53">
        <f>+A!AB51/E!AC65</f>
        <v>0</v>
      </c>
      <c r="AE51" s="53">
        <f>+A!AC51/E!AD65</f>
        <v>0</v>
      </c>
    </row>
    <row r="52" spans="4:31" x14ac:dyDescent="0.25">
      <c r="D52" s="42" t="s">
        <v>21</v>
      </c>
      <c r="E52" s="43"/>
      <c r="F52" s="53">
        <f>+A!D52/E!E66</f>
        <v>0</v>
      </c>
      <c r="G52" s="53">
        <f>+A!E52/E!F66</f>
        <v>2.8634652507497662E-6</v>
      </c>
      <c r="H52" s="53">
        <f>+A!F52/E!G66</f>
        <v>1.6053922128366085E-6</v>
      </c>
      <c r="I52" s="53">
        <f>+A!G52/E!H66</f>
        <v>0</v>
      </c>
      <c r="J52" s="53">
        <f>+A!H52/E!I66</f>
        <v>0</v>
      </c>
      <c r="K52" s="53">
        <f>+A!I52/E!J66</f>
        <v>5.2170202991041247E-7</v>
      </c>
      <c r="L52" s="53">
        <f>+A!J52/E!K66</f>
        <v>7.2958445390351989E-7</v>
      </c>
      <c r="M52" s="53">
        <f>+A!K52/E!L66</f>
        <v>9.4570658970851816E-7</v>
      </c>
      <c r="N52" s="53">
        <f>+A!L52/E!M66</f>
        <v>7.2418533104888135E-7</v>
      </c>
      <c r="O52" s="53">
        <f>+A!M52/E!N66</f>
        <v>2.4115644831423769E-7</v>
      </c>
      <c r="P52" s="53">
        <f>+A!N52/E!O66</f>
        <v>3.9546448792900445E-7</v>
      </c>
      <c r="Q52" s="53">
        <f>+A!O52/E!P66</f>
        <v>4.2402832730010757E-7</v>
      </c>
      <c r="R52" s="53">
        <f>+A!P52/E!Q66</f>
        <v>9.7940719982593596E-7</v>
      </c>
      <c r="S52" s="53">
        <f>+A!Q52/E!R66</f>
        <v>3.9780883098065518E-7</v>
      </c>
      <c r="T52" s="53">
        <f>+A!R52/E!S66</f>
        <v>6.9503830938156491E-7</v>
      </c>
      <c r="U52" s="53">
        <f>+A!S52/E!T66</f>
        <v>6.0614982229789376E-7</v>
      </c>
      <c r="V52" s="53">
        <f>+A!T52/E!U66</f>
        <v>6.6497316213203712E-7</v>
      </c>
      <c r="W52" s="53">
        <f>+A!U52/E!V66</f>
        <v>6.7929572886200157E-7</v>
      </c>
      <c r="X52" s="53">
        <f>+A!V52/E!W66</f>
        <v>7.4305466254296855E-7</v>
      </c>
      <c r="Y52" s="53">
        <f>+A!W52/E!X66</f>
        <v>4.531851912322735E-7</v>
      </c>
      <c r="Z52" s="53">
        <f>+A!X52/E!Y66</f>
        <v>3.964025748718131E-7</v>
      </c>
      <c r="AA52" s="53">
        <f>+A!Y52/E!Z66</f>
        <v>1.2918360794023415E-6</v>
      </c>
      <c r="AB52" s="53">
        <f>+A!Z52/E!AA66</f>
        <v>1.2853652641737142E-6</v>
      </c>
      <c r="AC52" s="53">
        <f>+A!AA52/E!AB66</f>
        <v>5.3437910676663124E-7</v>
      </c>
      <c r="AD52" s="53">
        <f>+A!AB52/E!AC66</f>
        <v>5.028819451925555E-7</v>
      </c>
      <c r="AE52" s="53">
        <f>+A!AC52/E!AD66</f>
        <v>3.3727033605627608E-7</v>
      </c>
    </row>
    <row r="53" spans="4:31" x14ac:dyDescent="0.25">
      <c r="D53" s="40" t="s">
        <v>22</v>
      </c>
      <c r="E53" s="41"/>
      <c r="F53" s="53">
        <f>+A!D53/E!E67</f>
        <v>7.2997779671692215E-7</v>
      </c>
      <c r="G53" s="53">
        <f>+A!E53/E!F67</f>
        <v>1.7014962519718958E-6</v>
      </c>
      <c r="H53" s="53">
        <f>+A!F53/E!G67</f>
        <v>4.4699846427548577E-7</v>
      </c>
      <c r="I53" s="53">
        <f>+A!G53/E!H67</f>
        <v>2.0654524554373463E-7</v>
      </c>
      <c r="J53" s="53">
        <f>+A!H53/E!I67</f>
        <v>1.5530888676830027E-7</v>
      </c>
      <c r="K53" s="53">
        <f>+A!I53/E!J67</f>
        <v>6.5928865264904135E-8</v>
      </c>
      <c r="L53" s="53">
        <f>+A!J53/E!K67</f>
        <v>2.0796431139690364E-7</v>
      </c>
      <c r="M53" s="53">
        <f>+A!K53/E!L67</f>
        <v>1.7972950592075185E-7</v>
      </c>
      <c r="N53" s="53">
        <f>+A!L53/E!M67</f>
        <v>1.7230526821127948E-7</v>
      </c>
      <c r="O53" s="53">
        <f>+A!M53/E!N67</f>
        <v>6.3788530457172703E-7</v>
      </c>
      <c r="P53" s="53">
        <f>+A!N53/E!O67</f>
        <v>2.6926603323381766E-7</v>
      </c>
      <c r="Q53" s="53">
        <f>+A!O53/E!P67</f>
        <v>8.5229000256356058E-7</v>
      </c>
      <c r="R53" s="53">
        <f>+A!P53/E!Q67</f>
        <v>1.9988180129109064E-7</v>
      </c>
      <c r="S53" s="53">
        <f>+A!Q53/E!R67</f>
        <v>7.329547288045641E-6</v>
      </c>
      <c r="T53" s="53">
        <f>+A!R53/E!S67</f>
        <v>9.3155188355360218E-6</v>
      </c>
      <c r="U53" s="53">
        <f>+A!S53/E!T67</f>
        <v>1.1713188871600422E-5</v>
      </c>
      <c r="V53" s="53">
        <f>+A!T53/E!U67</f>
        <v>1.2697310179413164E-5</v>
      </c>
      <c r="W53" s="53">
        <f>+A!U53/E!V67</f>
        <v>7.3580184077990031E-7</v>
      </c>
      <c r="X53" s="53">
        <f>+A!V53/E!W67</f>
        <v>3.1840404255186472E-7</v>
      </c>
      <c r="Y53" s="53">
        <f>+A!W53/E!X67</f>
        <v>1.4138415408376193E-5</v>
      </c>
      <c r="Z53" s="53">
        <f>+A!X53/E!Y67</f>
        <v>1.0773290482459169E-5</v>
      </c>
      <c r="AA53" s="53">
        <f>+A!Y53/E!Z67</f>
        <v>4.1398347938329867E-6</v>
      </c>
      <c r="AB53" s="53">
        <f>+A!Z53/E!AA67</f>
        <v>1.7505258144512391E-5</v>
      </c>
      <c r="AC53" s="53">
        <f>+A!AA53/E!AB67</f>
        <v>1.4289099217763323E-5</v>
      </c>
      <c r="AD53" s="53">
        <f>+A!AB53/E!AC67</f>
        <v>5.4823293257606819E-7</v>
      </c>
      <c r="AE53" s="53">
        <f>+A!AC53/E!AD67</f>
        <v>1.0810476266359408E-6</v>
      </c>
    </row>
    <row r="54" spans="4:31" x14ac:dyDescent="0.25">
      <c r="D54" s="42" t="s">
        <v>23</v>
      </c>
      <c r="E54" s="43"/>
      <c r="F54" s="53">
        <f>+A!D54/E!E68</f>
        <v>0</v>
      </c>
      <c r="G54" s="53">
        <f>+A!E54/E!F68</f>
        <v>0</v>
      </c>
      <c r="H54" s="53">
        <f>+A!F54/E!G68</f>
        <v>1.1508211228261779E-8</v>
      </c>
      <c r="I54" s="53">
        <f>+A!G54/E!H68</f>
        <v>0</v>
      </c>
      <c r="J54" s="53">
        <f>+A!H54/E!I68</f>
        <v>0</v>
      </c>
      <c r="K54" s="53">
        <f>+A!I54/E!J68</f>
        <v>4.6867124598989814E-9</v>
      </c>
      <c r="L54" s="53">
        <f>+A!J54/E!K68</f>
        <v>5.8296715523700812E-8</v>
      </c>
      <c r="M54" s="53">
        <f>+A!K54/E!L68</f>
        <v>3.2024952672173856E-8</v>
      </c>
      <c r="N54" s="53">
        <f>+A!L54/E!M68</f>
        <v>7.6623468609304704E-9</v>
      </c>
      <c r="O54" s="53">
        <f>+A!M54/E!N68</f>
        <v>2.7058886823414268E-8</v>
      </c>
      <c r="P54" s="53">
        <f>+A!N54/E!O68</f>
        <v>1.2377248245925248E-8</v>
      </c>
      <c r="Q54" s="53">
        <f>+A!O54/E!P68</f>
        <v>5.9823416638733761E-8</v>
      </c>
      <c r="R54" s="53">
        <f>+A!P54/E!Q68</f>
        <v>8.5959370192539629E-8</v>
      </c>
      <c r="S54" s="53">
        <f>+A!Q54/E!R68</f>
        <v>6.483807869986671E-8</v>
      </c>
      <c r="T54" s="53">
        <f>+A!R54/E!S68</f>
        <v>1.0281645800317614E-7</v>
      </c>
      <c r="U54" s="53">
        <f>+A!S54/E!T68</f>
        <v>7.2500629106920108E-8</v>
      </c>
      <c r="V54" s="53">
        <f>+A!T54/E!U68</f>
        <v>3.3407245318376522E-8</v>
      </c>
      <c r="W54" s="53">
        <f>+A!U54/E!V68</f>
        <v>2.2170535154824879E-8</v>
      </c>
      <c r="X54" s="53">
        <f>+A!V54/E!W68</f>
        <v>2.4714240446626259E-7</v>
      </c>
      <c r="Y54" s="53">
        <f>+A!W54/E!X68</f>
        <v>3.3284410332235243E-7</v>
      </c>
      <c r="Z54" s="53">
        <f>+A!X54/E!Y68</f>
        <v>5.0707830404235117E-8</v>
      </c>
      <c r="AA54" s="53">
        <f>+A!Y54/E!Z68</f>
        <v>6.0239091567751309E-8</v>
      </c>
      <c r="AB54" s="53">
        <f>+A!Z54/E!AA68</f>
        <v>5.5194193596874184E-8</v>
      </c>
      <c r="AC54" s="53">
        <f>+A!AA54/E!AB68</f>
        <v>6.0287423307871967E-8</v>
      </c>
      <c r="AD54" s="53">
        <f>+A!AB54/E!AC68</f>
        <v>5.6692804724193914E-8</v>
      </c>
      <c r="AE54" s="53">
        <f>+A!AC54/E!AD68</f>
        <v>6.2666109414285706E-8</v>
      </c>
    </row>
    <row r="55" spans="4:31" x14ac:dyDescent="0.25">
      <c r="D55" s="40" t="s">
        <v>24</v>
      </c>
      <c r="E55" s="41"/>
      <c r="F55" s="53">
        <f>+A!D55/E!E69</f>
        <v>2.9040151044467851E-7</v>
      </c>
      <c r="G55" s="53">
        <f>+A!E55/E!F69</f>
        <v>8.0845429311367182E-8</v>
      </c>
      <c r="H55" s="53">
        <f>+A!F55/E!G69</f>
        <v>6.0162761992170402E-8</v>
      </c>
      <c r="I55" s="53">
        <f>+A!G55/E!H69</f>
        <v>5.5312025531863354E-8</v>
      </c>
      <c r="J55" s="53">
        <f>+A!H55/E!I69</f>
        <v>1.3728720704661175E-8</v>
      </c>
      <c r="K55" s="53">
        <f>+A!I55/E!J69</f>
        <v>5.3443621416702359E-8</v>
      </c>
      <c r="L55" s="53">
        <f>+A!J55/E!K69</f>
        <v>1.661471313820997E-8</v>
      </c>
      <c r="M55" s="53">
        <f>+A!K55/E!L69</f>
        <v>7.3505054708967774E-8</v>
      </c>
      <c r="N55" s="53">
        <f>+A!L55/E!M69</f>
        <v>1.4105978770663741E-8</v>
      </c>
      <c r="O55" s="53">
        <f>+A!M55/E!N69</f>
        <v>1.2044186898600978E-7</v>
      </c>
      <c r="P55" s="53">
        <f>+A!N55/E!O69</f>
        <v>7.822792641352441E-8</v>
      </c>
      <c r="Q55" s="53">
        <f>+A!O55/E!P69</f>
        <v>1.0081157200883086E-7</v>
      </c>
      <c r="R55" s="53">
        <f>+A!P55/E!Q69</f>
        <v>8.4324330478455494E-8</v>
      </c>
      <c r="S55" s="53">
        <f>+A!Q55/E!R69</f>
        <v>1.0305620455727332E-7</v>
      </c>
      <c r="T55" s="53">
        <f>+A!R55/E!S69</f>
        <v>2.3548349557307831E-7</v>
      </c>
      <c r="U55" s="53">
        <f>+A!S55/E!T69</f>
        <v>1.1450703857386834E-7</v>
      </c>
      <c r="V55" s="53">
        <f>+A!T55/E!U69</f>
        <v>2.1871740186300006E-7</v>
      </c>
      <c r="W55" s="53">
        <f>+A!U55/E!V69</f>
        <v>1.3227539843076681E-7</v>
      </c>
      <c r="X55" s="53">
        <f>+A!V55/E!W69</f>
        <v>2.5395855765181968E-7</v>
      </c>
      <c r="Y55" s="53">
        <f>+A!W55/E!X69</f>
        <v>2.393015226794021E-7</v>
      </c>
      <c r="Z55" s="53">
        <f>+A!X55/E!Y69</f>
        <v>1.4236087680614964E-7</v>
      </c>
      <c r="AA55" s="53">
        <f>+A!Y55/E!Z69</f>
        <v>2.5499846032350477E-7</v>
      </c>
      <c r="AB55" s="53">
        <f>+A!Z55/E!AA69</f>
        <v>1.3550019701479165E-7</v>
      </c>
      <c r="AC55" s="53">
        <f>+A!AA55/E!AB69</f>
        <v>8.2916000101147115E-8</v>
      </c>
      <c r="AD55" s="53">
        <f>+A!AB55/E!AC69</f>
        <v>9.5932277030407491E-8</v>
      </c>
      <c r="AE55" s="53">
        <f>+A!AC55/E!AD69</f>
        <v>4.2971001996856928E-8</v>
      </c>
    </row>
    <row r="56" spans="4:31" ht="15.75" thickBot="1" x14ac:dyDescent="0.3">
      <c r="D56" s="44" t="s">
        <v>25</v>
      </c>
      <c r="E56" s="45"/>
      <c r="F56" s="54">
        <f>+A!D56/E!E70</f>
        <v>0</v>
      </c>
      <c r="G56" s="54">
        <f>+A!E56/E!F70</f>
        <v>0</v>
      </c>
      <c r="H56" s="54">
        <f>+A!F56/E!G70</f>
        <v>0</v>
      </c>
      <c r="I56" s="54">
        <f>+A!G56/E!H70</f>
        <v>0</v>
      </c>
      <c r="J56" s="54">
        <f>+A!H56/E!I70</f>
        <v>0</v>
      </c>
      <c r="K56" s="54">
        <f>+A!I56/E!J70</f>
        <v>0</v>
      </c>
      <c r="L56" s="54">
        <f>+A!J56/E!K70</f>
        <v>0</v>
      </c>
      <c r="M56" s="54">
        <f>+A!K56/E!L70</f>
        <v>0</v>
      </c>
      <c r="N56" s="54">
        <f>+A!L56/E!M70</f>
        <v>0</v>
      </c>
      <c r="O56" s="54">
        <f>+A!M56/E!N70</f>
        <v>0</v>
      </c>
      <c r="P56" s="54">
        <f>+A!N56/E!O70</f>
        <v>4.5027831489385836E-9</v>
      </c>
      <c r="Q56" s="54">
        <f>+A!O56/E!P70</f>
        <v>9.9047982634200519E-9</v>
      </c>
      <c r="R56" s="54">
        <f>+A!P56/E!Q70</f>
        <v>6.3205584237995486E-9</v>
      </c>
      <c r="S56" s="54">
        <f>+A!Q56/E!R70</f>
        <v>1.1661014021936286E-9</v>
      </c>
      <c r="T56" s="54">
        <f>+A!R56/E!S70</f>
        <v>1.0724903411032522E-8</v>
      </c>
      <c r="U56" s="54">
        <f>+A!S56/E!T70</f>
        <v>8.7277260987482433E-9</v>
      </c>
      <c r="V56" s="54">
        <f>+A!T56/E!U70</f>
        <v>0</v>
      </c>
      <c r="W56" s="54">
        <f>+A!U56/E!V70</f>
        <v>1.4149073362155592E-8</v>
      </c>
      <c r="X56" s="54">
        <f>+A!V56/E!W70</f>
        <v>1.8475857242643474E-8</v>
      </c>
      <c r="Y56" s="54">
        <f>+A!W56/E!X70</f>
        <v>1.8075178009367071E-8</v>
      </c>
      <c r="Z56" s="54">
        <f>+A!X56/E!Y70</f>
        <v>5.7732526305532453E-9</v>
      </c>
      <c r="AA56" s="54">
        <f>+A!Y56/E!Z70</f>
        <v>3.0092298455921074E-8</v>
      </c>
      <c r="AB56" s="54">
        <f>+A!Z56/E!AA70</f>
        <v>2.0073608977800675E-9</v>
      </c>
      <c r="AC56" s="54">
        <f>+A!AA56/E!AB70</f>
        <v>3.2761392212783369E-8</v>
      </c>
      <c r="AD56" s="54">
        <f>+A!AB56/E!AC70</f>
        <v>4.2267913881901224E-8</v>
      </c>
      <c r="AE56" s="54">
        <f>+A!AC56/E!AD70</f>
        <v>2.1600326361559795E-8</v>
      </c>
    </row>
    <row r="57" spans="4:31" x14ac:dyDescent="0.25">
      <c r="D57" s="1" t="s">
        <v>52</v>
      </c>
    </row>
    <row r="58" spans="4:31" ht="16.5" thickBot="1" x14ac:dyDescent="0.3">
      <c r="E58" s="228" t="s">
        <v>60</v>
      </c>
      <c r="F58" s="228"/>
      <c r="G58" s="228"/>
      <c r="H58" s="228"/>
      <c r="I58" s="228"/>
      <c r="J58" s="228"/>
      <c r="K58" s="228"/>
      <c r="L58" s="228"/>
      <c r="M58" s="228"/>
      <c r="N58" s="228"/>
      <c r="O58" s="228"/>
      <c r="P58" s="228"/>
      <c r="Q58" s="228"/>
      <c r="R58" s="228"/>
      <c r="S58" s="228"/>
      <c r="T58" s="228"/>
      <c r="U58" s="228"/>
      <c r="V58" s="228"/>
      <c r="W58" s="228"/>
      <c r="X58" s="228"/>
      <c r="Y58" s="228"/>
      <c r="Z58" s="228"/>
    </row>
    <row r="59" spans="4:31" ht="15.75" thickBot="1" x14ac:dyDescent="0.3">
      <c r="D59" s="57" t="s">
        <v>14</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c r="AD59" s="9">
        <v>2020</v>
      </c>
    </row>
    <row r="60" spans="4:31" ht="15.75" thickBot="1" x14ac:dyDescent="0.3">
      <c r="D60" s="58" t="s">
        <v>15</v>
      </c>
      <c r="E60" s="173">
        <v>5121223897.3179998</v>
      </c>
      <c r="F60" s="173">
        <v>5356252297.165</v>
      </c>
      <c r="G60" s="173">
        <v>5569373765.118</v>
      </c>
      <c r="H60" s="173">
        <v>5463027642.9989996</v>
      </c>
      <c r="I60" s="173">
        <v>5652106326.9949999</v>
      </c>
      <c r="J60" s="173">
        <v>6381098306.8339996</v>
      </c>
      <c r="K60" s="173">
        <v>6135079894.1230001</v>
      </c>
      <c r="L60" s="173">
        <v>6435763828.6750002</v>
      </c>
      <c r="M60" s="173">
        <v>7504619720.9540014</v>
      </c>
      <c r="N60" s="173">
        <v>9177228219.3780003</v>
      </c>
      <c r="O60" s="173">
        <v>10456192656.563</v>
      </c>
      <c r="P60" s="173">
        <v>12119173226.780001</v>
      </c>
      <c r="Q60" s="173">
        <v>14008364806.761</v>
      </c>
      <c r="R60" s="173">
        <v>16134944109.993999</v>
      </c>
      <c r="S60" s="173">
        <v>12518250001.481001</v>
      </c>
      <c r="T60" s="173">
        <v>15117154893.721001</v>
      </c>
      <c r="U60" s="173">
        <v>18203249653.612</v>
      </c>
      <c r="V60" s="173">
        <v>18335944651.417</v>
      </c>
      <c r="W60" s="173">
        <v>18796406061.047001</v>
      </c>
      <c r="X60" s="173">
        <v>18795080133.942001</v>
      </c>
      <c r="Y60" s="173">
        <v>16381814037.240999</v>
      </c>
      <c r="Z60" s="173">
        <v>15898557626.766001</v>
      </c>
      <c r="AA60" s="173">
        <v>17572655859.314999</v>
      </c>
      <c r="AB60" s="173">
        <v>19379530020.812</v>
      </c>
      <c r="AC60" s="173">
        <v>18814380639.011002</v>
      </c>
      <c r="AD60" s="173">
        <v>17421369153.848999</v>
      </c>
    </row>
    <row r="61" spans="4:31" x14ac:dyDescent="0.25">
      <c r="D61" s="59" t="s">
        <v>16</v>
      </c>
      <c r="E61" s="174">
        <v>362167262.435</v>
      </c>
      <c r="F61" s="174">
        <v>384862727.55699998</v>
      </c>
      <c r="G61" s="174">
        <v>374035662.84600002</v>
      </c>
      <c r="H61" s="174">
        <v>359910154.88599998</v>
      </c>
      <c r="I61" s="174">
        <v>350561424.61199999</v>
      </c>
      <c r="J61" s="174">
        <v>336063996.47100002</v>
      </c>
      <c r="K61" s="174">
        <v>352039500.38599998</v>
      </c>
      <c r="L61" s="174">
        <v>370936929.92500001</v>
      </c>
      <c r="M61" s="174">
        <v>427109118.24000001</v>
      </c>
      <c r="N61" s="174">
        <v>490517831.24000001</v>
      </c>
      <c r="O61" s="174">
        <v>543882327.23599994</v>
      </c>
      <c r="P61" s="174">
        <v>597299996.53699994</v>
      </c>
      <c r="Q61" s="174">
        <v>714331042.35599995</v>
      </c>
      <c r="R61" s="174">
        <v>864009841.19500005</v>
      </c>
      <c r="S61" s="174">
        <v>784203761.523</v>
      </c>
      <c r="T61" s="174">
        <v>873801193.68299997</v>
      </c>
      <c r="U61" s="174">
        <v>1053610661.239</v>
      </c>
      <c r="V61" s="174">
        <v>1053586247.416</v>
      </c>
      <c r="W61" s="174">
        <v>1128392896.092</v>
      </c>
      <c r="X61" s="174">
        <v>1167548966.243</v>
      </c>
      <c r="Y61" s="174">
        <v>1058520843.786</v>
      </c>
      <c r="Z61" s="174">
        <v>1077254142.3239999</v>
      </c>
      <c r="AA61" s="174">
        <v>1161850462.5539999</v>
      </c>
      <c r="AB61" s="174">
        <v>1215715826.9389999</v>
      </c>
      <c r="AC61" s="174">
        <v>1224859495.8299999</v>
      </c>
      <c r="AD61" s="174">
        <v>1225992485.5369999</v>
      </c>
    </row>
    <row r="62" spans="4:31" x14ac:dyDescent="0.25">
      <c r="D62" s="60" t="s">
        <v>17</v>
      </c>
      <c r="E62" s="175">
        <v>57600943.965000004</v>
      </c>
      <c r="F62" s="175">
        <v>61874005.964000002</v>
      </c>
      <c r="G62" s="175">
        <v>61577533.718000002</v>
      </c>
      <c r="H62" s="175">
        <v>60471017.101000004</v>
      </c>
      <c r="I62" s="175">
        <v>59537568.817000002</v>
      </c>
      <c r="J62" s="175">
        <v>56357145.213</v>
      </c>
      <c r="K62" s="175">
        <v>57301137.012999997</v>
      </c>
      <c r="L62" s="175">
        <v>61189462.777999997</v>
      </c>
      <c r="M62" s="175">
        <v>69390441.680999994</v>
      </c>
      <c r="N62" s="175">
        <v>78444876.862000003</v>
      </c>
      <c r="O62" s="175">
        <v>84698913.534999996</v>
      </c>
      <c r="P62" s="175">
        <v>92757317.493000001</v>
      </c>
      <c r="Q62" s="175">
        <v>109062588.311</v>
      </c>
      <c r="R62" s="175">
        <v>121471740.94499999</v>
      </c>
      <c r="S62" s="175">
        <v>113649962.361</v>
      </c>
      <c r="T62" s="175">
        <v>120165662.66500001</v>
      </c>
      <c r="U62" s="175">
        <v>138860713.252</v>
      </c>
      <c r="V62" s="175">
        <v>142705367.20500001</v>
      </c>
      <c r="W62" s="175">
        <v>148226355.91999999</v>
      </c>
      <c r="X62" s="175">
        <v>147219116.93900001</v>
      </c>
      <c r="Y62" s="175">
        <v>136791938.94999999</v>
      </c>
      <c r="Z62" s="175">
        <v>140065783.73100001</v>
      </c>
      <c r="AA62" s="175">
        <v>147845359.41999999</v>
      </c>
      <c r="AB62" s="175">
        <v>163229649.56200001</v>
      </c>
      <c r="AC62" s="175">
        <v>162001945.384</v>
      </c>
      <c r="AD62" s="175">
        <v>150915703.90900001</v>
      </c>
    </row>
    <row r="63" spans="4:31" x14ac:dyDescent="0.25">
      <c r="D63" s="60" t="s">
        <v>18</v>
      </c>
      <c r="E63" s="175">
        <v>214088664.77200001</v>
      </c>
      <c r="F63" s="175">
        <v>205339591.39500001</v>
      </c>
      <c r="G63" s="175">
        <v>207743571.26100001</v>
      </c>
      <c r="H63" s="175">
        <v>185926187.28999999</v>
      </c>
      <c r="I63" s="175">
        <v>178904366.94999999</v>
      </c>
      <c r="J63" s="175">
        <v>197879389.648</v>
      </c>
      <c r="K63" s="175">
        <v>187472066.005</v>
      </c>
      <c r="L63" s="175">
        <v>195630142.33700001</v>
      </c>
      <c r="M63" s="175">
        <v>231477774.09599999</v>
      </c>
      <c r="N63" s="175">
        <v>294952261.42000002</v>
      </c>
      <c r="O63" s="175">
        <v>342225958.23500001</v>
      </c>
      <c r="P63" s="175">
        <v>415731857.03799999</v>
      </c>
      <c r="Q63" s="175">
        <v>509201457.04900002</v>
      </c>
      <c r="R63" s="175">
        <v>584975026.33899999</v>
      </c>
      <c r="S63" s="175">
        <v>441146720.727</v>
      </c>
      <c r="T63" s="175">
        <v>631005749.83099997</v>
      </c>
      <c r="U63" s="175">
        <v>799828394.36300004</v>
      </c>
      <c r="V63" s="175">
        <v>747025013.01199996</v>
      </c>
      <c r="W63" s="175">
        <v>751566327.38300002</v>
      </c>
      <c r="X63" s="175">
        <v>719057681.56700003</v>
      </c>
      <c r="Y63" s="175">
        <v>581259720.82299995</v>
      </c>
      <c r="Z63" s="175">
        <v>568093155.61800003</v>
      </c>
      <c r="AA63" s="175">
        <v>662461788.89900005</v>
      </c>
      <c r="AB63" s="175">
        <v>714956659.21099997</v>
      </c>
      <c r="AC63" s="175">
        <v>702237454.75199997</v>
      </c>
      <c r="AD63" s="175">
        <v>722704744.16499996</v>
      </c>
    </row>
    <row r="64" spans="4:31" x14ac:dyDescent="0.25">
      <c r="D64" s="60" t="s">
        <v>19</v>
      </c>
      <c r="E64" s="175">
        <v>374962355.83600003</v>
      </c>
      <c r="F64" s="175">
        <v>459134336.80800003</v>
      </c>
      <c r="G64" s="175">
        <v>462508825.29100001</v>
      </c>
      <c r="H64" s="175">
        <v>337508009.54699999</v>
      </c>
      <c r="I64" s="175">
        <v>421932918.287</v>
      </c>
      <c r="J64" s="175">
        <v>661963454.75199997</v>
      </c>
      <c r="K64" s="175">
        <v>598353786.86800003</v>
      </c>
      <c r="L64" s="175">
        <v>607629744.45299995</v>
      </c>
      <c r="M64" s="175">
        <v>753025629.00899994</v>
      </c>
      <c r="N64" s="175">
        <v>1020787726.908</v>
      </c>
      <c r="O64" s="175">
        <v>1420688797.175</v>
      </c>
      <c r="P64" s="175">
        <v>1780233516.3380001</v>
      </c>
      <c r="Q64" s="175">
        <v>2019678715.4990001</v>
      </c>
      <c r="R64" s="175">
        <v>2865243480.177</v>
      </c>
      <c r="S64" s="175">
        <v>1806141468.2679999</v>
      </c>
      <c r="T64" s="175">
        <v>2344679471.3460002</v>
      </c>
      <c r="U64" s="175">
        <v>3260893577.2210002</v>
      </c>
      <c r="V64" s="175">
        <v>3383954953.4759998</v>
      </c>
      <c r="W64" s="175">
        <v>3303012158.5120001</v>
      </c>
      <c r="X64" s="175">
        <v>3078947439.5050001</v>
      </c>
      <c r="Y64" s="175">
        <v>1874512076.293</v>
      </c>
      <c r="Z64" s="175">
        <v>1523937179.5699999</v>
      </c>
      <c r="AA64" s="175">
        <v>1938293176.8369999</v>
      </c>
      <c r="AB64" s="175">
        <v>2486541550.566</v>
      </c>
      <c r="AC64" s="175">
        <v>2250343486.006</v>
      </c>
      <c r="AD64" s="175">
        <v>1497180100.8440001</v>
      </c>
    </row>
    <row r="65" spans="4:30" x14ac:dyDescent="0.25">
      <c r="D65" s="60" t="s">
        <v>20</v>
      </c>
      <c r="E65" s="175">
        <v>27196870.296999998</v>
      </c>
      <c r="F65" s="175">
        <v>25334018.646000002</v>
      </c>
      <c r="G65" s="175">
        <v>27438703.605999999</v>
      </c>
      <c r="H65" s="175">
        <v>28551343.942000002</v>
      </c>
      <c r="I65" s="175">
        <v>25005970.625</v>
      </c>
      <c r="J65" s="175">
        <v>19713269.432999998</v>
      </c>
      <c r="K65" s="175">
        <v>19292055.112</v>
      </c>
      <c r="L65" s="175">
        <v>24877681.407000002</v>
      </c>
      <c r="M65" s="175">
        <v>31413004.34</v>
      </c>
      <c r="N65" s="175">
        <v>37769607.560999997</v>
      </c>
      <c r="O65" s="175">
        <v>39212274.419</v>
      </c>
      <c r="P65" s="175">
        <v>45530742.542999998</v>
      </c>
      <c r="Q65" s="175">
        <v>62222483.667999998</v>
      </c>
      <c r="R65" s="175">
        <v>91118394.160999998</v>
      </c>
      <c r="S65" s="175">
        <v>66163047.377999999</v>
      </c>
      <c r="T65" s="175">
        <v>82410742.412</v>
      </c>
      <c r="U65" s="175">
        <v>112433920.11499999</v>
      </c>
      <c r="V65" s="175">
        <v>109015699.351</v>
      </c>
      <c r="W65" s="175">
        <v>101097734.26100001</v>
      </c>
      <c r="X65" s="175">
        <v>98964874.425999999</v>
      </c>
      <c r="Y65" s="175">
        <v>87824053.737000003</v>
      </c>
      <c r="Z65" s="175">
        <v>90340124.098000005</v>
      </c>
      <c r="AA65" s="175">
        <v>105611708.985</v>
      </c>
      <c r="AB65" s="175">
        <v>98678953.590000004</v>
      </c>
      <c r="AC65" s="175">
        <v>92855045.772</v>
      </c>
      <c r="AD65" s="175">
        <v>104686563.698</v>
      </c>
    </row>
    <row r="66" spans="4:30" x14ac:dyDescent="0.25">
      <c r="D66" s="60" t="s">
        <v>21</v>
      </c>
      <c r="E66" s="175">
        <v>475232384.90200001</v>
      </c>
      <c r="F66" s="175">
        <v>492402343.5</v>
      </c>
      <c r="G66" s="175">
        <v>512180134.81400001</v>
      </c>
      <c r="H66" s="175">
        <v>518588480.08200002</v>
      </c>
      <c r="I66" s="175">
        <v>539034644.34099996</v>
      </c>
      <c r="J66" s="175">
        <v>575744357.46700001</v>
      </c>
      <c r="K66" s="175">
        <v>598591427.85099995</v>
      </c>
      <c r="L66" s="175">
        <v>670133852.18700004</v>
      </c>
      <c r="M66" s="175">
        <v>806462068.42400002</v>
      </c>
      <c r="N66" s="175">
        <v>984472949.65400004</v>
      </c>
      <c r="O66" s="175">
        <v>1122540742.7219999</v>
      </c>
      <c r="P66" s="175">
        <v>1253331359.6849999</v>
      </c>
      <c r="Q66" s="175">
        <v>1481140837.2920001</v>
      </c>
      <c r="R66" s="175">
        <v>1684530226.109</v>
      </c>
      <c r="S66" s="175">
        <v>1449907129.431</v>
      </c>
      <c r="T66" s="175">
        <v>1648262464.5710001</v>
      </c>
      <c r="U66" s="175">
        <v>1939142920.9949999</v>
      </c>
      <c r="V66" s="175">
        <v>1914211947.392</v>
      </c>
      <c r="W66" s="175">
        <v>1957297455.1059999</v>
      </c>
      <c r="X66" s="175">
        <v>1996837093.329</v>
      </c>
      <c r="Y66" s="175">
        <v>1803202212.375</v>
      </c>
      <c r="Z66" s="175">
        <v>1788334477.4430001</v>
      </c>
      <c r="AA66" s="175">
        <v>1970103806.74</v>
      </c>
      <c r="AB66" s="175">
        <v>2209783251.342</v>
      </c>
      <c r="AC66" s="175">
        <v>2163869692.2859998</v>
      </c>
      <c r="AD66" s="175">
        <v>2185383418.5910001</v>
      </c>
    </row>
    <row r="67" spans="4:30" x14ac:dyDescent="0.25">
      <c r="D67" s="60" t="s">
        <v>22</v>
      </c>
      <c r="E67" s="175">
        <v>821492109.34500003</v>
      </c>
      <c r="F67" s="175">
        <v>822267459.23099995</v>
      </c>
      <c r="G67" s="175">
        <v>845322814.727</v>
      </c>
      <c r="H67" s="175">
        <v>827140801.76600003</v>
      </c>
      <c r="I67" s="175">
        <v>813288940.69299996</v>
      </c>
      <c r="J67" s="175">
        <v>870680843.199</v>
      </c>
      <c r="K67" s="175">
        <v>838744873.23500001</v>
      </c>
      <c r="L67" s="175">
        <v>888563061.37300003</v>
      </c>
      <c r="M67" s="175">
        <v>1025714430.178</v>
      </c>
      <c r="N67" s="175">
        <v>1289223931.177</v>
      </c>
      <c r="O67" s="175">
        <v>1448916505.786</v>
      </c>
      <c r="P67" s="175">
        <v>1705211835.911</v>
      </c>
      <c r="Q67" s="175">
        <v>2005115010.027</v>
      </c>
      <c r="R67" s="175">
        <v>2206427404.6469998</v>
      </c>
      <c r="S67" s="175">
        <v>1584473635.9389999</v>
      </c>
      <c r="T67" s="175">
        <v>1963696671.516</v>
      </c>
      <c r="U67" s="175">
        <v>2359482408.217</v>
      </c>
      <c r="V67" s="175">
        <v>2241527417.5609999</v>
      </c>
      <c r="W67" s="175">
        <v>2293526156.7259998</v>
      </c>
      <c r="X67" s="175">
        <v>2333593196.0560002</v>
      </c>
      <c r="Y67" s="175">
        <v>2079010125.687</v>
      </c>
      <c r="Z67" s="175">
        <v>1984441749.279</v>
      </c>
      <c r="AA67" s="175">
        <v>2179530155.1700001</v>
      </c>
      <c r="AB67" s="175">
        <v>2371475590.1389999</v>
      </c>
      <c r="AC67" s="175">
        <v>2233605329.4829998</v>
      </c>
      <c r="AD67" s="175">
        <v>2153612794.3270001</v>
      </c>
    </row>
    <row r="68" spans="4:30" x14ac:dyDescent="0.25">
      <c r="D68" s="60" t="s">
        <v>23</v>
      </c>
      <c r="E68" s="175">
        <v>1938249986.822</v>
      </c>
      <c r="F68" s="175">
        <v>2054312227.664</v>
      </c>
      <c r="G68" s="175">
        <v>2178792125.263</v>
      </c>
      <c r="H68" s="175">
        <v>2244451909.6209998</v>
      </c>
      <c r="I68" s="175">
        <v>2353977766.5700002</v>
      </c>
      <c r="J68" s="175">
        <v>2612918992.744</v>
      </c>
      <c r="K68" s="175">
        <v>2474204570.605</v>
      </c>
      <c r="L68" s="175">
        <v>2578614271.3569999</v>
      </c>
      <c r="M68" s="175">
        <v>2944398160.1820002</v>
      </c>
      <c r="N68" s="175">
        <v>3501326592.5640001</v>
      </c>
      <c r="O68" s="175">
        <v>3820396833.0009999</v>
      </c>
      <c r="P68" s="175">
        <v>4439047699.3929996</v>
      </c>
      <c r="Q68" s="175">
        <v>5059099421.342</v>
      </c>
      <c r="R68" s="175">
        <v>5447956001.8290014</v>
      </c>
      <c r="S68" s="175">
        <v>4227241517.954</v>
      </c>
      <c r="T68" s="175">
        <v>5131596850.7159996</v>
      </c>
      <c r="U68" s="175">
        <v>5804100222.934</v>
      </c>
      <c r="V68" s="175">
        <v>5850242183.7919998</v>
      </c>
      <c r="W68" s="175">
        <v>6023834732.915</v>
      </c>
      <c r="X68" s="175">
        <v>6218451759.6680002</v>
      </c>
      <c r="Y68" s="175">
        <v>5896367437.0699997</v>
      </c>
      <c r="Z68" s="175">
        <v>5850254225.757</v>
      </c>
      <c r="AA68" s="175">
        <v>6404097550.2180004</v>
      </c>
      <c r="AB68" s="175">
        <v>6915405852.908</v>
      </c>
      <c r="AC68" s="175">
        <v>6761369487.0950003</v>
      </c>
      <c r="AD68" s="175">
        <v>6401418625.6239996</v>
      </c>
    </row>
    <row r="69" spans="4:30" x14ac:dyDescent="0.25">
      <c r="D69" s="60" t="s">
        <v>24</v>
      </c>
      <c r="E69" s="175">
        <v>636508397.34599996</v>
      </c>
      <c r="F69" s="175">
        <v>673915649.45700002</v>
      </c>
      <c r="G69" s="175">
        <v>710722024.45700002</v>
      </c>
      <c r="H69" s="175">
        <v>713859230.79700005</v>
      </c>
      <c r="I69" s="175">
        <v>737869188.10000002</v>
      </c>
      <c r="J69" s="175">
        <v>784340560.92799997</v>
      </c>
      <c r="K69" s="175">
        <v>774313699.73000002</v>
      </c>
      <c r="L69" s="175">
        <v>808529430.19099998</v>
      </c>
      <c r="M69" s="175">
        <v>924714279.81500006</v>
      </c>
      <c r="N69" s="175">
        <v>1079774011.2709999</v>
      </c>
      <c r="O69" s="175">
        <v>1188590881.3239999</v>
      </c>
      <c r="P69" s="175">
        <v>1325155409.622</v>
      </c>
      <c r="Q69" s="175">
        <v>1510252133.369</v>
      </c>
      <c r="R69" s="175">
        <v>1649934622.8640001</v>
      </c>
      <c r="S69" s="175">
        <v>1437943662.1489999</v>
      </c>
      <c r="T69" s="175">
        <v>1632685661.322</v>
      </c>
      <c r="U69" s="175">
        <v>1890238254.8369999</v>
      </c>
      <c r="V69" s="175">
        <v>1973246749.5580001</v>
      </c>
      <c r="W69" s="175">
        <v>2059399001.3010001</v>
      </c>
      <c r="X69" s="175">
        <v>2168573748.2550001</v>
      </c>
      <c r="Y69" s="175">
        <v>2047093320.427</v>
      </c>
      <c r="Z69" s="175">
        <v>2004667006.0339999</v>
      </c>
      <c r="AA69" s="175">
        <v>2098351192.5739999</v>
      </c>
      <c r="AB69" s="175">
        <v>2233296345.3870001</v>
      </c>
      <c r="AC69" s="175">
        <v>2260146498.256</v>
      </c>
      <c r="AD69" s="175">
        <v>2102417812.0539999</v>
      </c>
    </row>
    <row r="70" spans="4:30" ht="15.75" thickBot="1" x14ac:dyDescent="0.3">
      <c r="D70" s="61" t="s">
        <v>25</v>
      </c>
      <c r="E70" s="176">
        <v>144272727.34400001</v>
      </c>
      <c r="F70" s="176">
        <v>144057585.859</v>
      </c>
      <c r="G70" s="176">
        <v>157639909.241</v>
      </c>
      <c r="H70" s="176">
        <v>157092708.23199999</v>
      </c>
      <c r="I70" s="176">
        <v>152878358.42500001</v>
      </c>
      <c r="J70" s="176">
        <v>265436264.97400001</v>
      </c>
      <c r="K70" s="176">
        <v>234766781.39899999</v>
      </c>
      <c r="L70" s="176">
        <v>229658571.891</v>
      </c>
      <c r="M70" s="176">
        <v>290854281.22399998</v>
      </c>
      <c r="N70" s="176">
        <v>399958434.69300002</v>
      </c>
      <c r="O70" s="176">
        <v>444391820.30599999</v>
      </c>
      <c r="P70" s="176">
        <v>464421372.11299998</v>
      </c>
      <c r="Q70" s="176">
        <v>538085367.13999999</v>
      </c>
      <c r="R70" s="176">
        <v>617442015.45899999</v>
      </c>
      <c r="S70" s="176">
        <v>605972823.33700001</v>
      </c>
      <c r="T70" s="176">
        <v>687464287.04499996</v>
      </c>
      <c r="U70" s="176">
        <v>842609480.31299996</v>
      </c>
      <c r="V70" s="176">
        <v>918717407.65499997</v>
      </c>
      <c r="W70" s="176">
        <v>1028369062.96</v>
      </c>
      <c r="X70" s="176">
        <v>863062039.66100001</v>
      </c>
      <c r="Y70" s="176">
        <v>813925927.15100002</v>
      </c>
      <c r="Z70" s="176">
        <v>867265092.37</v>
      </c>
      <c r="AA70" s="176">
        <v>898194241.99899995</v>
      </c>
      <c r="AB70" s="176">
        <v>963145882.051</v>
      </c>
      <c r="AC70" s="176">
        <v>956138978.44400001</v>
      </c>
      <c r="AD70" s="176">
        <v>868181326.80499995</v>
      </c>
    </row>
    <row r="71" spans="4:30" x14ac:dyDescent="0.25">
      <c r="D71" s="1" t="s">
        <v>51</v>
      </c>
    </row>
    <row r="72" spans="4:30" ht="15.75" thickBot="1" x14ac:dyDescent="0.3"/>
    <row r="73" spans="4:30" ht="15.75" thickBot="1" x14ac:dyDescent="0.3">
      <c r="D73" s="57" t="s">
        <v>14</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c r="AD73" s="9">
        <v>2020</v>
      </c>
    </row>
    <row r="74" spans="4:30" ht="15.75" thickBot="1" x14ac:dyDescent="0.3">
      <c r="D74" s="58" t="s">
        <v>15</v>
      </c>
      <c r="E74" s="51">
        <f>+B!E46/E!E88</f>
        <v>5.41405303218073E-6</v>
      </c>
      <c r="F74" s="51">
        <f>+B!F46/E!F88</f>
        <v>3.3731818809103102E-6</v>
      </c>
      <c r="G74" s="51">
        <f>+B!G46/E!G88</f>
        <v>4.3933882210488489E-6</v>
      </c>
      <c r="H74" s="51">
        <f>+B!H46/E!H88</f>
        <v>4.12691059100658E-6</v>
      </c>
      <c r="I74" s="51">
        <f>+B!I46/E!I88</f>
        <v>5.2814362518379674E-6</v>
      </c>
      <c r="J74" s="51">
        <f>+B!J46/E!J88</f>
        <v>5.9293835679276287E-6</v>
      </c>
      <c r="K74" s="51">
        <f>+B!K46/E!K88</f>
        <v>5.5841757101853994E-6</v>
      </c>
      <c r="L74" s="51">
        <f>+B!L46/E!L88</f>
        <v>4.7031911691663909E-6</v>
      </c>
      <c r="M74" s="51">
        <f>+B!M46/E!M88</f>
        <v>4.3493116478331056E-6</v>
      </c>
      <c r="N74" s="51">
        <f>+B!N46/E!N88</f>
        <v>4.9440918408037121E-6</v>
      </c>
      <c r="O74" s="51">
        <f>+B!O46/E!O88</f>
        <v>4.9272873201072013E-6</v>
      </c>
      <c r="P74" s="51">
        <f>+B!P46/E!P88</f>
        <v>4.9878669759955783E-6</v>
      </c>
      <c r="Q74" s="51">
        <f>+B!Q46/E!Q88</f>
        <v>3.8481700665872694E-6</v>
      </c>
      <c r="R74" s="51">
        <f>+B!R46/E!R88</f>
        <v>4.007031022640002E-6</v>
      </c>
      <c r="S74" s="51">
        <f>+B!S46/E!S88</f>
        <v>4.472717929055244E-6</v>
      </c>
      <c r="T74" s="51">
        <f>+B!T46/E!T88</f>
        <v>5.6909209360454786E-6</v>
      </c>
      <c r="U74" s="51">
        <f>+B!U46/E!U88</f>
        <v>6.1251519559285943E-6</v>
      </c>
      <c r="V74" s="51">
        <f>+B!V46/E!V88</f>
        <v>7.3714783141923709E-6</v>
      </c>
      <c r="W74" s="51">
        <f>+B!W46/E!W88</f>
        <v>6.0051139341470714E-6</v>
      </c>
      <c r="X74" s="51">
        <f>+B!X46/E!X88</f>
        <v>7.7711143722657702E-6</v>
      </c>
      <c r="Y74" s="51">
        <f>+B!Y46/E!Y88</f>
        <v>5.79952992802147E-6</v>
      </c>
      <c r="Z74" s="51">
        <f>+B!Z46/E!Z88</f>
        <v>5.9578952254237122E-6</v>
      </c>
      <c r="AA74" s="51">
        <f>+B!AA46/E!AA88</f>
        <v>6.2721609375144666E-6</v>
      </c>
      <c r="AB74" s="51">
        <f>+B!AB46/E!AB88</f>
        <v>5.4141162984671006E-6</v>
      </c>
      <c r="AC74" s="51">
        <f>+B!AC46/E!AC88</f>
        <v>8.073108870545258E-6</v>
      </c>
      <c r="AD74" s="51">
        <f>+B!AD46/E!AD88</f>
        <v>6.5456703072705006E-6</v>
      </c>
    </row>
    <row r="75" spans="4:30" x14ac:dyDescent="0.25">
      <c r="D75" s="59" t="s">
        <v>16</v>
      </c>
      <c r="E75" s="52">
        <f>+B!E47/E!E89</f>
        <v>3.0026705631559423E-5</v>
      </c>
      <c r="F75" s="52">
        <f>+B!F47/E!F89</f>
        <v>2.9067826593461516E-6</v>
      </c>
      <c r="G75" s="52">
        <f>+B!G47/E!G89</f>
        <v>1.8140873351509933E-7</v>
      </c>
      <c r="H75" s="52">
        <f>+B!H47/E!H89</f>
        <v>1.3039733581602516E-7</v>
      </c>
      <c r="I75" s="52">
        <f>+B!I47/E!I89</f>
        <v>6.6505791134462837E-8</v>
      </c>
      <c r="J75" s="52">
        <f>+B!J47/E!J89</f>
        <v>2.2675536951197777E-7</v>
      </c>
      <c r="K75" s="52">
        <f>+B!K47/E!K89</f>
        <v>7.7576622213207676E-10</v>
      </c>
      <c r="L75" s="52">
        <f>+B!L47/E!L89</f>
        <v>1.1876119943294958E-9</v>
      </c>
      <c r="M75" s="52">
        <f>+B!M47/E!M89</f>
        <v>1.0305441635284836E-7</v>
      </c>
      <c r="N75" s="52">
        <f>+B!N47/E!N89</f>
        <v>1.7900795765049211E-8</v>
      </c>
      <c r="O75" s="52">
        <f>+B!O47/E!O89</f>
        <v>1.8804574497619637E-5</v>
      </c>
      <c r="P75" s="52">
        <f>+B!P47/E!P89</f>
        <v>2.5173928018656852E-5</v>
      </c>
      <c r="Q75" s="52">
        <f>+B!Q47/E!Q89</f>
        <v>1.3652845889474587E-6</v>
      </c>
      <c r="R75" s="52">
        <f>+B!R47/E!R89</f>
        <v>3.6268068728307565E-6</v>
      </c>
      <c r="S75" s="52">
        <f>+B!S47/E!S89</f>
        <v>1.9336603350065607E-6</v>
      </c>
      <c r="T75" s="52">
        <f>+B!T47/E!T89</f>
        <v>1.7436802516923717E-6</v>
      </c>
      <c r="U75" s="52">
        <f>+B!U47/E!U89</f>
        <v>1.689932461660494E-7</v>
      </c>
      <c r="V75" s="52">
        <f>+B!V47/E!V89</f>
        <v>1.1615445723696845E-7</v>
      </c>
      <c r="W75" s="52">
        <f>+B!W47/E!W89</f>
        <v>1.3215298908953515E-6</v>
      </c>
      <c r="X75" s="52">
        <f>+B!X47/E!X89</f>
        <v>3.5977256921711031E-6</v>
      </c>
      <c r="Y75" s="52">
        <f>+B!Y47/E!Y89</f>
        <v>4.5941418356716455E-6</v>
      </c>
      <c r="Z75" s="52">
        <f>+B!Z47/E!Z89</f>
        <v>3.1923663838033157E-6</v>
      </c>
      <c r="AA75" s="52">
        <f>+B!AA47/E!AA89</f>
        <v>3.6577024884590528E-6</v>
      </c>
      <c r="AB75" s="52">
        <f>+B!AB47/E!AB89</f>
        <v>4.91651696926909E-6</v>
      </c>
      <c r="AC75" s="52">
        <f>+B!AC47/E!AC89</f>
        <v>4.7915069210351661E-6</v>
      </c>
      <c r="AD75" s="52">
        <f>+B!AD47/E!AD89</f>
        <v>4.6261050934772796E-6</v>
      </c>
    </row>
    <row r="76" spans="4:30" x14ac:dyDescent="0.25">
      <c r="D76" s="60" t="s">
        <v>17</v>
      </c>
      <c r="E76" s="53">
        <f>+B!E48/E!E90</f>
        <v>0</v>
      </c>
      <c r="F76" s="53">
        <f>+B!F48/E!F90</f>
        <v>0</v>
      </c>
      <c r="G76" s="53">
        <f>+B!G48/E!G90</f>
        <v>0</v>
      </c>
      <c r="H76" s="53">
        <f>+B!H48/E!H90</f>
        <v>0</v>
      </c>
      <c r="I76" s="53">
        <f>+B!I48/E!I90</f>
        <v>0</v>
      </c>
      <c r="J76" s="53">
        <f>+B!J48/E!J90</f>
        <v>0</v>
      </c>
      <c r="K76" s="53">
        <f>+B!K48/E!K90</f>
        <v>0</v>
      </c>
      <c r="L76" s="53">
        <f>+B!L48/E!L90</f>
        <v>0</v>
      </c>
      <c r="M76" s="53">
        <f>+B!M48/E!M90</f>
        <v>0</v>
      </c>
      <c r="N76" s="53">
        <f>+B!N48/E!N90</f>
        <v>0</v>
      </c>
      <c r="O76" s="53">
        <f>+B!O48/E!O90</f>
        <v>0</v>
      </c>
      <c r="P76" s="53">
        <f>+B!P48/E!P90</f>
        <v>8.234122447678706E-7</v>
      </c>
      <c r="Q76" s="53">
        <f>+B!Q48/E!Q90</f>
        <v>0</v>
      </c>
      <c r="R76" s="53">
        <f>+B!R48/E!R90</f>
        <v>1.7075504708204759E-7</v>
      </c>
      <c r="S76" s="53">
        <f>+B!S48/E!S90</f>
        <v>2.2865650549713769E-6</v>
      </c>
      <c r="T76" s="53">
        <f>+B!T48/E!T90</f>
        <v>2.0685283809718693E-6</v>
      </c>
      <c r="U76" s="53">
        <f>+B!U48/E!U90</f>
        <v>0</v>
      </c>
      <c r="V76" s="53">
        <f>+B!V48/E!V90</f>
        <v>1.6415959084381801E-7</v>
      </c>
      <c r="W76" s="53">
        <f>+B!W48/E!W90</f>
        <v>2.1288416647585793E-7</v>
      </c>
      <c r="X76" s="53">
        <f>+B!X48/E!X90</f>
        <v>1.5354247183054325E-7</v>
      </c>
      <c r="Y76" s="53">
        <f>+B!Y48/E!Y90</f>
        <v>0</v>
      </c>
      <c r="Z76" s="53">
        <f>+B!Z48/E!Z90</f>
        <v>3.0309095182173012E-7</v>
      </c>
      <c r="AA76" s="53">
        <f>+B!AA48/E!AA90</f>
        <v>0</v>
      </c>
      <c r="AB76" s="53">
        <f>+B!AB48/E!AB90</f>
        <v>0</v>
      </c>
      <c r="AC76" s="53">
        <f>+B!AC48/E!AC90</f>
        <v>0</v>
      </c>
      <c r="AD76" s="53">
        <f>+B!AD48/E!AD90</f>
        <v>0</v>
      </c>
    </row>
    <row r="77" spans="4:30" x14ac:dyDescent="0.25">
      <c r="D77" s="60" t="s">
        <v>18</v>
      </c>
      <c r="E77" s="53">
        <f>+B!E49/E!E91</f>
        <v>4.9153661068043766E-7</v>
      </c>
      <c r="F77" s="53">
        <f>+B!F49/E!F91</f>
        <v>8.2345799679334083E-7</v>
      </c>
      <c r="G77" s="53">
        <f>+B!G49/E!G91</f>
        <v>3.1240033107863568E-7</v>
      </c>
      <c r="H77" s="53">
        <f>+B!H49/E!H91</f>
        <v>6.5422456898462535E-6</v>
      </c>
      <c r="I77" s="53">
        <f>+B!I49/E!I91</f>
        <v>2.1924001911397424E-5</v>
      </c>
      <c r="J77" s="53">
        <f>+B!J49/E!J91</f>
        <v>2.2264066443569744E-5</v>
      </c>
      <c r="K77" s="53">
        <f>+B!K49/E!K91</f>
        <v>1.783328694082215E-6</v>
      </c>
      <c r="L77" s="53">
        <f>+B!L49/E!L91</f>
        <v>9.6356739367229213E-7</v>
      </c>
      <c r="M77" s="53">
        <f>+B!M49/E!M91</f>
        <v>1.3988716312954995E-6</v>
      </c>
      <c r="N77" s="53">
        <f>+B!N49/E!N91</f>
        <v>2.1342057743084151E-6</v>
      </c>
      <c r="O77" s="53">
        <f>+B!O49/E!O91</f>
        <v>1.0187967788770584E-6</v>
      </c>
      <c r="P77" s="53">
        <f>+B!P49/E!P91</f>
        <v>1.0295112697544027E-6</v>
      </c>
      <c r="Q77" s="53">
        <f>+B!Q49/E!Q91</f>
        <v>3.5544870847688494E-7</v>
      </c>
      <c r="R77" s="53">
        <f>+B!R49/E!R91</f>
        <v>2.508930813276661E-6</v>
      </c>
      <c r="S77" s="53">
        <f>+B!S49/E!S91</f>
        <v>2.3432552201661653E-7</v>
      </c>
      <c r="T77" s="53">
        <f>+B!T49/E!T91</f>
        <v>5.0346393668019326E-7</v>
      </c>
      <c r="U77" s="53">
        <f>+B!U49/E!U91</f>
        <v>5.8928069409741285E-8</v>
      </c>
      <c r="V77" s="53">
        <f>+B!V49/E!V91</f>
        <v>1.6487072077570651E-7</v>
      </c>
      <c r="W77" s="53">
        <f>+B!W49/E!W91</f>
        <v>2.0144863336115175E-7</v>
      </c>
      <c r="X77" s="53">
        <f>+B!X49/E!X91</f>
        <v>8.3748752773555515E-7</v>
      </c>
      <c r="Y77" s="53">
        <f>+B!Y49/E!Y91</f>
        <v>3.8122731395724038E-7</v>
      </c>
      <c r="Z77" s="53">
        <f>+B!Z49/E!Z91</f>
        <v>4.2340063272888758E-7</v>
      </c>
      <c r="AA77" s="53">
        <f>+B!AA49/E!AA91</f>
        <v>8.4655079511120533E-8</v>
      </c>
      <c r="AB77" s="53">
        <f>+B!AB49/E!AB91</f>
        <v>3.8486250315613691E-7</v>
      </c>
      <c r="AC77" s="53">
        <f>+B!AC49/E!AC91</f>
        <v>7.5615170690905302E-7</v>
      </c>
      <c r="AD77" s="53">
        <f>+B!AD49/E!AD91</f>
        <v>4.8980029644974026E-7</v>
      </c>
    </row>
    <row r="78" spans="4:30" x14ac:dyDescent="0.25">
      <c r="D78" s="60" t="s">
        <v>19</v>
      </c>
      <c r="E78" s="53">
        <f>+B!E50/E!E92</f>
        <v>0</v>
      </c>
      <c r="F78" s="53">
        <f>+B!F50/E!F92</f>
        <v>0</v>
      </c>
      <c r="G78" s="53">
        <f>+B!G50/E!G92</f>
        <v>2.2224731416182773E-5</v>
      </c>
      <c r="H78" s="53">
        <f>+B!H50/E!H92</f>
        <v>0</v>
      </c>
      <c r="I78" s="53">
        <f>+B!I50/E!I92</f>
        <v>0</v>
      </c>
      <c r="J78" s="53">
        <f>+B!J50/E!J92</f>
        <v>0</v>
      </c>
      <c r="K78" s="53">
        <f>+B!K50/E!K92</f>
        <v>0</v>
      </c>
      <c r="L78" s="53">
        <f>+B!L50/E!L92</f>
        <v>0</v>
      </c>
      <c r="M78" s="53">
        <f>+B!M50/E!M92</f>
        <v>0</v>
      </c>
      <c r="N78" s="53">
        <f>+B!N50/E!N92</f>
        <v>0</v>
      </c>
      <c r="O78" s="53">
        <f>+B!O50/E!O92</f>
        <v>0</v>
      </c>
      <c r="P78" s="53">
        <f>+B!P50/E!P92</f>
        <v>0</v>
      </c>
      <c r="Q78" s="53">
        <f>+B!Q50/E!Q92</f>
        <v>5.066285788898403E-9</v>
      </c>
      <c r="R78" s="53">
        <f>+B!R50/E!R92</f>
        <v>7.9034328370697136E-10</v>
      </c>
      <c r="S78" s="53">
        <f>+B!S50/E!S92</f>
        <v>6.2982886614713099E-9</v>
      </c>
      <c r="T78" s="53">
        <f>+B!T50/E!T92</f>
        <v>1.7176257283769134E-8</v>
      </c>
      <c r="U78" s="53">
        <f>+B!U50/E!U92</f>
        <v>3.28392542659111E-8</v>
      </c>
      <c r="V78" s="53">
        <f>+B!V50/E!V92</f>
        <v>4.0935563871311108E-8</v>
      </c>
      <c r="W78" s="53">
        <f>+B!W50/E!W92</f>
        <v>1.8755666335317284E-8</v>
      </c>
      <c r="X78" s="53">
        <f>+B!X50/E!X92</f>
        <v>3.422794154149388E-7</v>
      </c>
      <c r="Y78" s="53">
        <f>+B!Y50/E!Y92</f>
        <v>4.4280220229169132E-8</v>
      </c>
      <c r="Z78" s="53">
        <f>+B!Z50/E!Z92</f>
        <v>0</v>
      </c>
      <c r="AA78" s="53">
        <f>+B!AA50/E!AA92</f>
        <v>1.1575669000728454E-5</v>
      </c>
      <c r="AB78" s="53">
        <f>+B!AB50/E!AB92</f>
        <v>2.134259614188951E-7</v>
      </c>
      <c r="AC78" s="53">
        <f>+B!AC50/E!AC92</f>
        <v>1.6627382394559456E-5</v>
      </c>
      <c r="AD78" s="53">
        <f>+B!AD50/E!AD92</f>
        <v>7.5878286201020815E-7</v>
      </c>
    </row>
    <row r="79" spans="4:30" x14ac:dyDescent="0.25">
      <c r="D79" s="60" t="s">
        <v>20</v>
      </c>
      <c r="E79" s="53">
        <f>+B!E51/E!E93</f>
        <v>0</v>
      </c>
      <c r="F79" s="53">
        <f>+B!F51/E!F93</f>
        <v>0</v>
      </c>
      <c r="G79" s="53">
        <f>+B!G51/E!G93</f>
        <v>6.3820006630733641E-8</v>
      </c>
      <c r="H79" s="53">
        <f>+B!H51/E!H93</f>
        <v>2.647940227077127E-6</v>
      </c>
      <c r="I79" s="53">
        <f>+B!I51/E!I93</f>
        <v>3.6867261748579513E-6</v>
      </c>
      <c r="J79" s="53">
        <f>+B!J51/E!J93</f>
        <v>0</v>
      </c>
      <c r="K79" s="53">
        <f>+B!K51/E!K93</f>
        <v>0</v>
      </c>
      <c r="L79" s="53">
        <f>+B!L51/E!L93</f>
        <v>1.1061428492431599E-7</v>
      </c>
      <c r="M79" s="53">
        <f>+B!M51/E!M93</f>
        <v>0</v>
      </c>
      <c r="N79" s="53">
        <f>+B!N51/E!N93</f>
        <v>0</v>
      </c>
      <c r="O79" s="53">
        <f>+B!O51/E!O93</f>
        <v>0</v>
      </c>
      <c r="P79" s="53">
        <f>+B!P51/E!P93</f>
        <v>9.5396018502694283E-7</v>
      </c>
      <c r="Q79" s="53">
        <f>+B!Q51/E!Q93</f>
        <v>0</v>
      </c>
      <c r="R79" s="53">
        <f>+B!R51/E!R93</f>
        <v>5.1980802116149971E-7</v>
      </c>
      <c r="S79" s="53">
        <f>+B!S51/E!S93</f>
        <v>8.7450851687711228E-7</v>
      </c>
      <c r="T79" s="53">
        <f>+B!T51/E!T93</f>
        <v>1.1353754490141058E-6</v>
      </c>
      <c r="U79" s="53">
        <f>+B!U51/E!U93</f>
        <v>3.7839143969569539E-7</v>
      </c>
      <c r="V79" s="53">
        <f>+B!V51/E!V93</f>
        <v>0</v>
      </c>
      <c r="W79" s="53">
        <f>+B!W51/E!W93</f>
        <v>1.6362993361271728E-7</v>
      </c>
      <c r="X79" s="53">
        <f>+B!X51/E!X93</f>
        <v>6.265769884374648E-7</v>
      </c>
      <c r="Y79" s="53">
        <f>+B!Y51/E!Y93</f>
        <v>1.6832387951984656E-6</v>
      </c>
      <c r="Z79" s="53">
        <f>+B!Z51/E!Z93</f>
        <v>2.8054415113365431E-5</v>
      </c>
      <c r="AA79" s="53">
        <f>+B!AA51/E!AA93</f>
        <v>6.6897068367928964E-7</v>
      </c>
      <c r="AB79" s="53">
        <f>+B!AB51/E!AB93</f>
        <v>2.2286915497817746E-7</v>
      </c>
      <c r="AC79" s="53">
        <f>+B!AC51/E!AC93</f>
        <v>7.1541051633930352E-6</v>
      </c>
      <c r="AD79" s="53">
        <f>+B!AD51/E!AD93</f>
        <v>1.0627377991283223E-6</v>
      </c>
    </row>
    <row r="80" spans="4:30" x14ac:dyDescent="0.25">
      <c r="D80" s="60" t="s">
        <v>21</v>
      </c>
      <c r="E80" s="53">
        <f>+B!E52/E!E94</f>
        <v>7.7259530430676426E-6</v>
      </c>
      <c r="F80" s="53">
        <f>+B!F52/E!F94</f>
        <v>6.7839232120669303E-6</v>
      </c>
      <c r="G80" s="53">
        <f>+B!G52/E!G94</f>
        <v>2.3746950112093884E-6</v>
      </c>
      <c r="H80" s="53">
        <f>+B!H52/E!H94</f>
        <v>1.4114965942918893E-5</v>
      </c>
      <c r="I80" s="53">
        <f>+B!I52/E!I94</f>
        <v>1.2261841475711458E-5</v>
      </c>
      <c r="J80" s="53">
        <f>+B!J52/E!J94</f>
        <v>1.365680017256631E-5</v>
      </c>
      <c r="K80" s="53">
        <f>+B!K52/E!K94</f>
        <v>1.3511196747518573E-5</v>
      </c>
      <c r="L80" s="53">
        <f>+B!L52/E!L94</f>
        <v>8.9145007019686557E-6</v>
      </c>
      <c r="M80" s="53">
        <f>+B!M52/E!M94</f>
        <v>9.308325648902136E-6</v>
      </c>
      <c r="N80" s="53">
        <f>+B!N52/E!N94</f>
        <v>3.6366210657563357E-6</v>
      </c>
      <c r="O80" s="53">
        <f>+B!O52/E!O94</f>
        <v>6.6684436761994678E-6</v>
      </c>
      <c r="P80" s="53">
        <f>+B!P52/E!P94</f>
        <v>1.0471868500315648E-5</v>
      </c>
      <c r="Q80" s="53">
        <f>+B!Q52/E!Q94</f>
        <v>8.8084052850769977E-6</v>
      </c>
      <c r="R80" s="53">
        <f>+B!R52/E!R94</f>
        <v>1.0729729037488749E-5</v>
      </c>
      <c r="S80" s="53">
        <f>+B!S52/E!S94</f>
        <v>1.0387719140680633E-5</v>
      </c>
      <c r="T80" s="53">
        <f>+B!T52/E!T94</f>
        <v>1.2958726826539728E-5</v>
      </c>
      <c r="U80" s="53">
        <f>+B!U52/E!U94</f>
        <v>9.6224947795829903E-6</v>
      </c>
      <c r="V80" s="53">
        <f>+B!V52/E!V94</f>
        <v>1.0795118991409763E-5</v>
      </c>
      <c r="W80" s="53">
        <f>+B!W52/E!W94</f>
        <v>8.441079787437944E-6</v>
      </c>
      <c r="X80" s="53">
        <f>+B!X52/E!X94</f>
        <v>1.180094169069584E-5</v>
      </c>
      <c r="Y80" s="53">
        <f>+B!Y52/E!Y94</f>
        <v>1.2469994525738838E-5</v>
      </c>
      <c r="Z80" s="53">
        <f>+B!Z52/E!Z94</f>
        <v>1.7056711868970747E-5</v>
      </c>
      <c r="AA80" s="53">
        <f>+B!AA52/E!AA94</f>
        <v>1.1986946429918148E-5</v>
      </c>
      <c r="AB80" s="53">
        <f>+B!AB52/E!AB94</f>
        <v>1.3808840953689955E-5</v>
      </c>
      <c r="AC80" s="53">
        <f>+B!AC52/E!AC94</f>
        <v>1.5269829326147285E-5</v>
      </c>
      <c r="AD80" s="53">
        <f>+B!AD52/E!AD94</f>
        <v>1.7283609804188198E-5</v>
      </c>
    </row>
    <row r="81" spans="4:30" x14ac:dyDescent="0.25">
      <c r="D81" s="60" t="s">
        <v>22</v>
      </c>
      <c r="E81" s="53">
        <f>+B!E53/E!E95</f>
        <v>6.3451925892144903E-7</v>
      </c>
      <c r="F81" s="53">
        <f>+B!F53/E!F95</f>
        <v>1.5027528331065819E-6</v>
      </c>
      <c r="G81" s="53">
        <f>+B!G53/E!G95</f>
        <v>1.9013187516891238E-6</v>
      </c>
      <c r="H81" s="53">
        <f>+B!H53/E!H95</f>
        <v>2.1687737201829217E-6</v>
      </c>
      <c r="I81" s="53">
        <f>+B!I53/E!I95</f>
        <v>3.9471735127612011E-6</v>
      </c>
      <c r="J81" s="53">
        <f>+B!J53/E!J95</f>
        <v>2.0317932963299655E-6</v>
      </c>
      <c r="K81" s="53">
        <f>+B!K53/E!K95</f>
        <v>6.2764245660538799E-6</v>
      </c>
      <c r="L81" s="53">
        <f>+B!L53/E!L95</f>
        <v>4.1147928113018277E-6</v>
      </c>
      <c r="M81" s="53">
        <f>+B!M53/E!M95</f>
        <v>1.2624347828073651E-6</v>
      </c>
      <c r="N81" s="53">
        <f>+B!N53/E!N95</f>
        <v>6.4950200941941839E-7</v>
      </c>
      <c r="O81" s="53">
        <f>+B!O53/E!O95</f>
        <v>2.1328146887290083E-6</v>
      </c>
      <c r="P81" s="53">
        <f>+B!P53/E!P95</f>
        <v>1.1890692361828136E-6</v>
      </c>
      <c r="Q81" s="53">
        <f>+B!Q53/E!Q95</f>
        <v>2.3757543951860961E-6</v>
      </c>
      <c r="R81" s="53">
        <f>+B!R53/E!R95</f>
        <v>2.2928179972967201E-6</v>
      </c>
      <c r="S81" s="53">
        <f>+B!S53/E!S95</f>
        <v>2.5941591464086315E-6</v>
      </c>
      <c r="T81" s="53">
        <f>+B!T53/E!T95</f>
        <v>4.1302064508833386E-6</v>
      </c>
      <c r="U81" s="53">
        <f>+B!U53/E!U95</f>
        <v>5.2768944005923406E-6</v>
      </c>
      <c r="V81" s="53">
        <f>+B!V53/E!V95</f>
        <v>5.7129017875722535E-6</v>
      </c>
      <c r="W81" s="53">
        <f>+B!W53/E!W95</f>
        <v>6.5739220683250157E-6</v>
      </c>
      <c r="X81" s="53">
        <f>+B!X53/E!X95</f>
        <v>4.5012743048625832E-6</v>
      </c>
      <c r="Y81" s="53">
        <f>+B!Y53/E!Y95</f>
        <v>3.9825802077583584E-6</v>
      </c>
      <c r="Z81" s="53">
        <f>+B!Z53/E!Z95</f>
        <v>1.837513468570207E-6</v>
      </c>
      <c r="AA81" s="53">
        <f>+B!AA53/E!AA95</f>
        <v>2.0724919716466451E-6</v>
      </c>
      <c r="AB81" s="53">
        <f>+B!AB53/E!AB95</f>
        <v>2.6207455411620489E-6</v>
      </c>
      <c r="AC81" s="53">
        <f>+B!AC53/E!AC95</f>
        <v>4.5843644061490883E-6</v>
      </c>
      <c r="AD81" s="53">
        <f>+B!AD53/E!AD95</f>
        <v>4.4631918526341918E-6</v>
      </c>
    </row>
    <row r="82" spans="4:30" x14ac:dyDescent="0.25">
      <c r="D82" s="60" t="s">
        <v>23</v>
      </c>
      <c r="E82" s="53">
        <f>+B!E54/E!E96</f>
        <v>5.7181445872386189E-6</v>
      </c>
      <c r="F82" s="53">
        <f>+B!F54/E!F96</f>
        <v>5.550888680782772E-6</v>
      </c>
      <c r="G82" s="53">
        <f>+B!G54/E!G96</f>
        <v>5.0062733026853282E-6</v>
      </c>
      <c r="H82" s="53">
        <f>+B!H54/E!H96</f>
        <v>5.0920312281207893E-6</v>
      </c>
      <c r="I82" s="53">
        <f>+B!I54/E!I96</f>
        <v>5.6434277946586332E-6</v>
      </c>
      <c r="J82" s="53">
        <f>+B!J54/E!J96</f>
        <v>7.4202152522919549E-6</v>
      </c>
      <c r="K82" s="53">
        <f>+B!K54/E!K96</f>
        <v>7.9612267405056E-6</v>
      </c>
      <c r="L82" s="53">
        <f>+B!L54/E!L96</f>
        <v>7.666647517213736E-6</v>
      </c>
      <c r="M82" s="53">
        <f>+B!M54/E!M96</f>
        <v>7.8223545506488301E-6</v>
      </c>
      <c r="N82" s="53">
        <f>+B!N54/E!N96</f>
        <v>1.1226883147746738E-5</v>
      </c>
      <c r="O82" s="53">
        <f>+B!O54/E!O96</f>
        <v>7.3193974102582827E-6</v>
      </c>
      <c r="P82" s="53">
        <f>+B!P54/E!P96</f>
        <v>5.7821692914066037E-6</v>
      </c>
      <c r="Q82" s="53">
        <f>+B!Q54/E!Q96</f>
        <v>5.5201210020055274E-6</v>
      </c>
      <c r="R82" s="53">
        <f>+B!R54/E!R96</f>
        <v>5.1375673841969521E-6</v>
      </c>
      <c r="S82" s="53">
        <f>+B!S54/E!S96</f>
        <v>6.2093330675629091E-6</v>
      </c>
      <c r="T82" s="53">
        <f>+B!T54/E!T96</f>
        <v>8.282235737328988E-6</v>
      </c>
      <c r="U82" s="53">
        <f>+B!U54/E!U96</f>
        <v>9.942479303682712E-6</v>
      </c>
      <c r="V82" s="53">
        <f>+B!V54/E!V96</f>
        <v>9.9386184121727518E-6</v>
      </c>
      <c r="W82" s="53">
        <f>+B!W54/E!W96</f>
        <v>1.0151959263453225E-5</v>
      </c>
      <c r="X82" s="53">
        <f>+B!X54/E!X96</f>
        <v>1.3603344623784738E-5</v>
      </c>
      <c r="Y82" s="53">
        <f>+B!Y54/E!Y96</f>
        <v>5.6369055718129816E-6</v>
      </c>
      <c r="Z82" s="53">
        <f>+B!Z54/E!Z96</f>
        <v>4.4838440163050587E-6</v>
      </c>
      <c r="AA82" s="53">
        <f>+B!AA54/E!AA96</f>
        <v>4.5584474066264246E-6</v>
      </c>
      <c r="AB82" s="53">
        <f>+B!AB54/E!AB96</f>
        <v>5.1507503447834667E-6</v>
      </c>
      <c r="AC82" s="53">
        <f>+B!AC54/E!AC96</f>
        <v>5.5145816472094498E-6</v>
      </c>
      <c r="AD82" s="53">
        <f>+B!AD54/E!AD96</f>
        <v>4.9765108864302263E-6</v>
      </c>
    </row>
    <row r="83" spans="4:30" x14ac:dyDescent="0.25">
      <c r="D83" s="60" t="s">
        <v>24</v>
      </c>
      <c r="E83" s="53">
        <f>+B!E55/E!E97</f>
        <v>1.9984536229879404E-6</v>
      </c>
      <c r="F83" s="53">
        <f>+B!F55/E!F97</f>
        <v>1.1859421711793477E-6</v>
      </c>
      <c r="G83" s="53">
        <f>+B!G55/E!G97</f>
        <v>6.2252803717138751E-7</v>
      </c>
      <c r="H83" s="53">
        <f>+B!H55/E!H97</f>
        <v>7.5381113311389822E-7</v>
      </c>
      <c r="I83" s="53">
        <f>+B!I55/E!I97</f>
        <v>3.0025540977833811E-6</v>
      </c>
      <c r="J83" s="53">
        <f>+B!J55/E!J97</f>
        <v>4.8273560263147533E-6</v>
      </c>
      <c r="K83" s="53">
        <f>+B!K55/E!K97</f>
        <v>1.0622037489649802E-6</v>
      </c>
      <c r="L83" s="53">
        <f>+B!L55/E!L97</f>
        <v>9.6170078809637238E-7</v>
      </c>
      <c r="M83" s="53">
        <f>+B!M55/E!M97</f>
        <v>5.8310540718046312E-7</v>
      </c>
      <c r="N83" s="53">
        <f>+B!N55/E!N97</f>
        <v>6.268459978966143E-7</v>
      </c>
      <c r="O83" s="53">
        <f>+B!O55/E!O97</f>
        <v>1.4767524400888475E-6</v>
      </c>
      <c r="P83" s="53">
        <f>+B!P55/E!P97</f>
        <v>2.5558386698823243E-6</v>
      </c>
      <c r="Q83" s="53">
        <f>+B!Q55/E!Q97</f>
        <v>4.2842147958857212E-6</v>
      </c>
      <c r="R83" s="53">
        <f>+B!R55/E!R97</f>
        <v>4.8870459569571093E-6</v>
      </c>
      <c r="S83" s="53">
        <f>+B!S55/E!S97</f>
        <v>5.4034392694661983E-6</v>
      </c>
      <c r="T83" s="53">
        <f>+B!T55/E!T97</f>
        <v>6.3061390423442236E-6</v>
      </c>
      <c r="U83" s="53">
        <f>+B!U55/E!U97</f>
        <v>1.0765120491223442E-5</v>
      </c>
      <c r="V83" s="53">
        <f>+B!V55/E!V97</f>
        <v>2.182841113510497E-5</v>
      </c>
      <c r="W83" s="53">
        <f>+B!W55/E!W97</f>
        <v>8.0032763367137547E-6</v>
      </c>
      <c r="X83" s="53">
        <f>+B!X55/E!X97</f>
        <v>8.8230950711737204E-6</v>
      </c>
      <c r="Y83" s="53">
        <f>+B!Y55/E!Y97</f>
        <v>1.2263650548697712E-5</v>
      </c>
      <c r="Z83" s="53">
        <f>+B!Z55/E!Z97</f>
        <v>1.3534275869060854E-5</v>
      </c>
      <c r="AA83" s="53">
        <f>+B!AA55/E!AA97</f>
        <v>1.2196878854094874E-5</v>
      </c>
      <c r="AB83" s="53">
        <f>+B!AB55/E!AB97</f>
        <v>1.1165603203145091E-5</v>
      </c>
      <c r="AC83" s="53">
        <f>+B!AC55/E!AC97</f>
        <v>1.1343384055450837E-5</v>
      </c>
      <c r="AD83" s="53">
        <f>+B!AD55/E!AD97</f>
        <v>1.321006866226543E-5</v>
      </c>
    </row>
    <row r="84" spans="4:30" ht="15.75" thickBot="1" x14ac:dyDescent="0.3">
      <c r="D84" s="61" t="s">
        <v>25</v>
      </c>
      <c r="E84" s="54">
        <f>+B!E56/E!E98</f>
        <v>0</v>
      </c>
      <c r="F84" s="54">
        <f>+B!F56/E!F98</f>
        <v>0</v>
      </c>
      <c r="G84" s="54">
        <f>+B!G56/E!G98</f>
        <v>5.8968830484593809E-12</v>
      </c>
      <c r="H84" s="54">
        <f>+B!H56/E!H98</f>
        <v>0</v>
      </c>
      <c r="I84" s="54">
        <f>+B!I56/E!I98</f>
        <v>0</v>
      </c>
      <c r="J84" s="54">
        <f>+B!J56/E!J98</f>
        <v>0</v>
      </c>
      <c r="K84" s="54">
        <f>+B!K56/E!K98</f>
        <v>0</v>
      </c>
      <c r="L84" s="54">
        <f>+B!L56/E!L98</f>
        <v>0</v>
      </c>
      <c r="M84" s="54">
        <f>+B!M56/E!M98</f>
        <v>3.1500493016673796E-8</v>
      </c>
      <c r="N84" s="54">
        <f>+B!N56/E!N98</f>
        <v>1.3120027572576419E-7</v>
      </c>
      <c r="O84" s="54">
        <f>+B!O56/E!O98</f>
        <v>7.632712316594898E-9</v>
      </c>
      <c r="P84" s="54">
        <f>+B!P56/E!P98</f>
        <v>1.4511970135513806E-7</v>
      </c>
      <c r="Q84" s="54">
        <f>+B!Q56/E!Q98</f>
        <v>3.3206926003090061E-7</v>
      </c>
      <c r="R84" s="54">
        <f>+B!R56/E!R98</f>
        <v>2.281270715455495E-7</v>
      </c>
      <c r="S84" s="54">
        <f>+B!S56/E!S98</f>
        <v>1.0071765821991561E-7</v>
      </c>
      <c r="T84" s="54">
        <f>+B!T56/E!T98</f>
        <v>5.292615030999618E-8</v>
      </c>
      <c r="U84" s="54">
        <f>+B!U56/E!U98</f>
        <v>7.0390609154153243E-8</v>
      </c>
      <c r="V84" s="54">
        <f>+B!V56/E!V98</f>
        <v>8.2622233574982225E-9</v>
      </c>
      <c r="W84" s="54">
        <f>+B!W56/E!W98</f>
        <v>2.2352154781360465E-8</v>
      </c>
      <c r="X84" s="54">
        <f>+B!X56/E!X98</f>
        <v>5.7152827705178563E-9</v>
      </c>
      <c r="Y84" s="54">
        <f>+B!Y56/E!Y98</f>
        <v>4.3537401684264932E-8</v>
      </c>
      <c r="Z84" s="54">
        <f>+B!Z56/E!Z98</f>
        <v>1.0392727394809771E-8</v>
      </c>
      <c r="AA84" s="54">
        <f>+B!AA56/E!AA98</f>
        <v>9.6255150882807654E-9</v>
      </c>
      <c r="AB84" s="54">
        <f>+B!AB56/E!AB98</f>
        <v>3.6856705719239193E-8</v>
      </c>
      <c r="AC84" s="54">
        <f>+B!AC56/E!AC98</f>
        <v>2.0495668623882621E-7</v>
      </c>
      <c r="AD84" s="54">
        <f>+B!AD56/E!AD98</f>
        <v>2.5449607685614368E-8</v>
      </c>
    </row>
    <row r="85" spans="4:30" s="1" customFormat="1" x14ac:dyDescent="0.25">
      <c r="D85" s="1" t="s">
        <v>52</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30" ht="15.75" thickBot="1" x14ac:dyDescent="0.3"/>
    <row r="87" spans="4:30" ht="15.75" thickBot="1" x14ac:dyDescent="0.3">
      <c r="D87" s="57" t="s">
        <v>14</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c r="AD87" s="9">
        <v>2020</v>
      </c>
    </row>
    <row r="88" spans="4:30" ht="15.75" thickBot="1" x14ac:dyDescent="0.3">
      <c r="D88" s="58" t="s">
        <v>15</v>
      </c>
      <c r="E88" s="173">
        <v>5186519199.7740002</v>
      </c>
      <c r="F88" s="173">
        <v>5438298510.915</v>
      </c>
      <c r="G88" s="173">
        <v>5645858902.5120001</v>
      </c>
      <c r="H88" s="173">
        <v>5578046699.1859999</v>
      </c>
      <c r="I88" s="173">
        <v>5801635869.2840004</v>
      </c>
      <c r="J88" s="173">
        <v>6555328990.7309999</v>
      </c>
      <c r="K88" s="173">
        <v>6309295736.4750004</v>
      </c>
      <c r="L88" s="173">
        <v>6629663111.382</v>
      </c>
      <c r="M88" s="173">
        <v>7734830640.7889996</v>
      </c>
      <c r="N88" s="173">
        <v>9448164901.4850006</v>
      </c>
      <c r="O88" s="173">
        <v>10719503566.285</v>
      </c>
      <c r="P88" s="173">
        <v>12332743093.599001</v>
      </c>
      <c r="Q88" s="173">
        <v>14177721113.138</v>
      </c>
      <c r="R88" s="173">
        <v>16432852560.402</v>
      </c>
      <c r="S88" s="173">
        <v>12657852987.379999</v>
      </c>
      <c r="T88" s="173">
        <v>15254273600.983</v>
      </c>
      <c r="U88" s="173">
        <v>18251446299.514999</v>
      </c>
      <c r="V88" s="173">
        <v>18418179124.070999</v>
      </c>
      <c r="W88" s="173">
        <v>18734677848.535999</v>
      </c>
      <c r="X88" s="173">
        <v>18806776994.763</v>
      </c>
      <c r="Y88" s="173">
        <v>16509585636.825001</v>
      </c>
      <c r="Z88" s="173">
        <v>16042546299.26</v>
      </c>
      <c r="AA88" s="173">
        <v>17785863773.484001</v>
      </c>
      <c r="AB88" s="173">
        <v>19597307141.341</v>
      </c>
      <c r="AC88" s="173">
        <v>19056376232.123001</v>
      </c>
      <c r="AD88" s="187">
        <v>17656404092.278999</v>
      </c>
    </row>
    <row r="89" spans="4:30" x14ac:dyDescent="0.25">
      <c r="D89" s="59" t="s">
        <v>16</v>
      </c>
      <c r="E89" s="174">
        <v>375108083.39099997</v>
      </c>
      <c r="F89" s="174">
        <v>401238804.78299999</v>
      </c>
      <c r="G89" s="174">
        <v>388917328.47100002</v>
      </c>
      <c r="H89" s="174">
        <v>380122796.91000003</v>
      </c>
      <c r="I89" s="174">
        <v>373546417.18000001</v>
      </c>
      <c r="J89" s="174">
        <v>359365249.764</v>
      </c>
      <c r="K89" s="174">
        <v>369956814.06599998</v>
      </c>
      <c r="L89" s="174">
        <v>393226072.34500003</v>
      </c>
      <c r="M89" s="174">
        <v>452886947.02999997</v>
      </c>
      <c r="N89" s="174">
        <v>516122306.58700001</v>
      </c>
      <c r="O89" s="174">
        <v>565432841.95799994</v>
      </c>
      <c r="P89" s="174">
        <v>618062862.03999996</v>
      </c>
      <c r="Q89" s="174">
        <v>734369968.07599998</v>
      </c>
      <c r="R89" s="174">
        <v>891476197.48399997</v>
      </c>
      <c r="S89" s="174">
        <v>799457366.95000005</v>
      </c>
      <c r="T89" s="174">
        <v>885019485.94200003</v>
      </c>
      <c r="U89" s="174">
        <v>1061663729.589</v>
      </c>
      <c r="V89" s="174">
        <v>1059477207.568</v>
      </c>
      <c r="W89" s="174">
        <v>1120467278.267</v>
      </c>
      <c r="X89" s="174">
        <v>1155055542.184</v>
      </c>
      <c r="Y89" s="174">
        <v>1061555601.556</v>
      </c>
      <c r="Z89" s="174">
        <v>1067565119.4960001</v>
      </c>
      <c r="AA89" s="174">
        <v>1144303565.7509999</v>
      </c>
      <c r="AB89" s="174">
        <v>1208031424.914</v>
      </c>
      <c r="AC89" s="184">
        <v>1220767933.0109999</v>
      </c>
      <c r="AD89" s="174">
        <v>1232766200.6730001</v>
      </c>
    </row>
    <row r="90" spans="4:30" x14ac:dyDescent="0.25">
      <c r="D90" s="60" t="s">
        <v>17</v>
      </c>
      <c r="E90" s="175">
        <v>51654247.222000003</v>
      </c>
      <c r="F90" s="175">
        <v>56265438.292000003</v>
      </c>
      <c r="G90" s="175">
        <v>57607812.052000001</v>
      </c>
      <c r="H90" s="175">
        <v>57187498.096000001</v>
      </c>
      <c r="I90" s="175">
        <v>58253817.467</v>
      </c>
      <c r="J90" s="175">
        <v>57025796.471000001</v>
      </c>
      <c r="K90" s="175">
        <v>59702877.090000004</v>
      </c>
      <c r="L90" s="175">
        <v>64684366.497000001</v>
      </c>
      <c r="M90" s="175">
        <v>72831569.251000002</v>
      </c>
      <c r="N90" s="175">
        <v>82724516.688999996</v>
      </c>
      <c r="O90" s="175">
        <v>89548236.133000001</v>
      </c>
      <c r="P90" s="175">
        <v>96273768.702999994</v>
      </c>
      <c r="Q90" s="175">
        <v>112181434.82600001</v>
      </c>
      <c r="R90" s="175">
        <v>126309590.074</v>
      </c>
      <c r="S90" s="175">
        <v>117848822.807</v>
      </c>
      <c r="T90" s="175">
        <v>122440186.139</v>
      </c>
      <c r="U90" s="175">
        <v>142277579.75</v>
      </c>
      <c r="V90" s="175">
        <v>144548362.22499999</v>
      </c>
      <c r="W90" s="175">
        <v>148282516.838</v>
      </c>
      <c r="X90" s="175">
        <v>146135461.625</v>
      </c>
      <c r="Y90" s="175">
        <v>139413739.02599999</v>
      </c>
      <c r="Z90" s="175">
        <v>142419296.058</v>
      </c>
      <c r="AA90" s="175">
        <v>149613282.764</v>
      </c>
      <c r="AB90" s="175">
        <v>162282307.252</v>
      </c>
      <c r="AC90" s="185">
        <v>162313095.766</v>
      </c>
      <c r="AD90" s="175">
        <v>152961609.89700001</v>
      </c>
    </row>
    <row r="91" spans="4:30" x14ac:dyDescent="0.25">
      <c r="D91" s="60" t="s">
        <v>18</v>
      </c>
      <c r="E91" s="175">
        <v>239194797.38699999</v>
      </c>
      <c r="F91" s="175">
        <v>228803412.84400001</v>
      </c>
      <c r="G91" s="175">
        <v>231702699.38600001</v>
      </c>
      <c r="H91" s="175">
        <v>209261171.91299999</v>
      </c>
      <c r="I91" s="175">
        <v>204141562.206</v>
      </c>
      <c r="J91" s="175">
        <v>226282023.222</v>
      </c>
      <c r="K91" s="175">
        <v>214017753.01800001</v>
      </c>
      <c r="L91" s="175">
        <v>218002395.45199999</v>
      </c>
      <c r="M91" s="175">
        <v>259141719.57600001</v>
      </c>
      <c r="N91" s="175">
        <v>338968251.66000003</v>
      </c>
      <c r="O91" s="175">
        <v>383576006.62099999</v>
      </c>
      <c r="P91" s="175">
        <v>455233481.91399997</v>
      </c>
      <c r="Q91" s="175">
        <v>561630961.76499999</v>
      </c>
      <c r="R91" s="175">
        <v>679199677.79999995</v>
      </c>
      <c r="S91" s="175">
        <v>478863757.70899999</v>
      </c>
      <c r="T91" s="175">
        <v>684783903.83500004</v>
      </c>
      <c r="U91" s="175">
        <v>878732334.5</v>
      </c>
      <c r="V91" s="175">
        <v>814753519.41199994</v>
      </c>
      <c r="W91" s="175">
        <v>816545623.84200001</v>
      </c>
      <c r="X91" s="175">
        <v>792344934.13199997</v>
      </c>
      <c r="Y91" s="175">
        <v>640397450.71200001</v>
      </c>
      <c r="Z91" s="175">
        <v>607424694.53199995</v>
      </c>
      <c r="AA91" s="175">
        <v>731273307.60899997</v>
      </c>
      <c r="AB91" s="175">
        <v>795798492.93799996</v>
      </c>
      <c r="AC91" s="185">
        <v>776986938.77400005</v>
      </c>
      <c r="AD91" s="175">
        <v>771034649.70799994</v>
      </c>
    </row>
    <row r="92" spans="4:30" x14ac:dyDescent="0.25">
      <c r="D92" s="60" t="s">
        <v>19</v>
      </c>
      <c r="E92" s="175">
        <v>378302556.00099999</v>
      </c>
      <c r="F92" s="175">
        <v>457035065.42400002</v>
      </c>
      <c r="G92" s="175">
        <v>470418733.26700002</v>
      </c>
      <c r="H92" s="175">
        <v>353842536.78399998</v>
      </c>
      <c r="I92" s="175">
        <v>416441330.27499998</v>
      </c>
      <c r="J92" s="175">
        <v>658028521.84099996</v>
      </c>
      <c r="K92" s="175">
        <v>606909999.80400002</v>
      </c>
      <c r="L92" s="175">
        <v>610440394.70299995</v>
      </c>
      <c r="M92" s="175">
        <v>764410934.65100002</v>
      </c>
      <c r="N92" s="175">
        <v>1031442942.046</v>
      </c>
      <c r="O92" s="175">
        <v>1427961298.902</v>
      </c>
      <c r="P92" s="175">
        <v>1785255917.0840001</v>
      </c>
      <c r="Q92" s="175">
        <v>1991991849.7520001</v>
      </c>
      <c r="R92" s="175">
        <v>2859516929.6560001</v>
      </c>
      <c r="S92" s="175">
        <v>1801918046.3139999</v>
      </c>
      <c r="T92" s="175">
        <v>2347251751.8759999</v>
      </c>
      <c r="U92" s="175">
        <v>3208264083.7969999</v>
      </c>
      <c r="V92" s="175">
        <v>3339516720.223</v>
      </c>
      <c r="W92" s="175">
        <v>3225478579.0300002</v>
      </c>
      <c r="X92" s="175">
        <v>3020494232.02</v>
      </c>
      <c r="Y92" s="175">
        <v>1833346798.635</v>
      </c>
      <c r="Z92" s="175">
        <v>1517805941.7160001</v>
      </c>
      <c r="AA92" s="175">
        <v>1979558157.5940001</v>
      </c>
      <c r="AB92" s="175">
        <v>2532784654.717</v>
      </c>
      <c r="AC92" s="185">
        <v>2299174283.29</v>
      </c>
      <c r="AD92" s="175">
        <v>1578433119.6240001</v>
      </c>
    </row>
    <row r="93" spans="4:30" x14ac:dyDescent="0.25">
      <c r="D93" s="60" t="s">
        <v>20</v>
      </c>
      <c r="E93" s="175">
        <v>27391358.585999999</v>
      </c>
      <c r="F93" s="175">
        <v>25986011.338</v>
      </c>
      <c r="G93" s="175">
        <v>27264177.675000001</v>
      </c>
      <c r="H93" s="175">
        <v>29199677.247000001</v>
      </c>
      <c r="I93" s="175">
        <v>26839259.361000001</v>
      </c>
      <c r="J93" s="175">
        <v>21513904.210000001</v>
      </c>
      <c r="K93" s="175">
        <v>20841042.895</v>
      </c>
      <c r="L93" s="175">
        <v>26235309.499000002</v>
      </c>
      <c r="M93" s="175">
        <v>33653076.107000001</v>
      </c>
      <c r="N93" s="175">
        <v>40172229.012000002</v>
      </c>
      <c r="O93" s="175">
        <v>41648988.291000001</v>
      </c>
      <c r="P93" s="175">
        <v>47300716.222999997</v>
      </c>
      <c r="Q93" s="175">
        <v>61836406.681999996</v>
      </c>
      <c r="R93" s="175">
        <v>92020511.520999998</v>
      </c>
      <c r="S93" s="175">
        <v>68896984.805999994</v>
      </c>
      <c r="T93" s="175">
        <v>82306694.302000001</v>
      </c>
      <c r="U93" s="175">
        <v>114851963.97400001</v>
      </c>
      <c r="V93" s="175">
        <v>110727081.95999999</v>
      </c>
      <c r="W93" s="175">
        <v>103905194.023</v>
      </c>
      <c r="X93" s="175">
        <v>101856597.318</v>
      </c>
      <c r="Y93" s="175">
        <v>90316359.409999996</v>
      </c>
      <c r="Z93" s="175">
        <v>91501355.121000007</v>
      </c>
      <c r="AA93" s="175">
        <v>108191587.11399999</v>
      </c>
      <c r="AB93" s="175">
        <v>102634211.55</v>
      </c>
      <c r="AC93" s="185">
        <v>97438321.645999998</v>
      </c>
      <c r="AD93" s="175">
        <v>107171308.006</v>
      </c>
    </row>
    <row r="94" spans="4:30" x14ac:dyDescent="0.25">
      <c r="D94" s="60" t="s">
        <v>21</v>
      </c>
      <c r="E94" s="175">
        <v>506235279.73799998</v>
      </c>
      <c r="F94" s="175">
        <v>519900047.472</v>
      </c>
      <c r="G94" s="175">
        <v>540703540.42900002</v>
      </c>
      <c r="H94" s="175">
        <v>548888465.71300006</v>
      </c>
      <c r="I94" s="175">
        <v>573101847.21599996</v>
      </c>
      <c r="J94" s="175">
        <v>612870576.87300003</v>
      </c>
      <c r="K94" s="175">
        <v>636932032.06299996</v>
      </c>
      <c r="L94" s="175">
        <v>710136351.05799997</v>
      </c>
      <c r="M94" s="175">
        <v>849467165.01400006</v>
      </c>
      <c r="N94" s="175">
        <v>1026718740.415</v>
      </c>
      <c r="O94" s="175">
        <v>1167246418.7980001</v>
      </c>
      <c r="P94" s="175">
        <v>1304078350.448</v>
      </c>
      <c r="Q94" s="175">
        <v>1525022925.859</v>
      </c>
      <c r="R94" s="175">
        <v>1757690984.9360001</v>
      </c>
      <c r="S94" s="175">
        <v>1498042235.187</v>
      </c>
      <c r="T94" s="175">
        <v>1706216073.227</v>
      </c>
      <c r="U94" s="175">
        <v>2014075189.848</v>
      </c>
      <c r="V94" s="175">
        <v>1974694027.6400001</v>
      </c>
      <c r="W94" s="175">
        <v>2030634401.2420001</v>
      </c>
      <c r="X94" s="175">
        <v>2072751195.7190001</v>
      </c>
      <c r="Y94" s="175">
        <v>1886874364.8150001</v>
      </c>
      <c r="Z94" s="175">
        <v>1872588940.082</v>
      </c>
      <c r="AA94" s="175">
        <v>2055901404.4219999</v>
      </c>
      <c r="AB94" s="175">
        <v>2301258310.2789998</v>
      </c>
      <c r="AC94" s="185">
        <v>2257209249.941</v>
      </c>
      <c r="AD94" s="175">
        <v>2249115227.6869998</v>
      </c>
    </row>
    <row r="95" spans="4:30" x14ac:dyDescent="0.25">
      <c r="D95" s="60" t="s">
        <v>22</v>
      </c>
      <c r="E95" s="175">
        <v>826952046.95899999</v>
      </c>
      <c r="F95" s="175">
        <v>826308873.05200005</v>
      </c>
      <c r="G95" s="175">
        <v>849702869.95000005</v>
      </c>
      <c r="H95" s="175">
        <v>844625690.06299996</v>
      </c>
      <c r="I95" s="175">
        <v>833812850.98300004</v>
      </c>
      <c r="J95" s="175">
        <v>899493567.23500001</v>
      </c>
      <c r="K95" s="175">
        <v>857660749.898</v>
      </c>
      <c r="L95" s="175">
        <v>911581985.29400003</v>
      </c>
      <c r="M95" s="175">
        <v>1050639619.617</v>
      </c>
      <c r="N95" s="175">
        <v>1311664918.1140001</v>
      </c>
      <c r="O95" s="175">
        <v>1473209096.2260001</v>
      </c>
      <c r="P95" s="175">
        <v>1712590771.0280001</v>
      </c>
      <c r="Q95" s="175">
        <v>2015768974.1429999</v>
      </c>
      <c r="R95" s="175">
        <v>2242263016.9780002</v>
      </c>
      <c r="S95" s="175">
        <v>1592026073.5420001</v>
      </c>
      <c r="T95" s="175">
        <v>1958994567.516</v>
      </c>
      <c r="U95" s="175">
        <v>2340725635.6339998</v>
      </c>
      <c r="V95" s="175">
        <v>2214012155.349</v>
      </c>
      <c r="W95" s="175">
        <v>2244110113.6690001</v>
      </c>
      <c r="X95" s="175">
        <v>2315953504.2639999</v>
      </c>
      <c r="Y95" s="175">
        <v>2049444976.425</v>
      </c>
      <c r="Z95" s="175">
        <v>1953446906.0480001</v>
      </c>
      <c r="AA95" s="175">
        <v>2159030800.223</v>
      </c>
      <c r="AB95" s="175">
        <v>2355701804.3280001</v>
      </c>
      <c r="AC95" s="185">
        <v>2221996136.7680001</v>
      </c>
      <c r="AD95" s="175">
        <v>2118302173.0109999</v>
      </c>
    </row>
    <row r="96" spans="4:30" x14ac:dyDescent="0.25">
      <c r="D96" s="60" t="s">
        <v>23</v>
      </c>
      <c r="E96" s="175">
        <v>1916906757.563</v>
      </c>
      <c r="F96" s="175">
        <v>2052774007.0610001</v>
      </c>
      <c r="G96" s="175">
        <v>2167604392.309</v>
      </c>
      <c r="H96" s="175">
        <v>2236374737.2779999</v>
      </c>
      <c r="I96" s="175">
        <v>2376057688.3239999</v>
      </c>
      <c r="J96" s="175">
        <v>2642996103.6430001</v>
      </c>
      <c r="K96" s="175">
        <v>2511698090.2280002</v>
      </c>
      <c r="L96" s="175">
        <v>2615676011.5780001</v>
      </c>
      <c r="M96" s="175">
        <v>2992987705.7360001</v>
      </c>
      <c r="N96" s="175">
        <v>3618937016.2059999</v>
      </c>
      <c r="O96" s="175">
        <v>3962370175.3579998</v>
      </c>
      <c r="P96" s="175">
        <v>4505167989.2379999</v>
      </c>
      <c r="Q96" s="175">
        <v>5108882031.7080002</v>
      </c>
      <c r="R96" s="175">
        <v>5514523680.4379997</v>
      </c>
      <c r="S96" s="175">
        <v>4333862543.2379999</v>
      </c>
      <c r="T96" s="175">
        <v>5288641544.2849998</v>
      </c>
      <c r="U96" s="175">
        <v>5970171844.1610003</v>
      </c>
      <c r="V96" s="175">
        <v>6041642058.2620001</v>
      </c>
      <c r="W96" s="175">
        <v>6223082693.7449999</v>
      </c>
      <c r="X96" s="175">
        <v>6415894135.8730001</v>
      </c>
      <c r="Y96" s="175">
        <v>6137179975.6569996</v>
      </c>
      <c r="Z96" s="175">
        <v>6118089723.9610004</v>
      </c>
      <c r="AA96" s="175">
        <v>6675623800.2799997</v>
      </c>
      <c r="AB96" s="175">
        <v>7198061936.2670002</v>
      </c>
      <c r="AC96" s="185">
        <v>7051062526.1440001</v>
      </c>
      <c r="AD96" s="175">
        <v>6628989818.9420004</v>
      </c>
    </row>
    <row r="97" spans="4:30" x14ac:dyDescent="0.25">
      <c r="D97" s="60" t="s">
        <v>24</v>
      </c>
      <c r="E97" s="175">
        <v>651624328.44099998</v>
      </c>
      <c r="F97" s="175">
        <v>696686583.949</v>
      </c>
      <c r="G97" s="175">
        <v>728739868.58700001</v>
      </c>
      <c r="H97" s="175">
        <v>739100254.06299996</v>
      </c>
      <c r="I97" s="175">
        <v>770668878.77499998</v>
      </c>
      <c r="J97" s="175">
        <v>816300057.11600006</v>
      </c>
      <c r="K97" s="175">
        <v>814636552.39699996</v>
      </c>
      <c r="L97" s="175">
        <v>865337754.00899994</v>
      </c>
      <c r="M97" s="175">
        <v>991047232.42799997</v>
      </c>
      <c r="N97" s="175">
        <v>1150957336.2850001</v>
      </c>
      <c r="O97" s="175">
        <v>1262214945.0369999</v>
      </c>
      <c r="P97" s="175">
        <v>1392650890.6619999</v>
      </c>
      <c r="Q97" s="175">
        <v>1577961498.684</v>
      </c>
      <c r="R97" s="175">
        <v>1714792754.9300001</v>
      </c>
      <c r="S97" s="175">
        <v>1474031742.155</v>
      </c>
      <c r="T97" s="175">
        <v>1665942969.138</v>
      </c>
      <c r="U97" s="175">
        <v>1883651745.1459999</v>
      </c>
      <c r="V97" s="175">
        <v>1893566313.378</v>
      </c>
      <c r="W97" s="175">
        <v>1956757625.3940001</v>
      </c>
      <c r="X97" s="175">
        <v>2045014573.0550001</v>
      </c>
      <c r="Y97" s="175">
        <v>1963267536.3989999</v>
      </c>
      <c r="Z97" s="175">
        <v>1945774584.0840001</v>
      </c>
      <c r="AA97" s="175">
        <v>2030444041.9760001</v>
      </c>
      <c r="AB97" s="175">
        <v>2170796289.1939998</v>
      </c>
      <c r="AC97" s="185">
        <v>2184967015.0320001</v>
      </c>
      <c r="AD97" s="175">
        <v>2032136295.9059999</v>
      </c>
    </row>
    <row r="98" spans="4:30" ht="15.75" thickBot="1" x14ac:dyDescent="0.3">
      <c r="D98" s="61" t="s">
        <v>25</v>
      </c>
      <c r="E98" s="176">
        <v>166785681.623</v>
      </c>
      <c r="F98" s="176">
        <v>151074664.63</v>
      </c>
      <c r="G98" s="176">
        <v>169581114.59599999</v>
      </c>
      <c r="H98" s="176">
        <v>165907444.71900001</v>
      </c>
      <c r="I98" s="176">
        <v>163751428.89500001</v>
      </c>
      <c r="J98" s="176">
        <v>261449719.565</v>
      </c>
      <c r="K98" s="176">
        <v>216939183.65099999</v>
      </c>
      <c r="L98" s="176">
        <v>214312235.442</v>
      </c>
      <c r="M98" s="176">
        <v>267741841.23199999</v>
      </c>
      <c r="N98" s="176">
        <v>330456622.59600002</v>
      </c>
      <c r="O98" s="176">
        <v>343783427.32700002</v>
      </c>
      <c r="P98" s="176">
        <v>416097879.44800001</v>
      </c>
      <c r="Q98" s="176">
        <v>487762703.43400002</v>
      </c>
      <c r="R98" s="176">
        <v>551692524.46599996</v>
      </c>
      <c r="S98" s="176">
        <v>490489958.495</v>
      </c>
      <c r="T98" s="176">
        <v>509955850.59399998</v>
      </c>
      <c r="U98" s="176">
        <v>634161297.03100002</v>
      </c>
      <c r="V98" s="176">
        <v>819028935.33599997</v>
      </c>
      <c r="W98" s="176">
        <v>862467184.41999996</v>
      </c>
      <c r="X98" s="176">
        <v>737321348.602</v>
      </c>
      <c r="Y98" s="176">
        <v>703601933.39400005</v>
      </c>
      <c r="Z98" s="176">
        <v>720022734.71899998</v>
      </c>
      <c r="AA98" s="176">
        <v>741882375.59300005</v>
      </c>
      <c r="AB98" s="176">
        <v>758776441.20000005</v>
      </c>
      <c r="AC98" s="186">
        <v>774622203.90799999</v>
      </c>
      <c r="AD98" s="176">
        <v>772506996.68400002</v>
      </c>
    </row>
    <row r="99" spans="4:30" x14ac:dyDescent="0.25">
      <c r="D99" s="1" t="s">
        <v>51</v>
      </c>
    </row>
    <row r="100" spans="4:30" ht="15.75" thickBot="1" x14ac:dyDescent="0.3"/>
    <row r="101" spans="4:30" ht="15.75" thickBot="1" x14ac:dyDescent="0.3">
      <c r="D101" s="57" t="s">
        <v>14</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c r="AD101" s="9">
        <v>2020</v>
      </c>
    </row>
    <row r="102" spans="4:30" ht="15.75" thickBot="1" x14ac:dyDescent="0.3">
      <c r="D102" s="58" t="s">
        <v>15</v>
      </c>
      <c r="E102" s="51">
        <f>+(A!D46+B!E46)/(E!E60+E!E88)</f>
        <v>3.3586491896336606E-6</v>
      </c>
      <c r="F102" s="51">
        <f>+(A!E46+B!F46)/(E!F60+E!F88)</f>
        <v>2.6900128144530756E-6</v>
      </c>
      <c r="G102" s="51">
        <f>+(A!F46+B!G46)/(E!G60+E!G88)</f>
        <v>2.7302658720918652E-6</v>
      </c>
      <c r="H102" s="51">
        <f>+(A!G46+B!H46)/(E!H60+E!H88)</f>
        <v>2.6658788889356443E-6</v>
      </c>
      <c r="I102" s="51">
        <f>+(A!H46+B!I46)/(E!I60+E!I88)</f>
        <v>3.3758387728127404E-6</v>
      </c>
      <c r="J102" s="51">
        <f>+(A!I46+B!J46)/(E!J60+E!J88)</f>
        <v>3.6601950376911694E-6</v>
      </c>
      <c r="K102" s="51">
        <f>+(A!J46+B!K46)/(E!K60+E!K88)</f>
        <v>3.5739275573332072E-6</v>
      </c>
      <c r="L102" s="51">
        <f>+(A!K46+B!L46)/(E!L60+E!L88)</f>
        <v>2.9357344521519837E-6</v>
      </c>
      <c r="M102" s="51">
        <f>+(A!L46+B!M46)/(E!M60+E!M88)</f>
        <v>2.919427075381178E-6</v>
      </c>
      <c r="N102" s="51">
        <f>+(A!M46+B!N46)/(E!N60+E!N88)</f>
        <v>3.9783470082572244E-6</v>
      </c>
      <c r="O102" s="51">
        <f>+(A!N46+B!O46)/(E!O60+E!O88)</f>
        <v>3.5943396240203205E-6</v>
      </c>
      <c r="P102" s="51">
        <f>+(A!O46+B!P46)/(E!P60+E!P88)</f>
        <v>3.1297749835753489E-6</v>
      </c>
      <c r="Q102" s="51">
        <f>+(A!P46+B!Q46)/(E!Q60+E!Q88)</f>
        <v>4.447442484786451E-6</v>
      </c>
      <c r="R102" s="51">
        <f>+(A!Q46+B!R46)/(E!R60+E!R88)</f>
        <v>1.5530140037374843E-5</v>
      </c>
      <c r="S102" s="51">
        <f>+(A!R46+B!S46)/(E!S60+E!S88)</f>
        <v>6.4005182244168359E-6</v>
      </c>
      <c r="T102" s="51">
        <f>+(A!S46+B!T46)/(E!T60+E!T88)</f>
        <v>1.6743282558759866E-5</v>
      </c>
      <c r="U102" s="51">
        <f>+(A!T46+B!U46)/(E!U60+E!U88)</f>
        <v>1.0785644255696317E-5</v>
      </c>
      <c r="V102" s="51">
        <f>+(A!U46+B!V46)/(E!V60+E!V88)</f>
        <v>1.5314153901157087E-5</v>
      </c>
      <c r="W102" s="51">
        <f>+(A!V46+B!W46)/(E!W60+E!W88)</f>
        <v>4.6332492133433843E-6</v>
      </c>
      <c r="X102" s="51">
        <f>+(A!W46+B!X46)/(E!X60+E!X88)</f>
        <v>1.0052740578907099E-5</v>
      </c>
      <c r="Y102" s="51">
        <f>+(A!X46+B!Y46)/(E!Y60+E!Y88)</f>
        <v>1.4094752445744451E-5</v>
      </c>
      <c r="Z102" s="51">
        <f>+(A!Y46+B!Z46)/(E!Z60+E!Z88)</f>
        <v>5.0626737377175883E-6</v>
      </c>
      <c r="AA102" s="51">
        <f>+(A!Z46+B!AA46)/(E!AA60+E!AA88)</f>
        <v>1.6218916910425058E-5</v>
      </c>
      <c r="AB102" s="51">
        <f>+(A!AA46+B!AB46)/(E!AB60+E!AB88)</f>
        <v>1.3191215563772014E-5</v>
      </c>
      <c r="AC102" s="51">
        <f>+(A!AB46+B!AC46)/(E!AC60+E!AC88)</f>
        <v>1.0128941449606518E-5</v>
      </c>
      <c r="AD102" s="51">
        <f>+(A!AC46+B!AD46)/(E!AD60+E!AD88)</f>
        <v>3.8160162864607042E-6</v>
      </c>
    </row>
    <row r="103" spans="4:30" x14ac:dyDescent="0.25">
      <c r="D103" s="59" t="s">
        <v>16</v>
      </c>
      <c r="E103" s="52">
        <f>+(A!D47+B!E47)/(E!E61+E!E89)</f>
        <v>1.5749365641666783E-5</v>
      </c>
      <c r="F103" s="52">
        <f>+(A!E47+B!F47)/(E!F61+E!F89)</f>
        <v>2.8697972299897127E-6</v>
      </c>
      <c r="G103" s="52">
        <f>+(A!F47+B!G47)/(E!G61+E!G89)</f>
        <v>1.2729486758070462E-6</v>
      </c>
      <c r="H103" s="52">
        <f>+(A!G47+B!H47)/(E!H61+E!H89)</f>
        <v>1.3163440866191784E-6</v>
      </c>
      <c r="I103" s="52">
        <f>+(A!H47+B!I47)/(E!I61+E!I89)</f>
        <v>1.1008208363374839E-6</v>
      </c>
      <c r="J103" s="52">
        <f>+(A!I47+B!J47)/(E!J61+E!J89)</f>
        <v>1.1937059082491894E-6</v>
      </c>
      <c r="K103" s="52">
        <f>+(A!J47+B!K47)/(E!K61+E!K89)</f>
        <v>8.6547117691906554E-7</v>
      </c>
      <c r="L103" s="52">
        <f>+(A!K47+B!L47)/(E!L61+E!L89)</f>
        <v>8.408206077647534E-7</v>
      </c>
      <c r="M103" s="52">
        <f>+(A!L47+B!M47)/(E!M61+E!M89)</f>
        <v>9.8212257316721862E-7</v>
      </c>
      <c r="N103" s="52">
        <f>+(A!M47+B!N47)/(E!N61+E!N89)</f>
        <v>1.4071562883015478E-6</v>
      </c>
      <c r="O103" s="52">
        <f>+(A!N47+B!O47)/(E!O61+E!O89)</f>
        <v>1.0938268345159516E-5</v>
      </c>
      <c r="P103" s="52">
        <f>+(A!O47+B!P47)/(E!P61+E!P89)</f>
        <v>1.4091375163506334E-5</v>
      </c>
      <c r="Q103" s="52">
        <f>+(A!P47+B!Q47)/(E!Q61+E!Q89)</f>
        <v>1.7696605314270518E-6</v>
      </c>
      <c r="R103" s="52">
        <f>+(A!Q47+B!R47)/(E!R61+E!R89)</f>
        <v>2.8219711754175072E-6</v>
      </c>
      <c r="S103" s="52">
        <f>+(A!R47+B!S47)/(E!S61+E!S89)</f>
        <v>1.7887191578234757E-6</v>
      </c>
      <c r="T103" s="52">
        <f>+(A!S47+B!T47)/(E!T61+E!T89)</f>
        <v>2.172979340233177E-6</v>
      </c>
      <c r="U103" s="52">
        <f>+(A!T47+B!U47)/(E!U61+E!U89)</f>
        <v>1.6258831548817499E-6</v>
      </c>
      <c r="V103" s="52">
        <f>+(A!U47+B!V47)/(E!V61+E!V89)</f>
        <v>1.814921360243315E-6</v>
      </c>
      <c r="W103" s="52">
        <f>+(A!V47+B!W47)/(E!W61+E!W89)</f>
        <v>1.7958635428061453E-6</v>
      </c>
      <c r="X103" s="52">
        <f>+(A!W47+B!X47)/(E!X61+E!X89)</f>
        <v>2.6980732093059053E-6</v>
      </c>
      <c r="Y103" s="52">
        <f>+(A!X47+B!Y47)/(E!Y61+E!Y89)</f>
        <v>3.2919110135550639E-6</v>
      </c>
      <c r="Z103" s="52">
        <f>+(A!Y47+B!Z47)/(E!Z61+E!Z89)</f>
        <v>2.7566476603641192E-6</v>
      </c>
      <c r="AA103" s="52">
        <f>+(A!Z47+B!AA47)/(E!AA61+E!AA89)</f>
        <v>3.0642614991306212E-6</v>
      </c>
      <c r="AB103" s="52">
        <f>+(A!AA47+B!AB47)/(E!AB61+E!AB89)</f>
        <v>3.6433947447485668E-6</v>
      </c>
      <c r="AC103" s="52">
        <f>+(A!AB47+B!AC47)/(E!AC61+E!AC89)</f>
        <v>3.3585716708667217E-6</v>
      </c>
      <c r="AD103" s="52">
        <f>+(A!AC47+B!AD47)/(E!AD61+E!AD89)</f>
        <v>3.4216135349857839E-6</v>
      </c>
    </row>
    <row r="104" spans="4:30" x14ac:dyDescent="0.25">
      <c r="D104" s="60" t="s">
        <v>17</v>
      </c>
      <c r="E104" s="53">
        <f>+(A!D48+B!E48)/(E!E62+E!E90)</f>
        <v>0</v>
      </c>
      <c r="F104" s="53">
        <f>+(A!E48+B!F48)/(E!F62+E!F90)</f>
        <v>0</v>
      </c>
      <c r="G104" s="53">
        <f>+(A!F48+B!G48)/(E!G62+E!G90)</f>
        <v>0</v>
      </c>
      <c r="H104" s="53">
        <f>+(A!G48+B!H48)/(E!H62+E!H90)</f>
        <v>0</v>
      </c>
      <c r="I104" s="53">
        <f>+(A!H48+B!I48)/(E!I62+E!I90)</f>
        <v>0</v>
      </c>
      <c r="J104" s="53">
        <f>+(A!I48+B!J48)/(E!J62+E!J90)</f>
        <v>0</v>
      </c>
      <c r="K104" s="53">
        <f>+(A!J48+B!K48)/(E!K62+E!K90)</f>
        <v>0</v>
      </c>
      <c r="L104" s="53">
        <f>+(A!K48+B!L48)/(E!L62+E!L90)</f>
        <v>0</v>
      </c>
      <c r="M104" s="53">
        <f>+(A!L48+B!M48)/(E!M62+E!M90)</f>
        <v>0</v>
      </c>
      <c r="N104" s="53">
        <f>+(A!M48+B!N48)/(E!N62+E!N90)</f>
        <v>0</v>
      </c>
      <c r="O104" s="53">
        <f>+(A!N48+B!O48)/(E!O62+E!O90)</f>
        <v>0</v>
      </c>
      <c r="P104" s="53">
        <f>+(A!O48+B!P48)/(E!P62+E!P90)</f>
        <v>4.1936488646002111E-7</v>
      </c>
      <c r="Q104" s="53">
        <f>+(A!P48+B!Q48)/(E!Q62+E!Q90)</f>
        <v>0</v>
      </c>
      <c r="R104" s="53">
        <f>+(A!Q48+B!R48)/(E!R62+E!R90)</f>
        <v>8.7044491654402147E-8</v>
      </c>
      <c r="S104" s="53">
        <f>+(A!R48+B!S48)/(E!S62+E!S90)</f>
        <v>1.1640190673330955E-6</v>
      </c>
      <c r="T104" s="53">
        <f>+(A!S48+B!T48)/(E!T62+E!T90)</f>
        <v>1.0439608164789806E-6</v>
      </c>
      <c r="U104" s="53">
        <f>+(A!T48+B!U48)/(E!U62+E!U90)</f>
        <v>0</v>
      </c>
      <c r="V104" s="53">
        <f>+(A!U48+B!V48)/(E!V62+E!V90)</f>
        <v>1.4295375757691167E-7</v>
      </c>
      <c r="W104" s="53">
        <f>+(A!V48+B!W48)/(E!W62+E!W90)</f>
        <v>1.7027888417088782E-6</v>
      </c>
      <c r="X104" s="53">
        <f>+(A!W48+B!X48)/(E!X62+E!X90)</f>
        <v>7.6487642053641195E-8</v>
      </c>
      <c r="Y104" s="53">
        <f>+(A!X48+B!Y48)/(E!Y62+E!Y90)</f>
        <v>0</v>
      </c>
      <c r="Z104" s="53">
        <f>+(A!Y48+B!Z48)/(E!Z62+E!Z90)</f>
        <v>1.5280807054391153E-7</v>
      </c>
      <c r="AA104" s="53">
        <f>+(A!Z48+B!AA48)/(E!AA62+E!AA90)</f>
        <v>0</v>
      </c>
      <c r="AB104" s="53">
        <f>+(A!AA48+B!AB48)/(E!AB62+E!AB90)</f>
        <v>6.3607494491610922E-8</v>
      </c>
      <c r="AC104" s="53">
        <f>+(A!AB48+B!AC48)/(E!AC62+E!AC90)</f>
        <v>0</v>
      </c>
      <c r="AD104" s="53">
        <f>+(A!AC48+B!AD48)/(E!AD62+E!AD90)</f>
        <v>0</v>
      </c>
    </row>
    <row r="105" spans="4:30" x14ac:dyDescent="0.25">
      <c r="D105" s="60" t="s">
        <v>18</v>
      </c>
      <c r="E105" s="53">
        <f>+(A!D49+B!E49)/(E!E63+E!E91)</f>
        <v>1.2188185674557168E-5</v>
      </c>
      <c r="F105" s="53">
        <f>+(A!E49+B!F49)/(E!F63+E!F91)</f>
        <v>1.5958651716948734E-5</v>
      </c>
      <c r="G105" s="53">
        <f>+(A!F49+B!G49)/(E!G63+E!G91)</f>
        <v>8.4650007258524339E-6</v>
      </c>
      <c r="H105" s="53">
        <f>+(A!G49+B!H49)/(E!H63+E!H91)</f>
        <v>1.6822924228669338E-5</v>
      </c>
      <c r="I105" s="53">
        <f>+(A!H49+B!I49)/(E!I63+E!I91)</f>
        <v>3.0262444050877922E-5</v>
      </c>
      <c r="J105" s="53">
        <f>+(A!I49+B!J49)/(E!J63+E!J91)</f>
        <v>2.9135512154161028E-5</v>
      </c>
      <c r="K105" s="53">
        <f>+(A!J49+B!K49)/(E!K63+E!K91)</f>
        <v>2.050340907779886E-5</v>
      </c>
      <c r="L105" s="53">
        <f>+(A!K49+B!L49)/(E!L63+E!L91)</f>
        <v>1.4042879776936329E-5</v>
      </c>
      <c r="M105" s="53">
        <f>+(A!L49+B!M49)/(E!M63+E!M91)</f>
        <v>1.9562655222208823E-5</v>
      </c>
      <c r="N105" s="53">
        <f>+(A!M49+B!N49)/(E!N63+E!N91)</f>
        <v>1.7024449875528863E-5</v>
      </c>
      <c r="O105" s="53">
        <f>+(A!N49+B!O49)/(E!O63+E!O91)</f>
        <v>1.3144341655086021E-5</v>
      </c>
      <c r="P105" s="53">
        <f>+(A!O49+B!P49)/(E!P63+E!P91)</f>
        <v>1.323587229529845E-5</v>
      </c>
      <c r="Q105" s="53">
        <f>+(A!P49+B!Q49)/(E!Q63+E!Q91)</f>
        <v>1.0952033010906703E-5</v>
      </c>
      <c r="R105" s="53">
        <f>+(A!Q49+B!R49)/(E!R63+E!R91)</f>
        <v>7.5432975907351189E-6</v>
      </c>
      <c r="S105" s="53">
        <f>+(A!R49+B!S49)/(E!S63+E!S91)</f>
        <v>3.9896828199607731E-6</v>
      </c>
      <c r="T105" s="53">
        <f>+(A!S49+B!T49)/(E!T63+E!T91)</f>
        <v>2.4651797427975295E-6</v>
      </c>
      <c r="U105" s="53">
        <f>+(A!T49+B!U49)/(E!U63+E!U91)</f>
        <v>1.9442281377633489E-6</v>
      </c>
      <c r="V105" s="53">
        <f>+(A!U49+B!V49)/(E!V63+E!V91)</f>
        <v>2.5964558455712617E-6</v>
      </c>
      <c r="W105" s="53">
        <f>+(A!V49+B!W49)/(E!W63+E!W91)</f>
        <v>3.8433225352896076E-6</v>
      </c>
      <c r="X105" s="53">
        <f>+(A!W49+B!X49)/(E!X63+E!X91)</f>
        <v>5.0090584212060982E-6</v>
      </c>
      <c r="Y105" s="53">
        <f>+(A!X49+B!Y49)/(E!Y63+E!Y91)</f>
        <v>2.894763835877571E-6</v>
      </c>
      <c r="Z105" s="53">
        <f>+(A!Y49+B!Z49)/(E!Z63+E!Z91)</f>
        <v>3.0970520775464553E-6</v>
      </c>
      <c r="AA105" s="53">
        <f>+(A!Z49+B!AA49)/(E!AA63+E!AA91)</f>
        <v>9.6344355779254261E-6</v>
      </c>
      <c r="AB105" s="53">
        <f>+(A!AA49+B!AB49)/(E!AB63+E!AB91)</f>
        <v>5.063619997666916E-7</v>
      </c>
      <c r="AC105" s="53">
        <f>+(A!AB49+B!AC49)/(E!AC63+E!AC91)</f>
        <v>3.2081704579573559E-6</v>
      </c>
      <c r="AD105" s="53">
        <f>+(A!AC49+B!AD49)/(E!AD63+E!AD91)</f>
        <v>1.1541524626527842E-6</v>
      </c>
    </row>
    <row r="106" spans="4:30" x14ac:dyDescent="0.25">
      <c r="D106" s="60" t="s">
        <v>19</v>
      </c>
      <c r="E106" s="53">
        <f>+(A!D50+B!E50)/(E!E64+E!E92)</f>
        <v>0</v>
      </c>
      <c r="F106" s="53">
        <f>+(A!E50+B!F50)/(E!F64+E!F92)</f>
        <v>0</v>
      </c>
      <c r="G106" s="53">
        <f>+(A!F50+B!G50)/(E!G64+E!G92)</f>
        <v>1.1206582873551182E-5</v>
      </c>
      <c r="H106" s="53">
        <f>+(A!G50+B!H50)/(E!H64+E!H92)</f>
        <v>0</v>
      </c>
      <c r="I106" s="53">
        <f>+(A!H50+B!I50)/(E!I64+E!I92)</f>
        <v>0</v>
      </c>
      <c r="J106" s="53">
        <f>+(A!I50+B!J50)/(E!J64+E!J92)</f>
        <v>0</v>
      </c>
      <c r="K106" s="53">
        <f>+(A!J50+B!K50)/(E!K64+E!K92)</f>
        <v>0</v>
      </c>
      <c r="L106" s="53">
        <f>+(A!K50+B!L50)/(E!L64+E!L92)</f>
        <v>0</v>
      </c>
      <c r="M106" s="53">
        <f>+(A!L50+B!M50)/(E!M64+E!M92)</f>
        <v>0</v>
      </c>
      <c r="N106" s="53">
        <f>+(A!M50+B!N50)/(E!N64+E!N92)</f>
        <v>7.1264503650821416E-6</v>
      </c>
      <c r="O106" s="53">
        <f>+(A!N50+B!O50)/(E!O64+E!O92)</f>
        <v>4.0958245507470087E-6</v>
      </c>
      <c r="P106" s="53">
        <f>+(A!O50+B!P50)/(E!P64+E!P92)</f>
        <v>0</v>
      </c>
      <c r="Q106" s="53">
        <f>+(A!P50+B!Q50)/(E!Q64+E!Q92)</f>
        <v>1.3785156358306285E-5</v>
      </c>
      <c r="R106" s="53">
        <f>+(A!Q50+B!R50)/(E!R64+E!R92)</f>
        <v>7.2146046023269014E-5</v>
      </c>
      <c r="S106" s="53">
        <f>+(A!R50+B!S50)/(E!S64+E!S92)</f>
        <v>2.304385242648425E-5</v>
      </c>
      <c r="T106" s="53">
        <f>+(A!S50+B!T50)/(E!T64+E!T92)</f>
        <v>8.3548546717785552E-5</v>
      </c>
      <c r="U106" s="53">
        <f>+(A!T50+B!U50)/(E!U64+E!U92)</f>
        <v>3.7589508517517546E-5</v>
      </c>
      <c r="V106" s="53">
        <f>+(A!U50+B!V50)/(E!V64+E!V92)</f>
        <v>6.1905876190151369E-5</v>
      </c>
      <c r="W106" s="53">
        <f>+(A!V50+B!W50)/(E!W64+E!W92)</f>
        <v>7.4042512953307253E-6</v>
      </c>
      <c r="X106" s="53">
        <f>+(A!W50+B!X50)/(E!X64+E!X92)</f>
        <v>3.0718426880727001E-5</v>
      </c>
      <c r="Y106" s="53">
        <f>+(A!X50+B!Y50)/(E!Y64+E!Y92)</f>
        <v>9.1380873013021408E-5</v>
      </c>
      <c r="Z106" s="53">
        <f>+(A!Y50+B!Z50)/(E!Z64+E!Z92)</f>
        <v>1.6051479054338356E-5</v>
      </c>
      <c r="AA106" s="53">
        <f>+(A!Z50+B!AA50)/(E!AA64+E!AA92)</f>
        <v>1.0905558392303128E-4</v>
      </c>
      <c r="AB106" s="53">
        <f>+(A!AA50+B!AB50)/(E!AB64+E!AB92)</f>
        <v>7.3619198053131066E-5</v>
      </c>
      <c r="AC106" s="53">
        <f>+(A!AB50+B!AC50)/(E!AC64+E!AC92)</f>
        <v>5.6819180209510582E-5</v>
      </c>
      <c r="AD106" s="53">
        <f>+(A!AC50+B!AD50)/(E!AD64+E!AD92)</f>
        <v>3.8529513142737818E-6</v>
      </c>
    </row>
    <row r="107" spans="4:30" x14ac:dyDescent="0.25">
      <c r="D107" s="60" t="s">
        <v>20</v>
      </c>
      <c r="E107" s="53">
        <f>+(A!D51+B!E51)/(E!E65+E!E93)</f>
        <v>0</v>
      </c>
      <c r="F107" s="53">
        <f>+(A!E51+B!F51)/(E!F65+E!F93)</f>
        <v>0</v>
      </c>
      <c r="G107" s="53">
        <f>+(A!F51+B!G51)/(E!G65+E!G93)</f>
        <v>3.1808196556629196E-8</v>
      </c>
      <c r="H107" s="53">
        <f>+(A!G51+B!H51)/(E!H65+E!H93)</f>
        <v>1.3388334683634507E-6</v>
      </c>
      <c r="I107" s="53">
        <f>+(A!H51+B!I51)/(E!I65+E!I93)</f>
        <v>1.9085458783135816E-6</v>
      </c>
      <c r="J107" s="53">
        <f>+(A!I51+B!J51)/(E!J65+E!J93)</f>
        <v>0</v>
      </c>
      <c r="K107" s="53">
        <f>+(A!J51+B!K51)/(E!K65+E!K93)</f>
        <v>0</v>
      </c>
      <c r="L107" s="53">
        <f>+(A!K51+B!L51)/(E!L65+E!L93)</f>
        <v>5.677617272166601E-8</v>
      </c>
      <c r="M107" s="53">
        <f>+(A!L51+B!M51)/(E!M65+E!M93)</f>
        <v>0</v>
      </c>
      <c r="N107" s="53">
        <f>+(A!M51+B!N51)/(E!N65+E!N93)</f>
        <v>0</v>
      </c>
      <c r="O107" s="53">
        <f>+(A!N51+B!O51)/(E!O65+E!O93)</f>
        <v>0</v>
      </c>
      <c r="P107" s="53">
        <f>+(A!O51+B!P51)/(E!P65+E!P93)</f>
        <v>4.860744471735752E-7</v>
      </c>
      <c r="Q107" s="53">
        <f>+(A!P51+B!Q51)/(E!Q65+E!Q93)</f>
        <v>0</v>
      </c>
      <c r="R107" s="53">
        <f>+(A!Q51+B!R51)/(E!R65+E!R93)</f>
        <v>2.6118426241476293E-7</v>
      </c>
      <c r="S107" s="53">
        <f>+(A!R51+B!S51)/(E!S65+E!S93)</f>
        <v>4.4610532831738574E-7</v>
      </c>
      <c r="T107" s="53">
        <f>+(A!S51+B!T51)/(E!T65+E!T93)</f>
        <v>5.6732912959455609E-7</v>
      </c>
      <c r="U107" s="53">
        <f>+(A!T51+B!U51)/(E!U65+E!U93)</f>
        <v>1.9120853093975006E-7</v>
      </c>
      <c r="V107" s="53">
        <f>+(A!U51+B!V51)/(E!V65+E!V93)</f>
        <v>0</v>
      </c>
      <c r="W107" s="53">
        <f>+(A!V51+B!W51)/(E!W65+E!W93)</f>
        <v>8.2935400690698157E-8</v>
      </c>
      <c r="X107" s="53">
        <f>+(A!W51+B!X51)/(E!X65+E!X93)</f>
        <v>3.1779968270204051E-7</v>
      </c>
      <c r="Y107" s="53">
        <f>+(A!X51+B!Y51)/(E!Y65+E!Y93)</f>
        <v>8.5339422601737791E-7</v>
      </c>
      <c r="Z107" s="53">
        <f>+(A!Y51+B!Z51)/(E!Z65+E!Z93)</f>
        <v>1.4116784635855409E-5</v>
      </c>
      <c r="AA107" s="53">
        <f>+(A!Z51+B!AA51)/(E!AA65+E!AA93)</f>
        <v>3.3852144153327916E-7</v>
      </c>
      <c r="AB107" s="53">
        <f>+(A!AA51+B!AB51)/(E!AB65+E!AB93)</f>
        <v>1.1362396485144251E-7</v>
      </c>
      <c r="AC107" s="53">
        <f>+(A!AB51+B!AC51)/(E!AC65+E!AC93)</f>
        <v>3.6632070232315531E-6</v>
      </c>
      <c r="AD107" s="53">
        <f>+(A!AC51+B!AD51)/(E!AD65+E!AD93)</f>
        <v>5.376009826018166E-7</v>
      </c>
    </row>
    <row r="108" spans="4:30" x14ac:dyDescent="0.25">
      <c r="D108" s="60" t="s">
        <v>21</v>
      </c>
      <c r="E108" s="53">
        <f>+(A!D52+B!E52)/(E!E66+E!E94)</f>
        <v>3.9850013820216892E-6</v>
      </c>
      <c r="F108" s="53">
        <f>+(A!E52+B!F52)/(E!F66+E!F94)</f>
        <v>4.8769409654951163E-6</v>
      </c>
      <c r="G108" s="53">
        <f>+(A!F52+B!G52)/(E!G66+E!G94)</f>
        <v>2.0004641058888936E-6</v>
      </c>
      <c r="H108" s="53">
        <f>+(A!G52+B!H52)/(E!H66+E!H94)</f>
        <v>7.2578073283166248E-6</v>
      </c>
      <c r="I108" s="53">
        <f>+(A!H52+B!I52)/(E!I66+E!I94)</f>
        <v>6.3187244131893793E-6</v>
      </c>
      <c r="J108" s="53">
        <f>+(A!I52+B!J52)/(E!J66+E!J94)</f>
        <v>7.294387567841132E-6</v>
      </c>
      <c r="K108" s="53">
        <f>+(A!J52+B!K52)/(E!K66+E!K94)</f>
        <v>7.3187092705058056E-6</v>
      </c>
      <c r="L108" s="53">
        <f>+(A!K52+B!L52)/(E!L66+E!L94)</f>
        <v>5.0455780206129934E-6</v>
      </c>
      <c r="M108" s="53">
        <f>+(A!L52+B!M52)/(E!M66+E!M94)</f>
        <v>5.1277221444849373E-6</v>
      </c>
      <c r="N108" s="53">
        <f>+(A!M52+B!N52)/(E!N66+E!N94)</f>
        <v>1.9745502229395922E-6</v>
      </c>
      <c r="O108" s="53">
        <f>+(A!N52+B!O52)/(E!O66+E!O94)</f>
        <v>3.593190728931483E-6</v>
      </c>
      <c r="P108" s="53">
        <f>+(A!O52+B!P52)/(E!P66+E!P94)</f>
        <v>5.5476386688397164E-6</v>
      </c>
      <c r="Q108" s="53">
        <f>+(A!P52+B!Q52)/(E!Q66+E!Q94)</f>
        <v>4.9510476383359933E-6</v>
      </c>
      <c r="R108" s="53">
        <f>+(A!Q52+B!R52)/(E!R66+E!R94)</f>
        <v>5.6735659339194883E-6</v>
      </c>
      <c r="S108" s="53">
        <f>+(A!R52+B!S52)/(E!S66+E!S94)</f>
        <v>5.6205113964523724E-6</v>
      </c>
      <c r="T108" s="53">
        <f>+(A!S52+B!T52)/(E!T66+E!T94)</f>
        <v>6.8891428994415004E-6</v>
      </c>
      <c r="U108" s="53">
        <f>+(A!T52+B!U52)/(E!U66+E!U94)</f>
        <v>5.2286277712089777E-6</v>
      </c>
      <c r="V108" s="53">
        <f>+(A!U52+B!V52)/(E!V66+E!V94)</f>
        <v>5.8158703617960043E-6</v>
      </c>
      <c r="W108" s="53">
        <f>+(A!V52+B!W52)/(E!W66+E!W94)</f>
        <v>4.662849484351201E-6</v>
      </c>
      <c r="X108" s="53">
        <f>+(A!W52+B!X52)/(E!X66+E!X94)</f>
        <v>6.2329039692449394E-6</v>
      </c>
      <c r="Y108" s="53">
        <f>+(A!X52+B!Y52)/(E!Y66+E!Y94)</f>
        <v>6.5700823527250292E-6</v>
      </c>
      <c r="Z108" s="53">
        <f>+(A!Y52+B!Z52)/(E!Z66+E!Z94)</f>
        <v>9.3556846439457398E-6</v>
      </c>
      <c r="AA108" s="53">
        <f>+(A!Z52+B!AA52)/(E!AA66+E!AA94)</f>
        <v>6.7501857485565165E-6</v>
      </c>
      <c r="AB108" s="53">
        <f>+(A!AA52+B!AB52)/(E!AB66+E!AB94)</f>
        <v>7.306200031585754E-6</v>
      </c>
      <c r="AC108" s="53">
        <f>+(A!AB52+B!AC52)/(E!AC66+E!AC94)</f>
        <v>8.0422384365048087E-6</v>
      </c>
      <c r="AD108" s="53">
        <f>+(A!AC52+B!AD52)/(E!AD66+E!AD94)</f>
        <v>8.9322149265386993E-6</v>
      </c>
    </row>
    <row r="109" spans="4:30" x14ac:dyDescent="0.25">
      <c r="D109" s="60" t="s">
        <v>22</v>
      </c>
      <c r="E109" s="53">
        <f>+(A!D53+B!E53)/(E!E67+E!E95)</f>
        <v>6.8209044006744293E-7</v>
      </c>
      <c r="F109" s="53">
        <f>+(A!E53+B!F53)/(E!F67+E!F95)</f>
        <v>1.6018809370767237E-6</v>
      </c>
      <c r="G109" s="53">
        <f>+(A!F53+B!G53)/(E!G67+E!G95)</f>
        <v>1.1760376364915438E-6</v>
      </c>
      <c r="H109" s="53">
        <f>+(A!G53+B!H53)/(E!H67+E!H95)</f>
        <v>1.1979208877485053E-6</v>
      </c>
      <c r="I109" s="53">
        <f>+(A!H53+B!I53)/(E!I67+E!I95)</f>
        <v>2.074865692740535E-6</v>
      </c>
      <c r="J109" s="53">
        <f>+(A!I53+B!J53)/(E!J67+E!J95)</f>
        <v>1.0648600436709797E-6</v>
      </c>
      <c r="K109" s="53">
        <f>+(A!J53+B!K53)/(E!K67+E!K95)</f>
        <v>3.2760278109289715E-6</v>
      </c>
      <c r="L109" s="53">
        <f>+(A!K53+B!L53)/(E!L67+E!L95)</f>
        <v>2.1724204986929676E-6</v>
      </c>
      <c r="M109" s="53">
        <f>+(A!L53+B!M53)/(E!M67+E!M95)</f>
        <v>7.2391314966173614E-7</v>
      </c>
      <c r="N109" s="53">
        <f>+(A!M53+B!N53)/(E!N67+E!N95)</f>
        <v>6.4374377261697058E-7</v>
      </c>
      <c r="O109" s="53">
        <f>+(A!N53+B!O53)/(E!O67+E!O95)</f>
        <v>1.20878650718091E-6</v>
      </c>
      <c r="P109" s="53">
        <f>+(A!O53+B!P53)/(E!P67+E!P95)</f>
        <v>1.0210431675939921E-6</v>
      </c>
      <c r="Q109" s="53">
        <f>+(A!P53+B!Q53)/(E!Q67+E!Q95)</f>
        <v>1.2907007564584784E-6</v>
      </c>
      <c r="R109" s="53">
        <f>+(A!Q53+B!R53)/(E!R67+E!R95)</f>
        <v>4.7908964167065583E-6</v>
      </c>
      <c r="S109" s="53">
        <f>+(A!R53+B!S53)/(E!S67+E!S95)</f>
        <v>5.9468486471501725E-6</v>
      </c>
      <c r="T109" s="53">
        <f>+(A!S53+B!T53)/(E!T67+E!T95)</f>
        <v>7.9262424966367236E-6</v>
      </c>
      <c r="U109" s="53">
        <f>+(A!T53+B!U53)/(E!U67+E!U95)</f>
        <v>9.0019083421962009E-6</v>
      </c>
      <c r="V109" s="53">
        <f>+(A!U53+B!V53)/(E!V67+E!V95)</f>
        <v>3.208983730484938E-6</v>
      </c>
      <c r="W109" s="53">
        <f>+(A!V53+B!W53)/(E!W67+E!W95)</f>
        <v>3.4121009436157866E-6</v>
      </c>
      <c r="X109" s="53">
        <f>+(A!W53+B!X53)/(E!X67+E!X95)</f>
        <v>9.3381257998789005E-6</v>
      </c>
      <c r="Y109" s="53">
        <f>+(A!X53+B!Y53)/(E!Y67+E!Y95)</f>
        <v>7.4022505378262305E-6</v>
      </c>
      <c r="Z109" s="53">
        <f>+(A!Y53+B!Z53)/(E!Z67+E!Z95)</f>
        <v>2.9977348353999465E-6</v>
      </c>
      <c r="AA109" s="53">
        <f>+(A!Z53+B!AA53)/(E!AA67+E!AA95)</f>
        <v>9.8253343535514864E-6</v>
      </c>
      <c r="AB109" s="53">
        <f>+(A!AA53+B!AB53)/(E!AB67+E!AB95)</f>
        <v>8.4743900338685826E-6</v>
      </c>
      <c r="AC109" s="53">
        <f>+(A!AB53+B!AC53)/(E!AC67+E!AC95)</f>
        <v>2.5610405433323782E-6</v>
      </c>
      <c r="AD109" s="53">
        <f>+(A!AC53+B!AD53)/(E!AD67+E!AD95)</f>
        <v>2.758141744413553E-6</v>
      </c>
    </row>
    <row r="110" spans="4:30" x14ac:dyDescent="0.25">
      <c r="D110" s="60" t="s">
        <v>23</v>
      </c>
      <c r="E110" s="53">
        <f>+(A!D54+B!E54)/(E!E68+E!E96)</f>
        <v>2.8432436673203528E-6</v>
      </c>
      <c r="F110" s="53">
        <f>+(A!E54+B!F54)/(E!F68+E!F96)</f>
        <v>2.7744048575505403E-6</v>
      </c>
      <c r="G110" s="53">
        <f>+(A!F54+B!G54)/(E!G68+E!G96)</f>
        <v>2.502462432046117E-6</v>
      </c>
      <c r="H110" s="53">
        <f>+(A!G54+B!H54)/(E!H68+E!H96)</f>
        <v>2.5414261468653252E-6</v>
      </c>
      <c r="I110" s="53">
        <f>+(A!H54+B!I54)/(E!I68+E!I96)</f>
        <v>2.8348857271515945E-6</v>
      </c>
      <c r="J110" s="53">
        <f>+(A!I54+B!J54)/(E!J68+E!J96)</f>
        <v>3.7336687598872634E-6</v>
      </c>
      <c r="K110" s="53">
        <f>+(A!J54+B!K54)/(E!K68+E!K96)</f>
        <v>4.0394763736994254E-6</v>
      </c>
      <c r="L110" s="53">
        <f>+(A!K54+B!L54)/(E!L68+E!L96)</f>
        <v>3.8765731029999854E-6</v>
      </c>
      <c r="M110" s="53">
        <f>+(A!L54+B!M54)/(E!M68+E!M96)</f>
        <v>3.9469848396616998E-6</v>
      </c>
      <c r="N110" s="53">
        <f>+(A!M54+B!N54)/(E!N68+E!N96)</f>
        <v>5.7194687216130956E-6</v>
      </c>
      <c r="O110" s="53">
        <f>+(A!N54+B!O54)/(E!O68+E!O96)</f>
        <v>3.7325347101872309E-6</v>
      </c>
      <c r="P110" s="53">
        <f>+(A!O54+B!P54)/(E!P68+E!P96)</f>
        <v>2.9421476310605161E-6</v>
      </c>
      <c r="Q110" s="53">
        <f>+(A!P54+B!Q54)/(E!Q68+E!Q96)</f>
        <v>2.816343060048576E-6</v>
      </c>
      <c r="R110" s="53">
        <f>+(A!Q54+B!R54)/(E!R68+E!R96)</f>
        <v>2.6166043478648578E-6</v>
      </c>
      <c r="S110" s="53">
        <f>+(A!R54+B!S54)/(E!S68+E!S96)</f>
        <v>3.1941004109454354E-6</v>
      </c>
      <c r="T110" s="53">
        <f>+(A!S54+B!T54)/(E!T68+E!T96)</f>
        <v>4.2392331466420126E-6</v>
      </c>
      <c r="U110" s="53">
        <f>+(A!T54+B!U54)/(E!U68+E!U96)</f>
        <v>5.057825117395387E-6</v>
      </c>
      <c r="V110" s="53">
        <f>+(A!U54+B!V54)/(E!V68+E!V96)</f>
        <v>5.0601970869509868E-6</v>
      </c>
      <c r="W110" s="53">
        <f>+(A!V54+B!W54)/(E!W68+E!W96)</f>
        <v>5.2801227237175564E-6</v>
      </c>
      <c r="X110" s="53">
        <f>+(A!W54+B!X54)/(E!X68+E!X96)</f>
        <v>7.0717862830978129E-6</v>
      </c>
      <c r="Y110" s="53">
        <f>+(A!X54+B!Y54)/(E!Y68+E!Y96)</f>
        <v>2.8997015429627591E-6</v>
      </c>
      <c r="Z110" s="53">
        <f>+(A!Y54+B!Z54)/(E!Z68+E!Z96)</f>
        <v>2.3215387288944579E-6</v>
      </c>
      <c r="AA110" s="53">
        <f>+(A!Z54+B!AA54)/(E!AA68+E!AA96)</f>
        <v>2.353563059569914E-6</v>
      </c>
      <c r="AB110" s="53">
        <f>+(A!AA54+B!AB54)/(E!AB68+E!AB96)</f>
        <v>2.6564932559492242E-6</v>
      </c>
      <c r="AC110" s="53">
        <f>+(A!AB54+B!AC54)/(E!AC68+E!AC96)</f>
        <v>2.8428723458955831E-6</v>
      </c>
      <c r="AD110" s="53">
        <f>+(A!AC54+B!AD54)/(E!AD68+E!AD96)</f>
        <v>2.5624977253820937E-6</v>
      </c>
    </row>
    <row r="111" spans="4:30" x14ac:dyDescent="0.25">
      <c r="D111" s="60" t="s">
        <v>24</v>
      </c>
      <c r="E111" s="53">
        <f>+(A!D55+B!E55)/(E!E69+E!E97)</f>
        <v>1.1544493593169512E-6</v>
      </c>
      <c r="F111" s="53">
        <f>+(A!E55+B!F55)/(E!F69+E!F97)</f>
        <v>6.4257373768565498E-7</v>
      </c>
      <c r="G111" s="53">
        <f>+(A!F55+B!G55)/(E!G69+E!G97)</f>
        <v>3.4486498211510897E-7</v>
      </c>
      <c r="H111" s="53">
        <f>+(A!G55+B!H55)/(E!H69+E!H97)</f>
        <v>4.1062879331249076E-7</v>
      </c>
      <c r="I111" s="53">
        <f>+(A!H55+B!I55)/(E!I69+E!I97)</f>
        <v>1.54063397605503E-6</v>
      </c>
      <c r="J111" s="53">
        <f>+(A!I55+B!J55)/(E!J69+E!J97)</f>
        <v>2.4880594401425622E-6</v>
      </c>
      <c r="K111" s="53">
        <f>+(A!J55+B!K55)/(E!K69+E!K97)</f>
        <v>5.5267620797092782E-7</v>
      </c>
      <c r="L111" s="53">
        <f>+(A!K55+B!L55)/(E!L69+E!L97)</f>
        <v>5.3267487911601549E-7</v>
      </c>
      <c r="M111" s="53">
        <f>+(A!L55+B!M55)/(E!M69+E!M97)</f>
        <v>3.0845645255088777E-7</v>
      </c>
      <c r="N111" s="53">
        <f>+(A!M55+B!N55)/(E!N69+E!N97)</f>
        <v>3.8172368937789517E-7</v>
      </c>
      <c r="O111" s="53">
        <f>+(A!N55+B!O55)/(E!O69+E!O97)</f>
        <v>7.984965511958689E-7</v>
      </c>
      <c r="P111" s="53">
        <f>+(A!O55+B!P55)/(E!P69+E!P97)</f>
        <v>1.3588098605901744E-6</v>
      </c>
      <c r="Q111" s="53">
        <f>+(A!P55+B!Q55)/(E!Q69+E!Q97)</f>
        <v>2.2303110537793887E-6</v>
      </c>
      <c r="R111" s="53">
        <f>+(A!Q55+B!R55)/(E!R69+E!R97)</f>
        <v>2.541158923135638E-6</v>
      </c>
      <c r="S111" s="53">
        <f>+(A!R55+B!S55)/(E!S69+E!S97)</f>
        <v>2.8514845928050114E-6</v>
      </c>
      <c r="T111" s="53">
        <f>+(A!S55+B!T55)/(E!T69+E!T97)</f>
        <v>3.2415355585235712E-6</v>
      </c>
      <c r="U111" s="53">
        <f>+(A!T55+B!U55)/(E!U69+E!U97)</f>
        <v>5.4827157124593479E-6</v>
      </c>
      <c r="V111" s="53">
        <f>+(A!U55+B!V55)/(E!V69+E!V97)</f>
        <v>1.0756805494087688E-5</v>
      </c>
      <c r="W111" s="53">
        <f>+(A!V55+B!W55)/(E!W69+E!W97)</f>
        <v>4.029592345186448E-6</v>
      </c>
      <c r="X111" s="53">
        <f>+(A!W55+B!X55)/(E!X69+E!X97)</f>
        <v>4.4053428063017314E-6</v>
      </c>
      <c r="Y111" s="53">
        <f>+(A!X55+B!Y55)/(E!Y69+E!Y97)</f>
        <v>6.0763242685562848E-6</v>
      </c>
      <c r="Z111" s="53">
        <f>+(A!Y55+B!Z55)/(E!Z69+E!Z97)</f>
        <v>6.7956547103884953E-6</v>
      </c>
      <c r="AA111" s="53">
        <f>+(A!Z55+B!AA55)/(E!AA69+E!AA97)</f>
        <v>6.0670015287716616E-6</v>
      </c>
      <c r="AB111" s="53">
        <f>+(A!AA55+B!AB55)/(E!AB69+E!AB97)</f>
        <v>5.5456204095769706E-6</v>
      </c>
      <c r="AC111" s="53">
        <f>+(A!AB55+B!AC55)/(E!AC69+E!AC97)</f>
        <v>5.6245450032403092E-6</v>
      </c>
      <c r="AD111" s="53">
        <f>+(A!AC55+B!AD55)/(E!AD69+E!AD97)</f>
        <v>6.5146089026005766E-6</v>
      </c>
    </row>
    <row r="112" spans="4:30" ht="15.75" thickBot="1" x14ac:dyDescent="0.3">
      <c r="D112" s="61" t="s">
        <v>25</v>
      </c>
      <c r="E112" s="54">
        <f>+(A!D56+B!E56)/(E!E70+E!E98)</f>
        <v>0</v>
      </c>
      <c r="F112" s="54">
        <f>+(A!E56+B!F56)/(E!F70+E!F98)</f>
        <v>0</v>
      </c>
      <c r="G112" s="54">
        <f>+(A!F56+B!G56)/(E!G70+E!G98)</f>
        <v>3.0560383568084374E-12</v>
      </c>
      <c r="H112" s="54">
        <f>+(A!G56+B!H56)/(E!H70+E!H98)</f>
        <v>0</v>
      </c>
      <c r="I112" s="54">
        <f>+(A!H56+B!I56)/(E!I70+E!I98)</f>
        <v>0</v>
      </c>
      <c r="J112" s="54">
        <f>+(A!I56+B!J56)/(E!J70+E!J98)</f>
        <v>0</v>
      </c>
      <c r="K112" s="54">
        <f>+(A!J56+B!K56)/(E!K70+E!K98)</f>
        <v>0</v>
      </c>
      <c r="L112" s="54">
        <f>+(A!K56+B!L56)/(E!L70+E!L98)</f>
        <v>0</v>
      </c>
      <c r="M112" s="54">
        <f>+(A!L56+B!M56)/(E!M70+E!M98)</f>
        <v>1.5098565244094291E-8</v>
      </c>
      <c r="N112" s="54">
        <f>+(A!M56+B!N56)/(E!N70+E!N98)</f>
        <v>5.935803152925081E-8</v>
      </c>
      <c r="O112" s="54">
        <f>+(A!N56+B!O56)/(E!O70+E!O98)</f>
        <v>5.8679843269495187E-9</v>
      </c>
      <c r="P112" s="54">
        <f>+(A!O56+B!P56)/(E!P70+E!P98)</f>
        <v>7.3801907096063166E-8</v>
      </c>
      <c r="Q112" s="54">
        <f>+(A!P56+B!Q56)/(E!Q70+E!Q98)</f>
        <v>1.6120515770670432E-7</v>
      </c>
      <c r="R112" s="54">
        <f>+(A!Q56+B!R56)/(E!R70+E!R98)</f>
        <v>1.0826469980787656E-7</v>
      </c>
      <c r="S112" s="54">
        <f>+(A!R56+B!S56)/(E!S70+E!S98)</f>
        <v>5.09821226276379E-8</v>
      </c>
      <c r="T112" s="54">
        <f>+(A!S56+B!T56)/(E!T70+E!T98)</f>
        <v>2.7550897937166537E-8</v>
      </c>
      <c r="U112" s="54">
        <f>+(A!T56+B!U56)/(E!U70+E!U98)</f>
        <v>3.0227439955362665E-8</v>
      </c>
      <c r="V112" s="54">
        <f>+(A!U56+B!V56)/(E!V70+E!V98)</f>
        <v>1.1374502429381533E-8</v>
      </c>
      <c r="W112" s="54">
        <f>+(A!V56+B!W56)/(E!W70+E!W98)</f>
        <v>2.0243952935130767E-8</v>
      </c>
      <c r="X112" s="54">
        <f>+(A!W56+B!X56)/(E!X70+E!X98)</f>
        <v>1.2380783345611592E-8</v>
      </c>
      <c r="Y112" s="54">
        <f>+(A!X56+B!Y56)/(E!Y70+E!Y98)</f>
        <v>2.3282603844459883E-8</v>
      </c>
      <c r="Z112" s="54">
        <f>+(A!Y56+B!Z56)/(E!Z70+E!Z98)</f>
        <v>2.1156213401816187E-8</v>
      </c>
      <c r="AA112" s="54">
        <f>+(A!Z56+B!AA56)/(E!AA70+E!AA98)</f>
        <v>5.4534037642288902E-9</v>
      </c>
      <c r="AB112" s="54">
        <f>+(A!AA56+B!AB56)/(E!AB70+E!AB98)</f>
        <v>3.4566019149821966E-8</v>
      </c>
      <c r="AC112" s="54">
        <f>+(A!AB56+B!AC56)/(E!AC70+E!AC98)</f>
        <v>1.1508115737223151E-7</v>
      </c>
      <c r="AD112" s="54">
        <f>+(A!AC56+B!AD56)/(E!AD70+E!AD98)</f>
        <v>2.3412734429847695E-8</v>
      </c>
    </row>
    <row r="113" spans="4:4" x14ac:dyDescent="0.25">
      <c r="D113" s="1"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2"/>
  <sheetViews>
    <sheetView showGridLines="0" topLeftCell="O58" workbookViewId="0">
      <selection activeCell="AD53" sqref="AD53"/>
    </sheetView>
  </sheetViews>
  <sheetFormatPr baseColWidth="10" defaultRowHeight="15" x14ac:dyDescent="0.25"/>
  <cols>
    <col min="2" max="2" width="13.42578125" customWidth="1"/>
    <col min="4" max="4" width="31.7109375" customWidth="1"/>
  </cols>
  <sheetData>
    <row r="7" spans="2:16" x14ac:dyDescent="0.25">
      <c r="B7" s="202" t="s">
        <v>50</v>
      </c>
      <c r="C7" s="191"/>
      <c r="D7" s="191"/>
      <c r="E7" s="191"/>
    </row>
    <row r="8" spans="2:16" x14ac:dyDescent="0.25">
      <c r="B8" s="191"/>
      <c r="C8" s="191"/>
      <c r="D8" s="191"/>
      <c r="E8" s="191"/>
      <c r="M8" s="191" t="s">
        <v>11</v>
      </c>
      <c r="N8" s="204"/>
      <c r="O8" s="204"/>
      <c r="P8" s="204"/>
    </row>
    <row r="9" spans="2:16" x14ac:dyDescent="0.25">
      <c r="B9" s="191"/>
      <c r="C9" s="191"/>
      <c r="D9" s="191"/>
      <c r="E9" s="191"/>
      <c r="G9" s="191" t="s">
        <v>2</v>
      </c>
      <c r="H9" s="191"/>
      <c r="I9" s="191"/>
      <c r="J9" s="191"/>
      <c r="M9" s="204"/>
      <c r="N9" s="204"/>
      <c r="O9" s="204"/>
      <c r="P9" s="204"/>
    </row>
    <row r="10" spans="2:16" x14ac:dyDescent="0.25">
      <c r="B10" s="191"/>
      <c r="C10" s="191"/>
      <c r="D10" s="191"/>
      <c r="E10" s="191"/>
      <c r="G10" s="191"/>
      <c r="H10" s="191"/>
      <c r="I10" s="191"/>
      <c r="J10" s="191"/>
      <c r="M10" s="204"/>
      <c r="N10" s="204"/>
      <c r="O10" s="204"/>
      <c r="P10" s="204"/>
    </row>
    <row r="11" spans="2:16" x14ac:dyDescent="0.25">
      <c r="B11" s="191"/>
      <c r="C11" s="191"/>
      <c r="D11" s="191"/>
      <c r="E11" s="191"/>
      <c r="G11" s="191"/>
      <c r="H11" s="191"/>
      <c r="I11" s="191"/>
      <c r="J11" s="191"/>
      <c r="M11" s="204"/>
      <c r="N11" s="204"/>
      <c r="O11" s="204"/>
      <c r="P11" s="204"/>
    </row>
    <row r="12" spans="2:16" x14ac:dyDescent="0.25">
      <c r="B12" s="191"/>
      <c r="C12" s="191"/>
      <c r="D12" s="191"/>
      <c r="E12" s="191"/>
      <c r="G12" s="191"/>
      <c r="H12" s="191"/>
      <c r="I12" s="191"/>
      <c r="J12" s="191"/>
      <c r="M12" s="204"/>
      <c r="N12" s="204"/>
      <c r="O12" s="204"/>
      <c r="P12" s="204"/>
    </row>
    <row r="13" spans="2:16" x14ac:dyDescent="0.25">
      <c r="B13" s="191"/>
      <c r="C13" s="191"/>
      <c r="D13" s="191"/>
      <c r="E13" s="191"/>
      <c r="G13" s="191"/>
      <c r="H13" s="191"/>
      <c r="I13" s="191"/>
      <c r="J13" s="191"/>
      <c r="M13" s="204"/>
      <c r="N13" s="204"/>
      <c r="O13" s="204"/>
      <c r="P13" s="204"/>
    </row>
    <row r="14" spans="2:16" x14ac:dyDescent="0.25">
      <c r="B14" s="191"/>
      <c r="C14" s="191"/>
      <c r="D14" s="191"/>
      <c r="E14" s="191"/>
      <c r="G14" s="191"/>
      <c r="H14" s="191"/>
      <c r="I14" s="191"/>
      <c r="J14" s="191"/>
      <c r="M14" s="204"/>
      <c r="N14" s="204"/>
      <c r="O14" s="204"/>
      <c r="P14" s="204"/>
    </row>
    <row r="15" spans="2:16" x14ac:dyDescent="0.25">
      <c r="B15" s="191"/>
      <c r="C15" s="191"/>
      <c r="D15" s="191"/>
      <c r="E15" s="191"/>
      <c r="G15" s="191"/>
      <c r="H15" s="191"/>
      <c r="I15" s="191"/>
      <c r="J15" s="191"/>
      <c r="M15" s="204"/>
      <c r="N15" s="204"/>
      <c r="O15" s="204"/>
      <c r="P15" s="204"/>
    </row>
    <row r="16" spans="2:16" x14ac:dyDescent="0.25">
      <c r="B16" s="191"/>
      <c r="C16" s="191"/>
      <c r="D16" s="191"/>
      <c r="E16" s="191"/>
      <c r="G16" s="191"/>
      <c r="H16" s="191"/>
      <c r="I16" s="191"/>
      <c r="J16" s="191"/>
      <c r="M16" s="204"/>
      <c r="N16" s="204"/>
      <c r="O16" s="204"/>
      <c r="P16" s="204"/>
    </row>
    <row r="17" spans="3:16" x14ac:dyDescent="0.25">
      <c r="C17" s="192" t="s">
        <v>3</v>
      </c>
      <c r="D17" s="192"/>
      <c r="E17" s="192"/>
      <c r="H17" s="192" t="s">
        <v>3</v>
      </c>
      <c r="I17" s="192"/>
      <c r="J17" s="192"/>
      <c r="N17" s="192" t="s">
        <v>3</v>
      </c>
      <c r="O17" s="192"/>
      <c r="P17" s="192"/>
    </row>
    <row r="45" spans="3:30" ht="15.75" thickBot="1" x14ac:dyDescent="0.3"/>
    <row r="46" spans="3:30" ht="15.75" thickBot="1" x14ac:dyDescent="0.3">
      <c r="C46" s="6" t="s">
        <v>14</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c r="AD46" s="9">
        <v>2020</v>
      </c>
    </row>
    <row r="47" spans="3:30" ht="15.75" thickBot="1" x14ac:dyDescent="0.3">
      <c r="C47" s="194" t="s">
        <v>26</v>
      </c>
      <c r="D47" s="210"/>
      <c r="E47" s="49">
        <f>+A!D46/A!D$46</f>
        <v>1</v>
      </c>
      <c r="F47" s="64">
        <f>+A!E46/A!E$46</f>
        <v>1</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c r="AD47" s="65">
        <f>+A!AC46/A!AC$46</f>
        <v>1</v>
      </c>
    </row>
    <row r="48" spans="3:30" x14ac:dyDescent="0.25">
      <c r="C48" s="189" t="s">
        <v>16</v>
      </c>
      <c r="D48" s="209"/>
      <c r="E48" s="50">
        <f>+A!D47/A!D$46</f>
        <v>5.3265877706783926E-2</v>
      </c>
      <c r="F48" s="66">
        <f>+A!E47/A!E$46</f>
        <v>0.10190094369177909</v>
      </c>
      <c r="G48" s="50">
        <f>+A!F47/A!F$46</f>
        <v>0.15485365923691014</v>
      </c>
      <c r="H48" s="66">
        <f>+A!G47/A!G$46</f>
        <v>0.14414738729732635</v>
      </c>
      <c r="I48" s="50">
        <f>+A!H47/A!H$46</f>
        <v>9.6232817949170699E-2</v>
      </c>
      <c r="J48" s="66">
        <f>+A!I47/A!I$46</f>
        <v>8.8276005516940814E-2</v>
      </c>
      <c r="K48" s="50">
        <f>+A!J47/A!J$46</f>
        <v>6.7572706546659062E-2</v>
      </c>
      <c r="L48" s="66">
        <f>+A!K47/A!K$46</f>
        <v>8.9472190206006053E-2</v>
      </c>
      <c r="M48" s="50">
        <f>+A!L47/A!L$46</f>
        <v>7.5359136900852816E-2</v>
      </c>
      <c r="N48" s="66">
        <f>+A!M47/A!M$46</f>
        <v>5.1386742897255575E-2</v>
      </c>
      <c r="O48" s="50">
        <f>+A!N47/A!N$46</f>
        <v>6.4446907584042118E-2</v>
      </c>
      <c r="P48" s="66">
        <f>+A!O47/A!O$46</f>
        <v>0.10436716454053617</v>
      </c>
      <c r="Q48" s="50">
        <f>+A!P47/A!P$46</f>
        <v>2.2049935115136626E-2</v>
      </c>
      <c r="R48" s="66">
        <f>+A!Q47/A!Q$46</f>
        <v>3.9112984230167576E-3</v>
      </c>
      <c r="S48" s="50">
        <f>+A!R47/A!R$46</f>
        <v>1.2311358707143068E-2</v>
      </c>
      <c r="T48" s="66">
        <f>+A!S47/A!S$46</f>
        <v>5.4034968923792658E-3</v>
      </c>
      <c r="U48" s="50">
        <f>+A!T47/A!T$46</f>
        <v>1.1584359324720277E-2</v>
      </c>
      <c r="V48" s="66">
        <f>+A!U47/A!U$46</f>
        <v>8.6913503528888939E-3</v>
      </c>
      <c r="W48" s="50">
        <f>+A!V47/A!V$46</f>
        <v>4.1668682566126797E-2</v>
      </c>
      <c r="X48" s="66">
        <f>+A!W47/A!W$46</f>
        <v>9.1048733222601815E-3</v>
      </c>
      <c r="Y48" s="50">
        <f>+A!X47/A!X$46</f>
        <v>5.7147633956715314E-3</v>
      </c>
      <c r="Z48" s="67">
        <f>+A!Y47/A!Y$46</f>
        <v>3.787303384981075E-2</v>
      </c>
      <c r="AA48" s="67">
        <f>+A!Z47/A!Z$46</f>
        <v>6.2372925806990429E-3</v>
      </c>
      <c r="AB48" s="67">
        <f>+A!AA47/A!AA$46</f>
        <v>7.0858049099555773E-3</v>
      </c>
      <c r="AC48" s="67">
        <f>+A!AB47/A!AB$46</f>
        <v>1.0291765994812047E-2</v>
      </c>
      <c r="AD48" s="183">
        <f>+A!AC47/A!AC$46</f>
        <v>0.14821502580840429</v>
      </c>
    </row>
    <row r="49" spans="3:30" x14ac:dyDescent="0.25">
      <c r="C49" s="198" t="s">
        <v>17</v>
      </c>
      <c r="D49" s="208"/>
      <c r="E49" s="68">
        <f>+A!D48/A!D$46</f>
        <v>0</v>
      </c>
      <c r="F49" s="69">
        <f>+A!E48/A!E$46</f>
        <v>0</v>
      </c>
      <c r="G49" s="68">
        <f>+A!F48/A!F$46</f>
        <v>0</v>
      </c>
      <c r="H49" s="69">
        <f>+A!G48/A!G$46</f>
        <v>0</v>
      </c>
      <c r="I49" s="68">
        <f>+A!H48/A!H$46</f>
        <v>0</v>
      </c>
      <c r="J49" s="69">
        <f>+A!I48/A!I$46</f>
        <v>0</v>
      </c>
      <c r="K49" s="68">
        <f>+A!J48/A!J$46</f>
        <v>0</v>
      </c>
      <c r="L49" s="69">
        <f>+A!K48/A!K$46</f>
        <v>0</v>
      </c>
      <c r="M49" s="68">
        <f>+A!L48/A!L$46</f>
        <v>0</v>
      </c>
      <c r="N49" s="69">
        <f>+A!M48/A!M$46</f>
        <v>0</v>
      </c>
      <c r="O49" s="68">
        <f>+A!N48/A!N$46</f>
        <v>0</v>
      </c>
      <c r="P49" s="69">
        <f>+A!O48/A!O$46</f>
        <v>0</v>
      </c>
      <c r="Q49" s="68">
        <f>+A!P48/A!P$46</f>
        <v>0</v>
      </c>
      <c r="R49" s="69">
        <f>+A!Q48/A!Q$46</f>
        <v>0</v>
      </c>
      <c r="S49" s="68">
        <f>+A!R48/A!R$46</f>
        <v>0</v>
      </c>
      <c r="T49" s="69">
        <f>+A!S48/A!S$46</f>
        <v>0</v>
      </c>
      <c r="U49" s="68">
        <f>+A!T48/A!T$46</f>
        <v>0</v>
      </c>
      <c r="V49" s="69">
        <f>+A!U48/A!U$46</f>
        <v>4.058872024596273E-5</v>
      </c>
      <c r="W49" s="68">
        <f>+A!V48/A!V$46</f>
        <v>7.7105099956847533E-3</v>
      </c>
      <c r="X49" s="69">
        <f>+A!W48/A!W$46</f>
        <v>0</v>
      </c>
      <c r="Y49" s="68">
        <f>+A!X48/A!X$46</f>
        <v>0</v>
      </c>
      <c r="Z49" s="70">
        <f>+A!Y48/A!Y$46</f>
        <v>0</v>
      </c>
      <c r="AA49" s="70">
        <f>+A!Z48/A!Z$46</f>
        <v>0</v>
      </c>
      <c r="AB49" s="70">
        <f>+A!AA48/A!AA$46</f>
        <v>5.074136043912546E-5</v>
      </c>
      <c r="AC49" s="70">
        <f>+A!AB48/A!AB$46</f>
        <v>0</v>
      </c>
      <c r="AD49" s="70">
        <f>+A!AC48/A!AC$46</f>
        <v>0</v>
      </c>
    </row>
    <row r="50" spans="3:30" x14ac:dyDescent="0.25">
      <c r="C50" s="189" t="s">
        <v>18</v>
      </c>
      <c r="D50" s="209"/>
      <c r="E50" s="50">
        <f>+A!D49/A!D$46</f>
        <v>0.82677790820585251</v>
      </c>
      <c r="F50" s="66">
        <f>+A!E49/A!E$46</f>
        <v>0.63030558930002589</v>
      </c>
      <c r="G50" s="50">
        <f>+A!F49/A!F$46</f>
        <v>0.62714161355419773</v>
      </c>
      <c r="H50" s="66">
        <f>+A!G49/A!G$46</f>
        <v>0.82306109368673575</v>
      </c>
      <c r="I50" s="50">
        <f>+A!H49/A!H$46</f>
        <v>0.88676522429796723</v>
      </c>
      <c r="J50" s="66">
        <f>+A!I49/A!I$46</f>
        <v>0.86315126178737889</v>
      </c>
      <c r="K50" s="50">
        <f>+A!J49/A!J$46</f>
        <v>0.84931052751782654</v>
      </c>
      <c r="L50" s="66">
        <f>+A!K49/A!K$46</f>
        <v>0.7801689257782588</v>
      </c>
      <c r="M50" s="50">
        <f>+A!L49/A!L$46</f>
        <v>0.85123789377631232</v>
      </c>
      <c r="N50" s="66">
        <f>+A!M49/A!M$46</f>
        <v>0.36766365723519318</v>
      </c>
      <c r="O50" s="50">
        <f>+A!N49/A!N$46</f>
        <v>0.39276977424352544</v>
      </c>
      <c r="P50" s="66">
        <f>+A!O49/A!O$46</f>
        <v>0.73655553405101082</v>
      </c>
      <c r="Q50" s="50">
        <f>+A!P49/A!P$46</f>
        <v>0.16283239032265928</v>
      </c>
      <c r="R50" s="66">
        <f>+A!Q49/A!Q$46</f>
        <v>1.7802566795855228E-2</v>
      </c>
      <c r="S50" s="50">
        <f>+A!R49/A!R$46</f>
        <v>3.4042923661398078E-2</v>
      </c>
      <c r="T50" s="66">
        <f>+A!S49/A!S$46</f>
        <v>6.8741973328258332E-3</v>
      </c>
      <c r="U50" s="50">
        <f>+A!T49/A!T$46</f>
        <v>1.1413595503821148E-2</v>
      </c>
      <c r="V50" s="66">
        <f>+A!U49/A!U$46</f>
        <v>9.1801921425763398E-3</v>
      </c>
      <c r="W50" s="50">
        <f>+A!V49/A!V$46</f>
        <v>9.5496912293630956E-2</v>
      </c>
      <c r="X50" s="66">
        <f>+A!W49/A!W$46</f>
        <v>2.9791082332228176E-2</v>
      </c>
      <c r="Y50" s="50">
        <f>+A!X49/A!X$46</f>
        <v>8.950080780582648E-3</v>
      </c>
      <c r="Z50" s="67">
        <f>+A!Y49/A!Y$46</f>
        <v>5.1165581778906226E-2</v>
      </c>
      <c r="AA50" s="67">
        <f>+A!Z49/A!Z$46</f>
        <v>2.893555897638032E-2</v>
      </c>
      <c r="AB50" s="67">
        <f>+A!AA49/A!AA$46</f>
        <v>1.124166814546915E-3</v>
      </c>
      <c r="AC50" s="67">
        <f>+A!AB49/A!AB$46</f>
        <v>1.8098575517233498E-2</v>
      </c>
      <c r="AD50" s="67">
        <f>+A!AC49/A!AC$46</f>
        <v>7.3633993303783118E-2</v>
      </c>
    </row>
    <row r="51" spans="3:30" x14ac:dyDescent="0.25">
      <c r="C51" s="198" t="s">
        <v>19</v>
      </c>
      <c r="D51" s="208"/>
      <c r="E51" s="68">
        <f>+A!D50/A!D$46</f>
        <v>0</v>
      </c>
      <c r="F51" s="69">
        <f>+A!E50/A!E$46</f>
        <v>0</v>
      </c>
      <c r="G51" s="68">
        <f>+A!F50/A!F$46</f>
        <v>0</v>
      </c>
      <c r="H51" s="69">
        <f>+A!G50/A!G$46</f>
        <v>0</v>
      </c>
      <c r="I51" s="68">
        <f>+A!H50/A!H$46</f>
        <v>0</v>
      </c>
      <c r="J51" s="69">
        <f>+A!I50/A!I$46</f>
        <v>0</v>
      </c>
      <c r="K51" s="68">
        <f>+A!J50/A!J$46</f>
        <v>0</v>
      </c>
      <c r="L51" s="69">
        <f>+A!K50/A!K$46</f>
        <v>0</v>
      </c>
      <c r="M51" s="68">
        <f>+A!L50/A!L$46</f>
        <v>0</v>
      </c>
      <c r="N51" s="69">
        <f>+A!M50/A!M$46</f>
        <v>0.53404257012843426</v>
      </c>
      <c r="O51" s="68">
        <f>+A!N50/A!N$46</f>
        <v>0.50087084672522397</v>
      </c>
      <c r="P51" s="69">
        <f>+A!O50/A!O$46</f>
        <v>0</v>
      </c>
      <c r="Q51" s="68">
        <f>+A!P50/A!P$46</f>
        <v>0.78097739144515299</v>
      </c>
      <c r="R51" s="69">
        <f>+A!Q50/A!Q$46</f>
        <v>0.93881165437133762</v>
      </c>
      <c r="S51" s="68">
        <f>+A!R50/A!R$46</f>
        <v>0.79533281479759399</v>
      </c>
      <c r="T51" s="69">
        <f>+A!S50/A!S$46</f>
        <v>0.92947032379938599</v>
      </c>
      <c r="U51" s="68">
        <f>+A!T50/A!T$46</f>
        <v>0.86379477921565628</v>
      </c>
      <c r="V51" s="69">
        <f>+A!U50/A!U$46</f>
        <v>0.97423628933634698</v>
      </c>
      <c r="W51" s="68">
        <f>+A!V50/A!V$46</f>
        <v>0.78645475205739845</v>
      </c>
      <c r="X51" s="69">
        <f>+A!W50/A!W$46</f>
        <v>0.80366492259505085</v>
      </c>
      <c r="Y51" s="68">
        <f>+A!X50/A!X$46</f>
        <v>0.92088559332746689</v>
      </c>
      <c r="Z51" s="70">
        <f>+A!Y50/A!Y$46</f>
        <v>0.73833758133406924</v>
      </c>
      <c r="AA51" s="70">
        <f>+A!Z50/A!Z$46</f>
        <v>0.87536348091244987</v>
      </c>
      <c r="AB51" s="70">
        <f>+A!AA50/A!AA$46</f>
        <v>0.9042480679213043</v>
      </c>
      <c r="AC51" s="70">
        <f>+A!AB50/A!AB$46</f>
        <v>0.95875515028023561</v>
      </c>
      <c r="AD51" s="70">
        <f>+A!AC50/A!AC$46</f>
        <v>0.582601933871987</v>
      </c>
    </row>
    <row r="52" spans="3:30" x14ac:dyDescent="0.25">
      <c r="C52" s="189" t="s">
        <v>20</v>
      </c>
      <c r="D52" s="209"/>
      <c r="E52" s="50">
        <f>+A!D51/A!D$46</f>
        <v>0</v>
      </c>
      <c r="F52" s="66">
        <f>+A!E51/A!E$46</f>
        <v>0</v>
      </c>
      <c r="G52" s="50">
        <f>+A!F51/A!F$46</f>
        <v>0</v>
      </c>
      <c r="H52" s="66">
        <f>+A!G51/A!G$46</f>
        <v>0</v>
      </c>
      <c r="I52" s="50">
        <f>+A!H51/A!H$46</f>
        <v>0</v>
      </c>
      <c r="J52" s="66">
        <f>+A!I51/A!I$46</f>
        <v>0</v>
      </c>
      <c r="K52" s="50">
        <f>+A!J51/A!J$46</f>
        <v>0</v>
      </c>
      <c r="L52" s="66">
        <f>+A!K51/A!K$46</f>
        <v>0</v>
      </c>
      <c r="M52" s="50">
        <f>+A!L51/A!L$46</f>
        <v>0</v>
      </c>
      <c r="N52" s="66">
        <f>+A!M51/A!M$46</f>
        <v>0</v>
      </c>
      <c r="O52" s="50">
        <f>+A!N51/A!N$46</f>
        <v>0</v>
      </c>
      <c r="P52" s="66">
        <f>+A!O51/A!O$46</f>
        <v>0</v>
      </c>
      <c r="Q52" s="50">
        <f>+A!P51/A!P$46</f>
        <v>0</v>
      </c>
      <c r="R52" s="66">
        <f>+A!Q51/A!Q$46</f>
        <v>0</v>
      </c>
      <c r="S52" s="50">
        <f>+A!R51/A!R$46</f>
        <v>0</v>
      </c>
      <c r="T52" s="66">
        <f>+A!S51/A!S$46</f>
        <v>0</v>
      </c>
      <c r="U52" s="50">
        <f>+A!T51/A!T$46</f>
        <v>0</v>
      </c>
      <c r="V52" s="66">
        <f>+A!U51/A!U$46</f>
        <v>0</v>
      </c>
      <c r="W52" s="50">
        <f>+A!V51/A!V$46</f>
        <v>0</v>
      </c>
      <c r="X52" s="66">
        <f>+A!W51/A!W$46</f>
        <v>0</v>
      </c>
      <c r="Y52" s="50">
        <f>+A!X51/A!X$46</f>
        <v>0</v>
      </c>
      <c r="Z52" s="67">
        <f>+A!Y51/A!Y$46</f>
        <v>0</v>
      </c>
      <c r="AA52" s="67">
        <f>+A!Z51/A!Z$46</f>
        <v>0</v>
      </c>
      <c r="AB52" s="67">
        <f>+A!AA51/A!AA$46</f>
        <v>0</v>
      </c>
      <c r="AC52" s="67">
        <f>+A!AB51/A!AB$46</f>
        <v>0</v>
      </c>
      <c r="AD52" s="67">
        <f>+A!AC51/A!AC$46</f>
        <v>0</v>
      </c>
    </row>
    <row r="53" spans="3:30" x14ac:dyDescent="0.25">
      <c r="C53" s="198" t="s">
        <v>21</v>
      </c>
      <c r="D53" s="208"/>
      <c r="E53" s="68">
        <f>+A!D52/A!D$46</f>
        <v>0</v>
      </c>
      <c r="F53" s="69">
        <f>+A!E52/A!E$46</f>
        <v>0.13185845839049631</v>
      </c>
      <c r="G53" s="68">
        <f>+A!F52/A!F$46</f>
        <v>0.14137439119605055</v>
      </c>
      <c r="H53" s="69">
        <f>+A!G52/A!G$46</f>
        <v>0</v>
      </c>
      <c r="I53" s="68">
        <f>+A!H52/A!H$46</f>
        <v>0</v>
      </c>
      <c r="J53" s="69">
        <f>+A!I52/A!I$46</f>
        <v>3.5417349828500588E-2</v>
      </c>
      <c r="K53" s="68">
        <f>+A!J52/A!J$46</f>
        <v>4.7248639279478345E-2</v>
      </c>
      <c r="L53" s="69">
        <f>+A!K52/A!K$46</f>
        <v>8.8314589737447519E-2</v>
      </c>
      <c r="M53" s="68">
        <f>+A!L52/A!L$46</f>
        <v>5.3831062444264714E-2</v>
      </c>
      <c r="N53" s="69">
        <f>+A!M52/A!M$46</f>
        <v>8.669201665308171E-3</v>
      </c>
      <c r="O53" s="68">
        <f>+A!N52/A!N$46</f>
        <v>1.9057016291779586E-2</v>
      </c>
      <c r="P53" s="69">
        <f>+A!O52/A!O$46</f>
        <v>3.5394674921214994E-2</v>
      </c>
      <c r="Q53" s="68">
        <f>+A!P52/A!P$46</f>
        <v>2.0489927118268254E-2</v>
      </c>
      <c r="R53" s="69">
        <f>+A!Q52/A!Q$46</f>
        <v>1.5232255879841E-3</v>
      </c>
      <c r="S53" s="68">
        <f>+A!R52/A!R$46</f>
        <v>9.6411388269420448E-3</v>
      </c>
      <c r="T53" s="69">
        <f>+A!S52/A!S$46</f>
        <v>2.3691688312999005E-3</v>
      </c>
      <c r="U53" s="68">
        <f>+A!T52/A!T$46</f>
        <v>4.5824563024508295E-3</v>
      </c>
      <c r="V53" s="69">
        <f>+A!U52/A!U$46</f>
        <v>3.0446012319209274E-3</v>
      </c>
      <c r="W53" s="68">
        <f>+A!V52/A!V$46</f>
        <v>2.3691974472115344E-2</v>
      </c>
      <c r="X53" s="69">
        <f>+A!W52/A!W$46</f>
        <v>3.9030787299317109E-3</v>
      </c>
      <c r="Y53" s="68">
        <f>+A!X52/A!X$46</f>
        <v>1.9431760320762661E-3</v>
      </c>
      <c r="Z53" s="70">
        <f>+A!Y52/A!Y$46</f>
        <v>3.4936029261498136E-2</v>
      </c>
      <c r="AA53" s="70">
        <f>+A!Z52/A!Z$46</f>
        <v>5.4821116503595375E-3</v>
      </c>
      <c r="AB53" s="70">
        <f>+A!AA52/A!AA$46</f>
        <v>2.8939166564050508E-3</v>
      </c>
      <c r="AC53" s="70">
        <f>+A!AB52/A!AB$46</f>
        <v>4.7363990287746698E-3</v>
      </c>
      <c r="AD53" s="70">
        <f>+A!AC52/A!AC$46</f>
        <v>4.0311240965909982E-2</v>
      </c>
    </row>
    <row r="54" spans="3:30" x14ac:dyDescent="0.25">
      <c r="C54" s="189" t="s">
        <v>22</v>
      </c>
      <c r="D54" s="209"/>
      <c r="E54" s="50">
        <f>+A!D53/A!D$46</f>
        <v>9.1692771394753195E-2</v>
      </c>
      <c r="F54" s="66">
        <f>+A!E53/A!E$46</f>
        <v>0.13083985856313082</v>
      </c>
      <c r="G54" s="50">
        <f>+A!F53/A!F$46</f>
        <v>6.4967400071215903E-2</v>
      </c>
      <c r="H54" s="66">
        <f>+A!G53/A!G$46</f>
        <v>2.6635518462778767E-2</v>
      </c>
      <c r="I54" s="50">
        <f>+A!H53/A!H$46</f>
        <v>1.5739655130948632E-2</v>
      </c>
      <c r="J54" s="66">
        <f>+A!I53/A!I$46</f>
        <v>6.7685935279355553E-3</v>
      </c>
      <c r="K54" s="50">
        <f>+A!J53/A!J$46</f>
        <v>1.8871304925273294E-2</v>
      </c>
      <c r="L54" s="66">
        <f>+A!K53/A!K$46</f>
        <v>2.2254719204197405E-2</v>
      </c>
      <c r="M54" s="50">
        <f>+A!L53/A!L$46</f>
        <v>1.6290120768438443E-2</v>
      </c>
      <c r="N54" s="66">
        <f>+A!M53/A!M$46</f>
        <v>3.0029451156264791E-2</v>
      </c>
      <c r="O54" s="50">
        <f>+A!N53/A!N$46</f>
        <v>1.6748280822526451E-2</v>
      </c>
      <c r="P54" s="66">
        <f>+A!O53/A!O$46</f>
        <v>9.6792762182986866E-2</v>
      </c>
      <c r="Q54" s="50">
        <f>+A!P53/A!P$46</f>
        <v>5.6610019922394665E-3</v>
      </c>
      <c r="R54" s="66">
        <f>+A!Q53/A!Q$46</f>
        <v>3.6760193840509249E-2</v>
      </c>
      <c r="S54" s="50">
        <f>+A!R53/A!R$46</f>
        <v>0.14121195770202563</v>
      </c>
      <c r="T54" s="66">
        <f>+A!S53/A!S$46</f>
        <v>5.4543023643474693E-2</v>
      </c>
      <c r="U54" s="50">
        <f>+A!T53/A!T$46</f>
        <v>0.1064664732253118</v>
      </c>
      <c r="V54" s="66">
        <f>+A!U53/A!U$46</f>
        <v>3.8617702957064464E-3</v>
      </c>
      <c r="W54" s="50">
        <f>+A!V53/A!V$46</f>
        <v>1.1896136298587047E-2</v>
      </c>
      <c r="X54" s="66">
        <f>+A!W53/A!W$46</f>
        <v>0.14230326143261154</v>
      </c>
      <c r="Y54" s="50">
        <f>+A!X53/A!X$46</f>
        <v>6.0888632623828896E-2</v>
      </c>
      <c r="Z54" s="67">
        <f>+A!Y53/A!Y$46</f>
        <v>0.12423350814390935</v>
      </c>
      <c r="AA54" s="67">
        <f>+A!Z53/A!Z$46</f>
        <v>8.2596873493709172E-2</v>
      </c>
      <c r="AB54" s="67">
        <f>+A!AA53/A!AA$46</f>
        <v>8.3044405949302832E-2</v>
      </c>
      <c r="AC54" s="67">
        <f>+A!AB53/A!AB$46</f>
        <v>5.329944577736054E-3</v>
      </c>
      <c r="AD54" s="67">
        <f>+A!AC53/A!AC$46</f>
        <v>0.12733061282886998</v>
      </c>
    </row>
    <row r="55" spans="3:30" x14ac:dyDescent="0.25">
      <c r="C55" s="198" t="s">
        <v>23</v>
      </c>
      <c r="D55" s="208"/>
      <c r="E55" s="68">
        <f>+A!D54/A!D$46</f>
        <v>0</v>
      </c>
      <c r="F55" s="69">
        <f>+A!E54/A!E$46</f>
        <v>0</v>
      </c>
      <c r="G55" s="68">
        <f>+A!F54/A!F$46</f>
        <v>4.3111237273940678E-3</v>
      </c>
      <c r="H55" s="69">
        <f>+A!G54/A!G$46</f>
        <v>0</v>
      </c>
      <c r="I55" s="68">
        <f>+A!H54/A!H$46</f>
        <v>0</v>
      </c>
      <c r="J55" s="69">
        <f>+A!I54/A!I$46</f>
        <v>1.443969763655189E-3</v>
      </c>
      <c r="K55" s="68">
        <f>+A!J54/A!J$46</f>
        <v>1.5604969814718707E-2</v>
      </c>
      <c r="L55" s="69">
        <f>+A!K54/A!K$46</f>
        <v>1.1507722004762785E-2</v>
      </c>
      <c r="M55" s="68">
        <f>+A!L54/A!L$46</f>
        <v>2.0794937910597715E-3</v>
      </c>
      <c r="N55" s="69">
        <f>+A!M54/A!M$46</f>
        <v>3.459545027945625E-3</v>
      </c>
      <c r="O55" s="68">
        <f>+A!N54/A!N$46</f>
        <v>2.0299151261431313E-3</v>
      </c>
      <c r="P55" s="69">
        <f>+A!O54/A!O$46</f>
        <v>1.7686348386677406E-2</v>
      </c>
      <c r="Q55" s="68">
        <f>+A!P54/A!P$46</f>
        <v>6.1425288392786236E-3</v>
      </c>
      <c r="R55" s="69">
        <f>+A!Q54/A!Q$46</f>
        <v>8.0292453239275239E-4</v>
      </c>
      <c r="S55" s="68">
        <f>+A!R54/A!R$46</f>
        <v>4.1581400065630169E-3</v>
      </c>
      <c r="T55" s="69">
        <f>+A!S54/A!S$46</f>
        <v>8.8223435299595438E-4</v>
      </c>
      <c r="U55" s="68">
        <f>+A!T54/A!T$46</f>
        <v>6.8906464056689095E-4</v>
      </c>
      <c r="V55" s="69">
        <f>+A!U54/A!U$46</f>
        <v>3.0369072870274611E-4</v>
      </c>
      <c r="W55" s="68">
        <f>+A!V54/A!V$46</f>
        <v>2.4251799933503824E-2</v>
      </c>
      <c r="X55" s="69">
        <f>+A!W54/A!W$46</f>
        <v>8.9271350140887225E-3</v>
      </c>
      <c r="Y55" s="68">
        <f>+A!X54/A!X$46</f>
        <v>8.1281332549314493E-4</v>
      </c>
      <c r="Z55" s="70">
        <f>+A!Y54/A!Y$46</f>
        <v>5.3293045149786075E-3</v>
      </c>
      <c r="AA55" s="70">
        <f>+A!Z54/A!Z$46</f>
        <v>7.6521511167539405E-4</v>
      </c>
      <c r="AB55" s="70">
        <f>+A!AA54/A!AA$46</f>
        <v>1.0217185251580137E-3</v>
      </c>
      <c r="AC55" s="70">
        <f>+A!AB54/A!AB$46</f>
        <v>1.6684521202172593E-3</v>
      </c>
      <c r="AD55" s="70">
        <f>+A!AC54/A!AC$46</f>
        <v>2.1939632102944407E-2</v>
      </c>
    </row>
    <row r="56" spans="3:30" x14ac:dyDescent="0.25">
      <c r="C56" s="189" t="s">
        <v>24</v>
      </c>
      <c r="D56" s="209"/>
      <c r="E56" s="50">
        <f>+A!D55/A!D$46</f>
        <v>2.8263442692610385E-2</v>
      </c>
      <c r="F56" s="66">
        <f>+A!E55/A!E$46</f>
        <v>5.0951500545678473E-3</v>
      </c>
      <c r="G56" s="50">
        <f>+A!F55/A!F$46</f>
        <v>7.3518122142315909E-3</v>
      </c>
      <c r="H56" s="66">
        <f>+A!G55/A!G$46</f>
        <v>6.156000553159173E-3</v>
      </c>
      <c r="I56" s="50">
        <f>+A!H55/A!H$46</f>
        <v>1.262302621913449E-3</v>
      </c>
      <c r="J56" s="66">
        <f>+A!I55/A!I$46</f>
        <v>4.9427016620037737E-3</v>
      </c>
      <c r="K56" s="50">
        <f>+A!J55/A!J$46</f>
        <v>1.3918519160440116E-3</v>
      </c>
      <c r="L56" s="66">
        <f>+A!K55/A!K$46</f>
        <v>8.2818530693274054E-3</v>
      </c>
      <c r="M56" s="50">
        <f>+A!L55/A!L$46</f>
        <v>1.2022923190720119E-3</v>
      </c>
      <c r="N56" s="66">
        <f>+A!M55/A!M$46</f>
        <v>4.7488318895983674E-3</v>
      </c>
      <c r="O56" s="50">
        <f>+A!N55/A!N$46</f>
        <v>3.9915310735506174E-3</v>
      </c>
      <c r="P56" s="66">
        <f>+A!O55/A!O$46</f>
        <v>8.8972204569403458E-3</v>
      </c>
      <c r="Q56" s="50">
        <f>+A!P55/A!P$46</f>
        <v>1.7988010177842745E-3</v>
      </c>
      <c r="R56" s="66">
        <f>+A!Q55/A!Q$46</f>
        <v>3.8650211839125242E-4</v>
      </c>
      <c r="S56" s="50">
        <f>+A!R55/A!R$46</f>
        <v>3.2395281133431111E-3</v>
      </c>
      <c r="T56" s="66">
        <f>+A!S55/A!S$46</f>
        <v>4.4332724417005969E-4</v>
      </c>
      <c r="U56" s="50">
        <f>+A!T55/A!T$46</f>
        <v>1.469211374067368E-3</v>
      </c>
      <c r="V56" s="66">
        <f>+A!U55/A!U$46</f>
        <v>6.1114179687564029E-4</v>
      </c>
      <c r="W56" s="50">
        <f>+A!V55/A!V$46</f>
        <v>8.5197531268433255E-3</v>
      </c>
      <c r="X56" s="66">
        <f>+A!W55/A!W$46</f>
        <v>2.238250160339285E-3</v>
      </c>
      <c r="Y56" s="50">
        <f>+A!X55/A!X$46</f>
        <v>7.9224506406581192E-4</v>
      </c>
      <c r="Z56" s="67">
        <f>+A!Y55/A!Y$46</f>
        <v>7.7303148771001419E-3</v>
      </c>
      <c r="AA56" s="67">
        <f>+A!Z55/A!Z$46</f>
        <v>6.1553153758131486E-4</v>
      </c>
      <c r="AB56" s="67">
        <f>+A!AA55/A!AA$46</f>
        <v>4.5380739727966655E-4</v>
      </c>
      <c r="AC56" s="67">
        <f>+A!AB55/A!AB$46</f>
        <v>9.4374025205409134E-4</v>
      </c>
      <c r="AD56" s="67">
        <f>+A!AC55/A!AC$46</f>
        <v>4.9410003766061413E-3</v>
      </c>
    </row>
    <row r="57" spans="3:30" ht="15.75" thickBot="1" x14ac:dyDescent="0.3">
      <c r="C57" s="200" t="s">
        <v>25</v>
      </c>
      <c r="D57" s="229"/>
      <c r="E57" s="71">
        <f>+A!D56/A!D$46</f>
        <v>0</v>
      </c>
      <c r="F57" s="72">
        <f>+A!E56/A!E$46</f>
        <v>0</v>
      </c>
      <c r="G57" s="71">
        <f>+A!F56/A!F$46</f>
        <v>0</v>
      </c>
      <c r="H57" s="72">
        <f>+A!G56/A!G$46</f>
        <v>0</v>
      </c>
      <c r="I57" s="71">
        <f>+A!H56/A!H$46</f>
        <v>0</v>
      </c>
      <c r="J57" s="72">
        <f>+A!I56/A!I$46</f>
        <v>0</v>
      </c>
      <c r="K57" s="71">
        <f>+A!J56/A!J$46</f>
        <v>0</v>
      </c>
      <c r="L57" s="72">
        <f>+A!K56/A!K$46</f>
        <v>0</v>
      </c>
      <c r="M57" s="71">
        <f>+A!L56/A!L$46</f>
        <v>0</v>
      </c>
      <c r="N57" s="72">
        <f>+A!M56/A!M$46</f>
        <v>0</v>
      </c>
      <c r="O57" s="71">
        <f>+A!N56/A!N$46</f>
        <v>8.5899847045899539E-5</v>
      </c>
      <c r="P57" s="72">
        <f>+A!O56/A!O$46</f>
        <v>3.0636206108140211E-4</v>
      </c>
      <c r="Q57" s="71">
        <f>+A!P56/A!P$46</f>
        <v>4.8038274230153806E-5</v>
      </c>
      <c r="R57" s="72">
        <f>+A!Q56/A!Q$46</f>
        <v>1.6366035736061877E-6</v>
      </c>
      <c r="S57" s="71">
        <f>+A!R56/A!R$46</f>
        <v>6.2176453311214231E-5</v>
      </c>
      <c r="T57" s="72">
        <f>+A!S56/A!S$46</f>
        <v>1.4227903468341719E-5</v>
      </c>
      <c r="U57" s="71">
        <f>+A!T56/A!T$46</f>
        <v>0</v>
      </c>
      <c r="V57" s="72">
        <f>+A!U56/A!U$46</f>
        <v>3.0436271962922961E-5</v>
      </c>
      <c r="W57" s="71">
        <f>+A!V56/A!V$46</f>
        <v>3.0951183630277361E-4</v>
      </c>
      <c r="X57" s="72">
        <f>+A!W56/A!W$46</f>
        <v>6.7284273034404251E-5</v>
      </c>
      <c r="Y57" s="71">
        <f>+A!X56/A!X$46</f>
        <v>1.2774287661516989E-5</v>
      </c>
      <c r="Z57" s="73">
        <f>+A!Y56/A!Y$46</f>
        <v>3.9466136201147427E-4</v>
      </c>
      <c r="AA57" s="73">
        <f>+A!Z56/A!Z$46</f>
        <v>3.903264066582177E-6</v>
      </c>
      <c r="AB57" s="73">
        <f>+A!AA56/A!AA$46</f>
        <v>7.732880402299757E-5</v>
      </c>
      <c r="AC57" s="73">
        <f>+A!AB56/A!AB$46</f>
        <v>1.7590693957925685E-4</v>
      </c>
      <c r="AD57" s="73">
        <f>+A!AC56/A!AC$46</f>
        <v>1.0256309848299808E-3</v>
      </c>
    </row>
    <row r="58" spans="3:30" x14ac:dyDescent="0.25">
      <c r="C58" s="1" t="s">
        <v>52</v>
      </c>
      <c r="AA58" s="1"/>
    </row>
    <row r="59" spans="3:30" ht="15.75" thickBot="1" x14ac:dyDescent="0.3"/>
    <row r="60" spans="3:30" ht="15.75" thickBot="1" x14ac:dyDescent="0.3">
      <c r="C60" s="6" t="s">
        <v>14</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c r="AD60" s="9">
        <v>2020</v>
      </c>
    </row>
    <row r="61" spans="3:30" ht="15.75" thickBot="1" x14ac:dyDescent="0.3">
      <c r="C61" s="194" t="s">
        <v>26</v>
      </c>
      <c r="D61" s="210"/>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c r="AD61" s="65">
        <f>+B!AD46/B!AD$46</f>
        <v>1</v>
      </c>
    </row>
    <row r="62" spans="3:30" x14ac:dyDescent="0.25">
      <c r="C62" s="189" t="s">
        <v>16</v>
      </c>
      <c r="D62" s="209"/>
      <c r="E62" s="50">
        <f>+B!E47/B!E$46</f>
        <v>0.40111196224798423</v>
      </c>
      <c r="F62" s="66">
        <f>+B!F47/B!F$46</f>
        <v>6.3578852803339664E-2</v>
      </c>
      <c r="G62" s="50">
        <f>+B!G47/B!G$46</f>
        <v>2.8443686515927584E-3</v>
      </c>
      <c r="H62" s="66">
        <f>+B!H47/B!H$46</f>
        <v>2.1532052423751417E-3</v>
      </c>
      <c r="I62" s="50">
        <f>+B!I47/B!I$46</f>
        <v>8.1077720450755959E-4</v>
      </c>
      <c r="J62" s="66">
        <f>+B!J47/B!J$46</f>
        <v>2.096474676773763E-3</v>
      </c>
      <c r="K62" s="50">
        <f>+B!K47/B!K$46</f>
        <v>8.1459536919278647E-6</v>
      </c>
      <c r="L62" s="66">
        <f>+B!L47/B!L$46</f>
        <v>1.4977274471511477E-5</v>
      </c>
      <c r="M62" s="50">
        <f>+B!M47/B!M$46</f>
        <v>1.3873469216560688E-3</v>
      </c>
      <c r="N62" s="66">
        <f>+B!N47/B!N$46</f>
        <v>1.9778391673594672E-4</v>
      </c>
      <c r="O62" s="50">
        <f>+B!O47/B!O$46</f>
        <v>0.20130843847127028</v>
      </c>
      <c r="P62" s="66">
        <f>+B!P47/B!P$46</f>
        <v>0.25293509216312454</v>
      </c>
      <c r="Q62" s="50">
        <f>+B!Q47/B!Q$46</f>
        <v>1.837711825310042E-2</v>
      </c>
      <c r="R62" s="66">
        <f>+B!R47/B!R$46</f>
        <v>4.9101924994248029E-2</v>
      </c>
      <c r="S62" s="50">
        <f>+B!S47/B!S$46</f>
        <v>2.7305110592057518E-2</v>
      </c>
      <c r="T62" s="66">
        <f>+B!T47/B!T$46</f>
        <v>1.7776473025582683E-2</v>
      </c>
      <c r="U62" s="50">
        <f>+B!U47/B!U$46</f>
        <v>1.6048785646299018E-3</v>
      </c>
      <c r="V62" s="66">
        <f>+B!V47/B!V$46</f>
        <v>9.064131831718425E-4</v>
      </c>
      <c r="W62" s="50">
        <f>+B!W47/B!W$46</f>
        <v>1.3161599989333701E-2</v>
      </c>
      <c r="X62" s="66">
        <f>+B!X47/B!X$46</f>
        <v>2.8433691050092746E-2</v>
      </c>
      <c r="Y62" s="50">
        <f>+B!Y47/B!Y$46</f>
        <v>5.0935219047666E-2</v>
      </c>
      <c r="Z62" s="67">
        <f>+B!Z47/B!Z$46</f>
        <v>3.5656683142600933E-2</v>
      </c>
      <c r="AA62" s="67">
        <f>+B!AA47/B!AA$46</f>
        <v>3.7519537307786774E-2</v>
      </c>
      <c r="AB62" s="67">
        <f>+B!AB47/B!AB$46</f>
        <v>5.5977280374280992E-2</v>
      </c>
      <c r="AC62" s="67">
        <f>+B!AC47/B!AC$46</f>
        <v>3.8021049867333311E-2</v>
      </c>
      <c r="AD62" s="67">
        <f>+B!AD47/B!AD$46</f>
        <v>4.9344622013792146E-2</v>
      </c>
    </row>
    <row r="63" spans="3:30" x14ac:dyDescent="0.25">
      <c r="C63" s="198" t="s">
        <v>17</v>
      </c>
      <c r="D63" s="208"/>
      <c r="E63" s="68">
        <f>+B!E48/B!E$46</f>
        <v>0</v>
      </c>
      <c r="F63" s="69">
        <f>+B!F48/B!F$46</f>
        <v>0</v>
      </c>
      <c r="G63" s="68">
        <f>+B!G48/B!G$46</f>
        <v>0</v>
      </c>
      <c r="H63" s="69">
        <f>+B!H48/B!H$46</f>
        <v>0</v>
      </c>
      <c r="I63" s="68">
        <f>+B!I48/B!I$46</f>
        <v>0</v>
      </c>
      <c r="J63" s="69">
        <f>+B!J48/B!J$46</f>
        <v>0</v>
      </c>
      <c r="K63" s="68">
        <f>+B!K48/B!K$46</f>
        <v>0</v>
      </c>
      <c r="L63" s="69">
        <f>+B!L48/B!L$46</f>
        <v>0</v>
      </c>
      <c r="M63" s="68">
        <f>+B!M48/B!M$46</f>
        <v>0</v>
      </c>
      <c r="N63" s="69">
        <f>+B!N48/B!N$46</f>
        <v>0</v>
      </c>
      <c r="O63" s="68">
        <f>+B!O48/B!O$46</f>
        <v>0</v>
      </c>
      <c r="P63" s="69">
        <f>+B!P48/B!P$46</f>
        <v>1.2886967897854673E-3</v>
      </c>
      <c r="Q63" s="68">
        <f>+B!Q48/B!Q$46</f>
        <v>0</v>
      </c>
      <c r="R63" s="69">
        <f>+B!R48/B!R$46</f>
        <v>3.2754744145324882E-4</v>
      </c>
      <c r="S63" s="68">
        <f>+B!S48/B!S$46</f>
        <v>4.7596744933666524E-3</v>
      </c>
      <c r="T63" s="69">
        <f>+B!T48/B!T$46</f>
        <v>2.9175034714836669E-3</v>
      </c>
      <c r="U63" s="68">
        <f>+B!U48/B!U$46</f>
        <v>0</v>
      </c>
      <c r="V63" s="69">
        <f>+B!V48/B!V$46</f>
        <v>1.7477453355992174E-4</v>
      </c>
      <c r="W63" s="68">
        <f>+B!W48/B!W$46</f>
        <v>2.8058589093042348E-4</v>
      </c>
      <c r="X63" s="69">
        <f>+B!X48/B!X$46</f>
        <v>1.5352760251882976E-4</v>
      </c>
      <c r="Y63" s="68">
        <f>+B!Y48/B!Y$46</f>
        <v>0</v>
      </c>
      <c r="Z63" s="70">
        <f>+B!Z48/B!Z$46</f>
        <v>4.5162257593941649E-4</v>
      </c>
      <c r="AA63" s="70">
        <f>+B!AA48/B!AA$46</f>
        <v>0</v>
      </c>
      <c r="AB63" s="70">
        <f>+B!AB48/B!AB$46</f>
        <v>0</v>
      </c>
      <c r="AC63" s="70">
        <f>+B!AC48/B!AC$46</f>
        <v>0</v>
      </c>
      <c r="AD63" s="70">
        <f>+B!AD48/B!AD$46</f>
        <v>0</v>
      </c>
    </row>
    <row r="64" spans="3:30" x14ac:dyDescent="0.25">
      <c r="C64" s="189" t="s">
        <v>18</v>
      </c>
      <c r="D64" s="209"/>
      <c r="E64" s="50">
        <f>+B!E49/B!E$46</f>
        <v>4.187059229511016E-3</v>
      </c>
      <c r="F64" s="66">
        <f>+B!F49/B!F$46</f>
        <v>1.0270726113788591E-2</v>
      </c>
      <c r="G64" s="50">
        <f>+B!G49/B!G$46</f>
        <v>2.9181860512932155E-3</v>
      </c>
      <c r="H64" s="66">
        <f>+B!H49/B!H$46</f>
        <v>5.9471418456044936E-2</v>
      </c>
      <c r="I64" s="50">
        <f>+B!I49/B!I$46</f>
        <v>0.1460658719355164</v>
      </c>
      <c r="J64" s="66">
        <f>+B!J49/B!J$46</f>
        <v>0.1296135795411569</v>
      </c>
      <c r="K64" s="50">
        <f>+B!K49/B!K$46</f>
        <v>1.0832812787024238E-2</v>
      </c>
      <c r="L64" s="66">
        <f>+B!L49/B!L$46</f>
        <v>6.7368870995411145E-3</v>
      </c>
      <c r="M64" s="50">
        <f>+B!M49/B!M$46</f>
        <v>1.0775659564232406E-2</v>
      </c>
      <c r="N64" s="66">
        <f>+B!N49/B!N$46</f>
        <v>1.5486786807712137E-2</v>
      </c>
      <c r="O64" s="50">
        <f>+B!O49/B!O$46</f>
        <v>7.3987173405830739E-3</v>
      </c>
      <c r="P64" s="66">
        <f>+B!P49/B!P$46</f>
        <v>7.618873350007889E-3</v>
      </c>
      <c r="Q64" s="50">
        <f>+B!Q49/B!Q$46</f>
        <v>3.6590411699547283E-3</v>
      </c>
      <c r="R64" s="66">
        <f>+B!R49/B!R$46</f>
        <v>2.5879178914133459E-2</v>
      </c>
      <c r="S64" s="50">
        <f>+B!S49/B!S$46</f>
        <v>1.9819833632093936E-3</v>
      </c>
      <c r="T64" s="66">
        <f>+B!T49/B!T$46</f>
        <v>3.9714383677665228E-3</v>
      </c>
      <c r="U64" s="50">
        <f>+B!U49/B!U$46</f>
        <v>4.6319585892776248E-4</v>
      </c>
      <c r="V64" s="66">
        <f>+B!V49/B!V$46</f>
        <v>9.8939223391507152E-4</v>
      </c>
      <c r="W64" s="50">
        <f>+B!W49/B!W$46</f>
        <v>1.4621007498630601E-3</v>
      </c>
      <c r="X64" s="66">
        <f>+B!X49/B!X$46</f>
        <v>4.540408813256196E-3</v>
      </c>
      <c r="Y64" s="50">
        <f>+B!Y49/B!Y$46</f>
        <v>2.5497913080771875E-3</v>
      </c>
      <c r="Z64" s="67">
        <f>+B!Z49/B!Z$46</f>
        <v>2.6907774769587846E-3</v>
      </c>
      <c r="AA64" s="67">
        <f>+B!AA49/B!AA$46</f>
        <v>5.5493304695945886E-4</v>
      </c>
      <c r="AB64" s="67">
        <f>+B!AB49/B!AB$46</f>
        <v>2.8865875416226447E-3</v>
      </c>
      <c r="AC64" s="67">
        <f>+B!AC49/B!AC$46</f>
        <v>3.8189285003919545E-3</v>
      </c>
      <c r="AD64" s="67">
        <f>+B!AD49/B!AD$46</f>
        <v>3.2676576709092958E-3</v>
      </c>
    </row>
    <row r="65" spans="3:30" x14ac:dyDescent="0.25">
      <c r="C65" s="198" t="s">
        <v>19</v>
      </c>
      <c r="D65" s="208"/>
      <c r="E65" s="68">
        <f>+B!E50/B!E$46</f>
        <v>0</v>
      </c>
      <c r="F65" s="69">
        <f>+B!F50/B!F$46</f>
        <v>0</v>
      </c>
      <c r="G65" s="68">
        <f>+B!G50/B!G$46</f>
        <v>0.421494127061878</v>
      </c>
      <c r="H65" s="69">
        <f>+B!H50/B!H$46</f>
        <v>0</v>
      </c>
      <c r="I65" s="68">
        <f>+B!I50/B!I$46</f>
        <v>0</v>
      </c>
      <c r="J65" s="69">
        <f>+B!J50/B!J$46</f>
        <v>0</v>
      </c>
      <c r="K65" s="68">
        <f>+B!K50/B!K$46</f>
        <v>0</v>
      </c>
      <c r="L65" s="69">
        <f>+B!L50/B!L$46</f>
        <v>0</v>
      </c>
      <c r="M65" s="68">
        <f>+B!M50/B!M$46</f>
        <v>0</v>
      </c>
      <c r="N65" s="69">
        <f>+B!N50/B!N$46</f>
        <v>0</v>
      </c>
      <c r="O65" s="68">
        <f>+B!O50/B!O$46</f>
        <v>0</v>
      </c>
      <c r="P65" s="69">
        <f>+B!P50/B!P$46</f>
        <v>0</v>
      </c>
      <c r="Q65" s="68">
        <f>+B!Q50/B!Q$46</f>
        <v>1.8497649907671214E-4</v>
      </c>
      <c r="R65" s="69">
        <f>+B!R50/B!R$46</f>
        <v>3.4322014914889752E-5</v>
      </c>
      <c r="S65" s="68">
        <f>+B!S50/B!S$46</f>
        <v>2.0045922100582307E-4</v>
      </c>
      <c r="T65" s="69">
        <f>+B!T50/B!T$46</f>
        <v>4.6442343363356644E-4</v>
      </c>
      <c r="U65" s="68">
        <f>+B!U50/B!U$46</f>
        <v>9.4243030607261741E-4</v>
      </c>
      <c r="V65" s="69">
        <f>+B!V50/B!V$46</f>
        <v>1.0068925201360828E-3</v>
      </c>
      <c r="W65" s="68">
        <f>+B!W50/B!W$46</f>
        <v>5.3772370062808955E-4</v>
      </c>
      <c r="X65" s="69">
        <f>+B!X50/B!X$46</f>
        <v>7.0739358430742371E-3</v>
      </c>
      <c r="Y65" s="68">
        <f>+B!Y50/B!Y$46</f>
        <v>8.4786250417189586E-4</v>
      </c>
      <c r="Z65" s="70">
        <f>+B!Z50/B!Z$46</f>
        <v>0</v>
      </c>
      <c r="AA65" s="70">
        <f>+B!AA50/B!AA$46</f>
        <v>0.20541029690970794</v>
      </c>
      <c r="AB65" s="70">
        <f>+B!AB50/B!AB$46</f>
        <v>5.0947342229795637E-3</v>
      </c>
      <c r="AC65" s="70">
        <f>+B!AC50/B!AC$46</f>
        <v>0.24849328086466696</v>
      </c>
      <c r="AD65" s="70">
        <f>+B!AD50/B!AD$46</f>
        <v>1.0363043271352306E-2</v>
      </c>
    </row>
    <row r="66" spans="3:30" x14ac:dyDescent="0.25">
      <c r="C66" s="189" t="s">
        <v>20</v>
      </c>
      <c r="D66" s="209"/>
      <c r="E66" s="50">
        <f>+B!E51/B!E$46</f>
        <v>0</v>
      </c>
      <c r="F66" s="66">
        <f>+B!F51/B!F$46</f>
        <v>0</v>
      </c>
      <c r="G66" s="50">
        <f>+B!G51/B!G$46</f>
        <v>7.0148703156086911E-5</v>
      </c>
      <c r="H66" s="66">
        <f>+B!H51/B!H$46</f>
        <v>3.3587603876612179E-3</v>
      </c>
      <c r="I66" s="50">
        <f>+B!I51/B!I$46</f>
        <v>3.2293037720411591E-3</v>
      </c>
      <c r="J66" s="66">
        <f>+B!J51/B!J$46</f>
        <v>0</v>
      </c>
      <c r="K66" s="50">
        <f>+B!K51/B!K$46</f>
        <v>0</v>
      </c>
      <c r="L66" s="66">
        <f>+B!L51/B!L$46</f>
        <v>9.307077198356811E-5</v>
      </c>
      <c r="M66" s="50">
        <f>+B!M51/B!M$46</f>
        <v>0</v>
      </c>
      <c r="N66" s="66">
        <f>+B!N51/B!N$46</f>
        <v>0</v>
      </c>
      <c r="O66" s="50">
        <f>+B!O51/B!O$46</f>
        <v>0</v>
      </c>
      <c r="P66" s="66">
        <f>+B!P51/B!P$46</f>
        <v>7.3353935445220485E-4</v>
      </c>
      <c r="Q66" s="50">
        <f>+B!Q51/B!Q$46</f>
        <v>0</v>
      </c>
      <c r="R66" s="66">
        <f>+B!R51/B!R$46</f>
        <v>7.2642696434686805E-4</v>
      </c>
      <c r="S66" s="50">
        <f>+B!S51/B!S$46</f>
        <v>1.0642231496010084E-3</v>
      </c>
      <c r="T66" s="66">
        <f>+B!T51/B!T$46</f>
        <v>1.0764666381333718E-3</v>
      </c>
      <c r="U66" s="50">
        <f>+B!U51/B!U$46</f>
        <v>3.8874568060603363E-4</v>
      </c>
      <c r="V66" s="66">
        <f>+B!V51/B!V$46</f>
        <v>0</v>
      </c>
      <c r="W66" s="50">
        <f>+B!W51/B!W$46</f>
        <v>1.5112368351756771E-4</v>
      </c>
      <c r="X66" s="66">
        <f>+B!X51/B!X$46</f>
        <v>4.3668264196248483E-4</v>
      </c>
      <c r="Y66" s="50">
        <f>+B!Y51/B!Y$46</f>
        <v>1.5877538997330447E-3</v>
      </c>
      <c r="Z66" s="67">
        <f>+B!Z51/B!Z$46</f>
        <v>2.6857314321926354E-2</v>
      </c>
      <c r="AA66" s="67">
        <f>+B!AA51/B!AA$46</f>
        <v>6.487963870995501E-4</v>
      </c>
      <c r="AB66" s="67">
        <f>+B!AB51/B!AB$46</f>
        <v>2.1558479992384692E-4</v>
      </c>
      <c r="AC66" s="67">
        <f>+B!AC51/B!AC$46</f>
        <v>4.5311035450150208E-3</v>
      </c>
      <c r="AD66" s="67">
        <f>+B!AD51/B!AD$46</f>
        <v>9.8548103795869269E-4</v>
      </c>
    </row>
    <row r="67" spans="3:30" x14ac:dyDescent="0.25">
      <c r="C67" s="198" t="s">
        <v>21</v>
      </c>
      <c r="D67" s="208"/>
      <c r="E67" s="68">
        <f>+B!E52/B!E$46</f>
        <v>0.1392855222330128</v>
      </c>
      <c r="F67" s="69">
        <f>+B!F52/B!F$46</f>
        <v>0.1922640025250254</v>
      </c>
      <c r="G67" s="68">
        <f>+B!G52/B!G$46</f>
        <v>5.176514697967502E-2</v>
      </c>
      <c r="H67" s="69">
        <f>+B!H52/B!H$46</f>
        <v>0.33655553190472676</v>
      </c>
      <c r="I67" s="68">
        <f>+B!I52/B!I$46</f>
        <v>0.22934273947593695</v>
      </c>
      <c r="J67" s="69">
        <f>+B!J52/B!J$46</f>
        <v>0.21533453600370064</v>
      </c>
      <c r="K67" s="68">
        <f>+B!K52/B!K$46</f>
        <v>0.24425696073162131</v>
      </c>
      <c r="L67" s="69">
        <f>+B!L52/B!L$46</f>
        <v>0.20302741068934174</v>
      </c>
      <c r="M67" s="68">
        <f>+B!M52/B!M$46</f>
        <v>0.23504273288319269</v>
      </c>
      <c r="N67" s="69">
        <f>+B!N52/B!N$46</f>
        <v>7.9931054997051651E-2</v>
      </c>
      <c r="O67" s="68">
        <f>+B!O52/B!O$46</f>
        <v>0.14736843679684344</v>
      </c>
      <c r="P67" s="69">
        <f>+B!P52/B!P$46</f>
        <v>0.22200017550452919</v>
      </c>
      <c r="Q67" s="68">
        <f>+B!Q52/B!Q$46</f>
        <v>0.24621413115610935</v>
      </c>
      <c r="R67" s="69">
        <f>+B!R52/B!R$46</f>
        <v>0.28641490608145098</v>
      </c>
      <c r="S67" s="68">
        <f>+B!S52/B!S$46</f>
        <v>0.27486073215288542</v>
      </c>
      <c r="T67" s="69">
        <f>+B!T52/B!T$46</f>
        <v>0.25469609132451332</v>
      </c>
      <c r="U67" s="68">
        <f>+B!U52/B!U$46</f>
        <v>0.17336012502119769</v>
      </c>
      <c r="V67" s="69">
        <f>+B!V52/B!V$46</f>
        <v>0.15700951131717583</v>
      </c>
      <c r="W67" s="68">
        <f>+B!W52/B!W$46</f>
        <v>0.15235694770513458</v>
      </c>
      <c r="X67" s="69">
        <f>+B!X52/B!X$46</f>
        <v>0.16736558628635459</v>
      </c>
      <c r="Y67" s="68">
        <f>+B!Y52/B!Y$46</f>
        <v>0.24574250430056715</v>
      </c>
      <c r="Z67" s="70">
        <f>+B!Z52/B!Z$46</f>
        <v>0.33417318992368783</v>
      </c>
      <c r="AA67" s="70">
        <f>+B!AA52/B!AA$46</f>
        <v>0.22091168724530683</v>
      </c>
      <c r="AB67" s="70">
        <f>+B!AB52/B!AB$46</f>
        <v>0.29950123513106713</v>
      </c>
      <c r="AC67" s="70">
        <f>+B!AC52/B!AC$46</f>
        <v>0.22403964530349532</v>
      </c>
      <c r="AD67" s="70">
        <f>+B!AD52/B!AD$46</f>
        <v>0.33634871466519001</v>
      </c>
    </row>
    <row r="68" spans="3:30" x14ac:dyDescent="0.25">
      <c r="C68" s="189" t="s">
        <v>22</v>
      </c>
      <c r="D68" s="209"/>
      <c r="E68" s="50">
        <f>+B!E53/B!E$46</f>
        <v>1.8686442956557473E-2</v>
      </c>
      <c r="F68" s="66">
        <f>+B!F53/B!F$46</f>
        <v>6.7690414007131355E-2</v>
      </c>
      <c r="G68" s="50">
        <f>+B!G53/B!G$46</f>
        <v>6.5131700158640893E-2</v>
      </c>
      <c r="H68" s="66">
        <f>+B!H53/B!H$46</f>
        <v>7.9574024439511559E-2</v>
      </c>
      <c r="I68" s="50">
        <f>+B!I53/B!I$46</f>
        <v>0.10741187371026439</v>
      </c>
      <c r="J68" s="66">
        <f>+B!J53/B!J$46</f>
        <v>4.701901718230387E-2</v>
      </c>
      <c r="K68" s="50">
        <f>+B!K53/B!K$46</f>
        <v>0.15278752264688658</v>
      </c>
      <c r="L68" s="66">
        <f>+B!L53/B!L$46</f>
        <v>0.12029833447897188</v>
      </c>
      <c r="M68" s="50">
        <f>+B!M53/B!M$46</f>
        <v>3.9426787204221589E-2</v>
      </c>
      <c r="N68" s="66">
        <f>+B!N53/B!N$46</f>
        <v>1.8237672302298769E-2</v>
      </c>
      <c r="O68" s="50">
        <f>+B!O53/B!O$46</f>
        <v>5.9488765152625592E-2</v>
      </c>
      <c r="P68" s="66">
        <f>+B!P53/B!P$46</f>
        <v>3.3104436151709132E-2</v>
      </c>
      <c r="Q68" s="50">
        <f>+B!Q53/B!Q$46</f>
        <v>8.7777177441181159E-2</v>
      </c>
      <c r="R68" s="66">
        <f>+B!R53/B!R$46</f>
        <v>7.807652442520116E-2</v>
      </c>
      <c r="S68" s="50">
        <f>+B!S53/B!S$46</f>
        <v>7.2948309852691698E-2</v>
      </c>
      <c r="T68" s="66">
        <f>+B!T53/B!T$46</f>
        <v>9.3203218283794312E-2</v>
      </c>
      <c r="U68" s="50">
        <f>+B!U53/B!U$46</f>
        <v>0.11048791102818158</v>
      </c>
      <c r="V68" s="66">
        <f>+B!V53/B!V$46</f>
        <v>9.3161285878606573E-2</v>
      </c>
      <c r="W68" s="50">
        <f>+B!W53/B!W$46</f>
        <v>0.13112974997527863</v>
      </c>
      <c r="X68" s="66">
        <f>+B!X53/B!X$46</f>
        <v>7.1329247086966335E-2</v>
      </c>
      <c r="Y68" s="50">
        <f>+B!Y53/B!Y$46</f>
        <v>8.5245571503046819E-2</v>
      </c>
      <c r="Z68" s="67">
        <f>+B!Z53/B!Z$46</f>
        <v>3.7554845526476775E-2</v>
      </c>
      <c r="AA68" s="67">
        <f>+B!AA53/B!AA$46</f>
        <v>4.0110635215739564E-2</v>
      </c>
      <c r="AB68" s="67">
        <f>+B!AB53/B!AB$46</f>
        <v>5.818636011916823E-2</v>
      </c>
      <c r="AC68" s="67">
        <f>+B!AC53/B!AC$46</f>
        <v>6.6212700901301449E-2</v>
      </c>
      <c r="AD68" s="67">
        <f>+B!AD53/B!AD$46</f>
        <v>8.1804478554679719E-2</v>
      </c>
    </row>
    <row r="69" spans="3:30" x14ac:dyDescent="0.25">
      <c r="C69" s="198" t="s">
        <v>23</v>
      </c>
      <c r="D69" s="208"/>
      <c r="E69" s="68">
        <f>+B!E54/B!E$46</f>
        <v>0.39035309359763448</v>
      </c>
      <c r="F69" s="69">
        <f>+B!F54/B!F$46</f>
        <v>0.62115624575823536</v>
      </c>
      <c r="G69" s="68">
        <f>+B!G54/B!G$46</f>
        <v>0.43748682192106658</v>
      </c>
      <c r="H69" s="69">
        <f>+B!H54/B!H$46</f>
        <v>0.49468464515792726</v>
      </c>
      <c r="I69" s="68">
        <f>+B!I54/B!I$46</f>
        <v>0.43762028421423993</v>
      </c>
      <c r="J69" s="69">
        <f>+B!J54/B!J$46</f>
        <v>0.50455555138199892</v>
      </c>
      <c r="K69" s="68">
        <f>+B!K54/B!K$46</f>
        <v>0.56755436558404393</v>
      </c>
      <c r="L69" s="69">
        <f>+B!L54/B!L$46</f>
        <v>0.64313975243495369</v>
      </c>
      <c r="M69" s="68">
        <f>+B!M54/B!M$46</f>
        <v>0.6959388682724621</v>
      </c>
      <c r="N69" s="69">
        <f>+B!N54/B!N$46</f>
        <v>0.86977362315238538</v>
      </c>
      <c r="O69" s="68">
        <f>+B!O54/B!O$46</f>
        <v>0.54909541002952889</v>
      </c>
      <c r="P69" s="69">
        <f>+B!P54/B!P$46</f>
        <v>0.4234744818267791</v>
      </c>
      <c r="Q69" s="68">
        <f>+B!Q54/B!Q$46</f>
        <v>0.51690863359663708</v>
      </c>
      <c r="R69" s="69">
        <f>+B!R54/B!R$46</f>
        <v>0.43025891100498964</v>
      </c>
      <c r="S69" s="68">
        <f>+B!S54/B!S$46</f>
        <v>0.47532267328559497</v>
      </c>
      <c r="T69" s="69">
        <f>+B!T54/B!T$46</f>
        <v>0.50456559786611954</v>
      </c>
      <c r="U69" s="68">
        <f>+B!U54/B!U$46</f>
        <v>0.53096681057028294</v>
      </c>
      <c r="V69" s="69">
        <f>+B!V54/B!V$46</f>
        <v>0.44226209966548519</v>
      </c>
      <c r="W69" s="68">
        <f>+B!W54/B!W$46</f>
        <v>0.5615493866322383</v>
      </c>
      <c r="X69" s="69">
        <f>+B!X54/B!X$46</f>
        <v>0.59717994467518787</v>
      </c>
      <c r="Y69" s="68">
        <f>+B!Y54/B!Y$46</f>
        <v>0.36131055745218094</v>
      </c>
      <c r="Z69" s="70">
        <f>+B!Z54/B!Z$46</f>
        <v>0.28701207922468147</v>
      </c>
      <c r="AA69" s="70">
        <f>+B!AA54/B!AA$46</f>
        <v>0.27278258952022216</v>
      </c>
      <c r="AB69" s="70">
        <f>+B!AB54/B!AB$46</f>
        <v>0.34943153811281769</v>
      </c>
      <c r="AC69" s="70">
        <f>+B!AC54/B!AC$46</f>
        <v>0.25274699988689858</v>
      </c>
      <c r="AD69" s="70">
        <f>+B!AD54/B!AD$46</f>
        <v>0.28544071712251129</v>
      </c>
    </row>
    <row r="70" spans="3:30" x14ac:dyDescent="0.25">
      <c r="C70" s="189" t="s">
        <v>24</v>
      </c>
      <c r="D70" s="209"/>
      <c r="E70" s="50">
        <f>+B!E55/B!E$46</f>
        <v>4.6375955347721466E-2</v>
      </c>
      <c r="F70" s="66">
        <f>+B!F55/B!F$46</f>
        <v>4.5039976843031411E-2</v>
      </c>
      <c r="G70" s="50">
        <f>+B!G55/B!G$46</f>
        <v>1.828950047269744E-2</v>
      </c>
      <c r="H70" s="66">
        <f>+B!H55/B!H$46</f>
        <v>2.420241441175321E-2</v>
      </c>
      <c r="I70" s="50">
        <f>+B!I55/B!I$46</f>
        <v>7.5518986507280936E-2</v>
      </c>
      <c r="J70" s="66">
        <f>+B!J55/B!J$46</f>
        <v>0.10138066112223965</v>
      </c>
      <c r="K70" s="50">
        <f>+B!K55/B!K$46</f>
        <v>2.4560192296732057E-2</v>
      </c>
      <c r="L70" s="66">
        <f>+B!L55/B!L$46</f>
        <v>2.668956725073654E-2</v>
      </c>
      <c r="M70" s="50">
        <f>+B!M55/B!M$46</f>
        <v>1.7177900578959918E-2</v>
      </c>
      <c r="N70" s="66">
        <f>+B!N55/B!N$46</f>
        <v>1.5444935140083738E-2</v>
      </c>
      <c r="O70" s="50">
        <f>+B!O55/B!O$46</f>
        <v>3.5290552245430228E-2</v>
      </c>
      <c r="P70" s="66">
        <f>+B!P55/B!P$46</f>
        <v>5.786302720082858E-2</v>
      </c>
      <c r="Q70" s="50">
        <f>+B!Q55/B!Q$46</f>
        <v>0.12391017004531045</v>
      </c>
      <c r="R70" s="66">
        <f>+B!R55/B!R$46</f>
        <v>0.1272689319702735</v>
      </c>
      <c r="S70" s="50">
        <f>+B!S55/B!S$46</f>
        <v>0.14068427370651521</v>
      </c>
      <c r="T70" s="66">
        <f>+B!T55/B!T$46</f>
        <v>0.12101789332475836</v>
      </c>
      <c r="U70" s="50">
        <f>+B!U55/B!U$46</f>
        <v>0.1813866646715486</v>
      </c>
      <c r="V70" s="66">
        <f>+B!V55/B!V$46</f>
        <v>0.30443975190604339</v>
      </c>
      <c r="W70" s="50">
        <f>+B!W55/B!W$46</f>
        <v>0.13919940090952423</v>
      </c>
      <c r="X70" s="66">
        <f>+B!X55/B!X$46</f>
        <v>0.12345812884967232</v>
      </c>
      <c r="Y70" s="50">
        <f>+B!Y55/B!Y$46</f>
        <v>0.25146079541682803</v>
      </c>
      <c r="Z70" s="67">
        <f>+B!Z55/B!Z$46</f>
        <v>0.27552523906461002</v>
      </c>
      <c r="AA70" s="67">
        <f>+B!AA55/B!AA$46</f>
        <v>0.22199724263552412</v>
      </c>
      <c r="AB70" s="67">
        <f>+B!AB55/B!AB$46</f>
        <v>0.22844269811813336</v>
      </c>
      <c r="AC70" s="67">
        <f>+B!AC55/B!AC$46</f>
        <v>0.16110402602113044</v>
      </c>
      <c r="AD70" s="67">
        <f>+B!AD55/B!AD$46</f>
        <v>0.23227449317747226</v>
      </c>
    </row>
    <row r="71" spans="3:30" ht="15.75" thickBot="1" x14ac:dyDescent="0.3">
      <c r="C71" s="200" t="s">
        <v>25</v>
      </c>
      <c r="D71" s="229"/>
      <c r="E71" s="71">
        <f>+B!E56/B!E$46</f>
        <v>0</v>
      </c>
      <c r="F71" s="72">
        <f>+B!F56/B!F$46</f>
        <v>0</v>
      </c>
      <c r="G71" s="71">
        <f>+B!G56/B!G$46</f>
        <v>4.0315346641429257E-8</v>
      </c>
      <c r="H71" s="72">
        <f>+B!H56/B!H$46</f>
        <v>0</v>
      </c>
      <c r="I71" s="71">
        <f>+B!I56/B!I$46</f>
        <v>0</v>
      </c>
      <c r="J71" s="72">
        <f>+B!J56/B!J$46</f>
        <v>0</v>
      </c>
      <c r="K71" s="71">
        <f>+B!K56/B!K$46</f>
        <v>0</v>
      </c>
      <c r="L71" s="72">
        <f>+B!L56/B!L$46</f>
        <v>0</v>
      </c>
      <c r="M71" s="71">
        <f>+B!M56/B!M$46</f>
        <v>2.5070457527526745E-4</v>
      </c>
      <c r="N71" s="72">
        <f>+B!N56/B!N$46</f>
        <v>9.2814368373240661E-4</v>
      </c>
      <c r="O71" s="71">
        <f>+B!O56/B!O$46</f>
        <v>4.9679963718480157E-5</v>
      </c>
      <c r="P71" s="72">
        <f>+B!P56/B!P$46</f>
        <v>9.8162888946306637E-4</v>
      </c>
      <c r="Q71" s="71">
        <f>+B!Q56/B!Q$46</f>
        <v>2.9687701676530064E-3</v>
      </c>
      <c r="R71" s="72">
        <f>+B!R56/B!R$46</f>
        <v>1.9113413757205155E-3</v>
      </c>
      <c r="S71" s="71">
        <f>+B!S56/B!S$46</f>
        <v>8.7257784623391197E-4</v>
      </c>
      <c r="T71" s="72">
        <f>+B!T56/B!T$46</f>
        <v>3.1090578350993276E-4</v>
      </c>
      <c r="U71" s="71">
        <f>+B!U56/B!U$46</f>
        <v>3.9930091434622829E-4</v>
      </c>
      <c r="V71" s="72">
        <f>+B!V56/B!V$46</f>
        <v>4.9841934704369784E-5</v>
      </c>
      <c r="W71" s="71">
        <f>+B!W56/B!W$46</f>
        <v>1.7135409780329788E-4</v>
      </c>
      <c r="X71" s="72">
        <f>+B!X56/B!X$46</f>
        <v>2.8833466307796985E-5</v>
      </c>
      <c r="Y71" s="71">
        <f>+B!Y56/B!Y$46</f>
        <v>3.1993412362865307E-4</v>
      </c>
      <c r="Z71" s="73">
        <f>+B!Z56/B!Z$46</f>
        <v>7.8290592961002955E-5</v>
      </c>
      <c r="AA71" s="73">
        <f>+B!AA56/B!AA$46</f>
        <v>6.4012807940062275E-5</v>
      </c>
      <c r="AB71" s="73">
        <f>+B!AB56/B!AB$46</f>
        <v>2.6357630998820948E-4</v>
      </c>
      <c r="AC71" s="73">
        <f>+B!AC56/B!AC$46</f>
        <v>1.0319791061346479E-3</v>
      </c>
      <c r="AD71" s="73">
        <f>+B!AD56/B!AD$46</f>
        <v>1.7010893547800957E-4</v>
      </c>
    </row>
    <row r="72" spans="3:30" x14ac:dyDescent="0.25">
      <c r="C72" s="1" t="s">
        <v>52</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2021-12-17T13:41:00Z</dcterms:modified>
</cp:coreProperties>
</file>