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BASES DE DATOS\Indonesia\"/>
    </mc:Choice>
  </mc:AlternateContent>
  <bookViews>
    <workbookView xWindow="0" yWindow="0" windowWidth="20490" windowHeight="829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D47" i="12" l="1"/>
  <c r="AD61" i="12" s="1"/>
  <c r="AD48" i="12"/>
  <c r="AD62" i="12" s="1"/>
  <c r="AD49" i="12"/>
  <c r="AD63" i="12" s="1"/>
  <c r="AD50" i="12"/>
  <c r="AD64" i="12" s="1"/>
  <c r="AD51" i="12"/>
  <c r="AD65" i="12" s="1"/>
  <c r="AD52" i="12"/>
  <c r="AD66" i="12" s="1"/>
  <c r="AD53" i="12"/>
  <c r="AD67" i="12" s="1"/>
  <c r="AD54" i="12"/>
  <c r="AD68" i="12" s="1"/>
  <c r="AD55" i="12"/>
  <c r="AD69" i="12" s="1"/>
  <c r="AD56" i="12"/>
  <c r="AD70" i="12" s="1"/>
  <c r="AD59" i="13"/>
  <c r="AD60" i="13"/>
  <c r="AD61" i="13"/>
  <c r="AD62" i="13"/>
  <c r="AD63" i="13"/>
  <c r="AD64" i="13"/>
  <c r="AD65" i="13"/>
  <c r="AD66" i="13"/>
  <c r="AD67" i="13"/>
  <c r="AD68" i="13"/>
  <c r="AD46" i="13"/>
  <c r="AD47" i="13"/>
  <c r="AD48" i="13"/>
  <c r="AD49" i="13"/>
  <c r="AD50" i="13"/>
  <c r="AD51" i="13"/>
  <c r="AD52" i="13"/>
  <c r="AD53" i="13"/>
  <c r="AD54" i="13"/>
  <c r="AD55" i="13"/>
  <c r="AD44" i="2"/>
  <c r="AD45" i="2"/>
  <c r="AD46" i="2"/>
  <c r="AD47" i="2"/>
  <c r="AD48" i="2"/>
  <c r="AD49" i="2"/>
  <c r="AD50" i="2"/>
  <c r="AD51" i="2"/>
  <c r="AD52" i="2"/>
  <c r="AD53" i="2"/>
  <c r="AC61" i="10"/>
  <c r="AC62" i="10"/>
  <c r="AC63" i="10"/>
  <c r="AC64" i="10"/>
  <c r="AC65" i="10"/>
  <c r="AC66" i="10"/>
  <c r="AC67" i="10"/>
  <c r="AC68" i="10"/>
  <c r="AC69" i="10"/>
  <c r="AC70" i="10"/>
  <c r="AC71" i="10"/>
  <c r="AC47" i="10"/>
  <c r="AC48" i="10"/>
  <c r="AC49" i="10"/>
  <c r="AC50" i="10"/>
  <c r="AC51" i="10"/>
  <c r="AC52" i="10"/>
  <c r="AC53" i="10"/>
  <c r="AC54" i="10"/>
  <c r="AC55" i="10"/>
  <c r="AC56" i="10"/>
  <c r="AC57" i="10"/>
  <c r="AC102" i="9"/>
  <c r="AC103" i="9"/>
  <c r="AC104" i="9"/>
  <c r="AC105" i="9"/>
  <c r="AC106" i="9"/>
  <c r="AC107" i="9"/>
  <c r="AC108" i="9"/>
  <c r="AC109" i="9"/>
  <c r="AC110" i="9"/>
  <c r="AC111" i="9"/>
  <c r="AC112" i="9"/>
  <c r="AC74" i="9"/>
  <c r="AC75" i="9"/>
  <c r="AC76" i="9"/>
  <c r="AC77" i="9"/>
  <c r="AC78" i="9"/>
  <c r="AC79" i="9"/>
  <c r="AC80" i="9"/>
  <c r="AC81" i="9"/>
  <c r="AC82" i="9"/>
  <c r="AC83" i="9"/>
  <c r="AC84" i="9"/>
  <c r="AD46" i="9"/>
  <c r="AD47" i="9"/>
  <c r="AD48" i="9"/>
  <c r="AD49" i="9"/>
  <c r="AD50" i="9"/>
  <c r="AD51" i="9"/>
  <c r="AD52" i="9"/>
  <c r="AD53" i="9"/>
  <c r="AD54" i="9"/>
  <c r="AD55" i="9"/>
  <c r="AD56" i="9"/>
  <c r="AF140" i="8"/>
  <c r="AF141" i="8"/>
  <c r="AF142" i="8"/>
  <c r="AF143" i="8"/>
  <c r="AF144" i="8"/>
  <c r="AF145" i="8"/>
  <c r="AF146" i="8"/>
  <c r="AF147" i="8"/>
  <c r="AF148" i="8"/>
  <c r="AF149" i="8"/>
  <c r="AF150" i="8"/>
  <c r="AF126" i="8"/>
  <c r="AF127" i="8"/>
  <c r="AF128" i="8"/>
  <c r="AF129" i="8"/>
  <c r="AF130" i="8"/>
  <c r="AF131" i="8"/>
  <c r="AF132" i="8"/>
  <c r="AF133" i="8"/>
  <c r="AF134" i="8"/>
  <c r="AF135" i="8"/>
  <c r="AF136" i="8"/>
  <c r="AF112" i="8"/>
  <c r="AF113" i="8"/>
  <c r="AF114" i="8"/>
  <c r="AF115" i="8"/>
  <c r="AF116" i="8"/>
  <c r="AF117" i="8"/>
  <c r="AF118" i="8"/>
  <c r="AF119" i="8"/>
  <c r="AF120" i="8"/>
  <c r="AF121" i="8"/>
  <c r="AF122" i="8"/>
  <c r="AF98" i="8"/>
  <c r="AF99" i="8"/>
  <c r="AF100" i="8"/>
  <c r="AF101" i="8"/>
  <c r="AF102" i="8"/>
  <c r="AF103" i="8"/>
  <c r="AF104" i="8"/>
  <c r="AF105" i="8"/>
  <c r="AF106" i="8"/>
  <c r="AF107" i="8"/>
  <c r="AF108" i="8"/>
  <c r="AF80" i="8"/>
  <c r="AF81" i="8"/>
  <c r="AF82" i="8"/>
  <c r="AF83" i="8"/>
  <c r="AF84" i="8"/>
  <c r="AF85" i="8"/>
  <c r="AF86" i="8"/>
  <c r="AF87" i="8"/>
  <c r="AF88" i="8"/>
  <c r="AF89" i="8"/>
  <c r="AF90" i="8"/>
  <c r="AF61" i="8"/>
  <c r="AF60" i="8"/>
  <c r="AF66" i="8" s="1"/>
  <c r="AF67" i="8"/>
  <c r="AF68" i="8"/>
  <c r="AF69" i="8"/>
  <c r="AF70" i="8"/>
  <c r="AF71" i="8"/>
  <c r="AF72" i="8"/>
  <c r="AF73" i="8"/>
  <c r="AF74" i="8"/>
  <c r="AF75" i="8"/>
  <c r="AF76" i="8"/>
  <c r="AE46" i="8"/>
  <c r="AF46" i="8"/>
  <c r="AE47" i="8"/>
  <c r="AF47" i="8"/>
  <c r="AE48" i="8"/>
  <c r="AF48" i="8"/>
  <c r="AE49" i="8"/>
  <c r="AF49" i="8"/>
  <c r="AE50" i="8"/>
  <c r="AF50" i="8"/>
  <c r="AE51" i="8"/>
  <c r="AF51" i="8"/>
  <c r="AE52" i="8"/>
  <c r="AF52" i="8"/>
  <c r="AE53" i="8"/>
  <c r="AF53" i="8"/>
  <c r="AE54" i="8"/>
  <c r="AF54" i="8"/>
  <c r="AE55" i="8"/>
  <c r="AF55" i="8"/>
  <c r="AE56" i="8"/>
  <c r="AF56" i="8"/>
  <c r="AB46" i="7"/>
  <c r="AB47" i="7"/>
  <c r="AB48" i="7"/>
  <c r="AB49" i="7"/>
  <c r="AB50" i="7"/>
  <c r="AB51" i="7"/>
  <c r="AB52" i="7"/>
  <c r="AB53" i="7"/>
  <c r="AB54" i="7"/>
  <c r="AB55" i="7"/>
  <c r="AB56" i="7"/>
  <c r="AC46" i="13" l="1"/>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88" i="8" l="1"/>
  <c r="AE148" i="8"/>
  <c r="AE134" i="8"/>
  <c r="AE144" i="8"/>
  <c r="AE130" i="8"/>
  <c r="AE84" i="8"/>
  <c r="AE126" i="8"/>
  <c r="AE80" i="8"/>
  <c r="AE140" i="8"/>
  <c r="AE147" i="8"/>
  <c r="AE133" i="8"/>
  <c r="AE87" i="8"/>
  <c r="AE143" i="8"/>
  <c r="AE83" i="8"/>
  <c r="AE129" i="8"/>
  <c r="AE136" i="8"/>
  <c r="AE150" i="8"/>
  <c r="AE90" i="8"/>
  <c r="AE132" i="8"/>
  <c r="AE86" i="8"/>
  <c r="AE146" i="8"/>
  <c r="AE128" i="8"/>
  <c r="AE142" i="8"/>
  <c r="AE82" i="8"/>
  <c r="AE135" i="8"/>
  <c r="AE89" i="8"/>
  <c r="AE149" i="8"/>
  <c r="AE145" i="8"/>
  <c r="AE131" i="8"/>
  <c r="AE85" i="8"/>
  <c r="AE141" i="8"/>
  <c r="AE127" i="8"/>
  <c r="AE81"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88" i="8" l="1"/>
  <c r="AD148" i="8"/>
  <c r="AD134" i="8"/>
  <c r="AD84" i="8"/>
  <c r="AD130" i="8"/>
  <c r="AD144" i="8"/>
  <c r="AD80" i="8"/>
  <c r="AD126" i="8"/>
  <c r="AD140" i="8"/>
  <c r="AD147" i="8"/>
  <c r="AD133" i="8"/>
  <c r="AD83" i="8"/>
  <c r="AD129" i="8"/>
  <c r="AD143" i="8"/>
  <c r="AD90" i="8"/>
  <c r="AD150" i="8"/>
  <c r="AD136" i="8"/>
  <c r="AD146" i="8"/>
  <c r="AD132" i="8"/>
  <c r="AD82" i="8"/>
  <c r="AD142" i="8"/>
  <c r="AD128" i="8"/>
  <c r="AD89" i="8"/>
  <c r="AD135" i="8"/>
  <c r="AD149" i="8"/>
  <c r="AD145" i="8"/>
  <c r="AD131" i="8"/>
  <c r="AD81" i="8"/>
  <c r="AD127" i="8"/>
  <c r="AD141"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31" i="8" l="1"/>
  <c r="L145"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W126" i="8" l="1"/>
  <c r="W140" i="8"/>
  <c r="O126" i="8"/>
  <c r="O140" i="8"/>
  <c r="AB150" i="8"/>
  <c r="AB136" i="8"/>
  <c r="P150" i="8"/>
  <c r="P136" i="8"/>
  <c r="Z135" i="8"/>
  <c r="Z149" i="8"/>
  <c r="N149" i="8"/>
  <c r="N135" i="8"/>
  <c r="X148" i="8"/>
  <c r="X134" i="8"/>
  <c r="L148" i="8"/>
  <c r="L134" i="8"/>
  <c r="V133" i="8"/>
  <c r="V147" i="8"/>
  <c r="J147" i="8"/>
  <c r="J133" i="8"/>
  <c r="T146" i="8"/>
  <c r="T132" i="8"/>
  <c r="R131" i="8"/>
  <c r="R145" i="8"/>
  <c r="AA130" i="8"/>
  <c r="AA144" i="8"/>
  <c r="S130" i="8"/>
  <c r="S144" i="8"/>
  <c r="K130" i="8"/>
  <c r="K144" i="8"/>
  <c r="U129" i="8"/>
  <c r="U143" i="8"/>
  <c r="I129" i="8"/>
  <c r="I143" i="8"/>
  <c r="S142" i="8"/>
  <c r="S128" i="8"/>
  <c r="AC141" i="8"/>
  <c r="AC127" i="8"/>
  <c r="Q141" i="8"/>
  <c r="Q127" i="8"/>
  <c r="V140" i="8"/>
  <c r="V126" i="8"/>
  <c r="J126" i="8"/>
  <c r="J140" i="8"/>
  <c r="S150" i="8"/>
  <c r="S136" i="8"/>
  <c r="AC149" i="8"/>
  <c r="AC135" i="8"/>
  <c r="Q149" i="8"/>
  <c r="Q135" i="8"/>
  <c r="AA134" i="8"/>
  <c r="AA148" i="8"/>
  <c r="O148" i="8"/>
  <c r="O134" i="8"/>
  <c r="Y147" i="8"/>
  <c r="Y133" i="8"/>
  <c r="M147" i="8"/>
  <c r="M133" i="8"/>
  <c r="W146" i="8"/>
  <c r="W132" i="8"/>
  <c r="K146" i="8"/>
  <c r="K132" i="8"/>
  <c r="Q145" i="8"/>
  <c r="Q131" i="8"/>
  <c r="V144" i="8"/>
  <c r="V130" i="8"/>
  <c r="J144" i="8"/>
  <c r="J130" i="8"/>
  <c r="T129" i="8"/>
  <c r="T143" i="8"/>
  <c r="Z142" i="8"/>
  <c r="Z128" i="8"/>
  <c r="N142" i="8"/>
  <c r="N128" i="8"/>
  <c r="T127" i="8"/>
  <c r="T141" i="8"/>
  <c r="AA126" i="8"/>
  <c r="AA140" i="8"/>
  <c r="S126" i="8"/>
  <c r="S140" i="8"/>
  <c r="X136" i="8"/>
  <c r="X150" i="8"/>
  <c r="R149" i="8"/>
  <c r="R135" i="8"/>
  <c r="J135" i="8"/>
  <c r="J149" i="8"/>
  <c r="T148" i="8"/>
  <c r="T134" i="8"/>
  <c r="N133" i="8"/>
  <c r="N147" i="8"/>
  <c r="X146" i="8"/>
  <c r="X132" i="8"/>
  <c r="L146" i="8"/>
  <c r="L132" i="8"/>
  <c r="V145" i="8"/>
  <c r="V131" i="8"/>
  <c r="N145" i="8"/>
  <c r="N131" i="8"/>
  <c r="W130" i="8"/>
  <c r="W144" i="8"/>
  <c r="AC129" i="8"/>
  <c r="AC143" i="8"/>
  <c r="Q143" i="8"/>
  <c r="Q129" i="8"/>
  <c r="W128" i="8"/>
  <c r="W142" i="8"/>
  <c r="O128" i="8"/>
  <c r="O142" i="8"/>
  <c r="Y141" i="8"/>
  <c r="Y127" i="8"/>
  <c r="M141" i="8"/>
  <c r="M127" i="8"/>
  <c r="N126" i="8"/>
  <c r="N140" i="8"/>
  <c r="W136" i="8"/>
  <c r="W150" i="8"/>
  <c r="O136" i="8"/>
  <c r="O150" i="8"/>
  <c r="Y149" i="8"/>
  <c r="Y135" i="8"/>
  <c r="M149" i="8"/>
  <c r="M135" i="8"/>
  <c r="W148" i="8"/>
  <c r="W134" i="8"/>
  <c r="K134" i="8"/>
  <c r="K148" i="8"/>
  <c r="Q147" i="8"/>
  <c r="Q133" i="8"/>
  <c r="AA132" i="8"/>
  <c r="AA146" i="8"/>
  <c r="O146" i="8"/>
  <c r="O132" i="8"/>
  <c r="AC145" i="8"/>
  <c r="AC131" i="8"/>
  <c r="U145" i="8"/>
  <c r="U131" i="8"/>
  <c r="R144" i="8"/>
  <c r="R130" i="8"/>
  <c r="AB143" i="8"/>
  <c r="AB129" i="8"/>
  <c r="P143" i="8"/>
  <c r="P129" i="8"/>
  <c r="R142" i="8"/>
  <c r="R128" i="8"/>
  <c r="AB127" i="8"/>
  <c r="AB141" i="8"/>
  <c r="P127" i="8"/>
  <c r="P141" i="8"/>
  <c r="AC140" i="8"/>
  <c r="AC126" i="8"/>
  <c r="U140" i="8"/>
  <c r="U126" i="8"/>
  <c r="M126" i="8"/>
  <c r="M140" i="8"/>
  <c r="I126" i="8"/>
  <c r="I140" i="8"/>
  <c r="Z150" i="8"/>
  <c r="Z136" i="8"/>
  <c r="V150" i="8"/>
  <c r="V136" i="8"/>
  <c r="R150" i="8"/>
  <c r="R136" i="8"/>
  <c r="N150" i="8"/>
  <c r="N136" i="8"/>
  <c r="J150" i="8"/>
  <c r="J136" i="8"/>
  <c r="AB149" i="8"/>
  <c r="AB135" i="8"/>
  <c r="X149" i="8"/>
  <c r="X135" i="8"/>
  <c r="T149" i="8"/>
  <c r="T135" i="8"/>
  <c r="P149" i="8"/>
  <c r="P135" i="8"/>
  <c r="L149" i="8"/>
  <c r="L135" i="8"/>
  <c r="Z134" i="8"/>
  <c r="Z148" i="8"/>
  <c r="V148" i="8"/>
  <c r="V134" i="8"/>
  <c r="R134" i="8"/>
  <c r="R148" i="8"/>
  <c r="N148" i="8"/>
  <c r="N134" i="8"/>
  <c r="J148" i="8"/>
  <c r="J134" i="8"/>
  <c r="AB133" i="8"/>
  <c r="AB147" i="8"/>
  <c r="X147" i="8"/>
  <c r="X133" i="8"/>
  <c r="T133" i="8"/>
  <c r="T147" i="8"/>
  <c r="P147" i="8"/>
  <c r="P133" i="8"/>
  <c r="L147" i="8"/>
  <c r="L133" i="8"/>
  <c r="Z146" i="8"/>
  <c r="Z132" i="8"/>
  <c r="V146" i="8"/>
  <c r="V132" i="8"/>
  <c r="R146" i="8"/>
  <c r="R132" i="8"/>
  <c r="N146" i="8"/>
  <c r="N132" i="8"/>
  <c r="J146" i="8"/>
  <c r="J132" i="8"/>
  <c r="AB131" i="8"/>
  <c r="AB145" i="8"/>
  <c r="X145" i="8"/>
  <c r="X131" i="8"/>
  <c r="T131" i="8"/>
  <c r="T145" i="8"/>
  <c r="P131" i="8"/>
  <c r="P145" i="8"/>
  <c r="K131" i="8"/>
  <c r="K145" i="8"/>
  <c r="AC144" i="8"/>
  <c r="AC130" i="8"/>
  <c r="Y130" i="8"/>
  <c r="Y144" i="8"/>
  <c r="U144" i="8"/>
  <c r="U130" i="8"/>
  <c r="Q144" i="8"/>
  <c r="Q130" i="8"/>
  <c r="M144" i="8"/>
  <c r="M130" i="8"/>
  <c r="I130" i="8"/>
  <c r="I144" i="8"/>
  <c r="AA143" i="8"/>
  <c r="AA129" i="8"/>
  <c r="W143" i="8"/>
  <c r="W129" i="8"/>
  <c r="S143" i="8"/>
  <c r="S129" i="8"/>
  <c r="O143" i="8"/>
  <c r="O129" i="8"/>
  <c r="K143" i="8"/>
  <c r="K129" i="8"/>
  <c r="AC128" i="8"/>
  <c r="AC142" i="8"/>
  <c r="Y128" i="8"/>
  <c r="Y142" i="8"/>
  <c r="U128" i="8"/>
  <c r="U142" i="8"/>
  <c r="Q128" i="8"/>
  <c r="Q142" i="8"/>
  <c r="M128" i="8"/>
  <c r="M142" i="8"/>
  <c r="I128" i="8"/>
  <c r="I142" i="8"/>
  <c r="AA141" i="8"/>
  <c r="AA127" i="8"/>
  <c r="W127" i="8"/>
  <c r="W141" i="8"/>
  <c r="S141" i="8"/>
  <c r="S127" i="8"/>
  <c r="O141" i="8"/>
  <c r="O127" i="8"/>
  <c r="K127" i="8"/>
  <c r="K141" i="8"/>
  <c r="K126" i="8"/>
  <c r="K140" i="8"/>
  <c r="T150" i="8"/>
  <c r="T136" i="8"/>
  <c r="L150" i="8"/>
  <c r="L136" i="8"/>
  <c r="V135" i="8"/>
  <c r="V149" i="8"/>
  <c r="AB148" i="8"/>
  <c r="AB134" i="8"/>
  <c r="P148" i="8"/>
  <c r="P134" i="8"/>
  <c r="Z147" i="8"/>
  <c r="Z133" i="8"/>
  <c r="R133" i="8"/>
  <c r="R147" i="8"/>
  <c r="AB146" i="8"/>
  <c r="AB132" i="8"/>
  <c r="P132" i="8"/>
  <c r="P146" i="8"/>
  <c r="Z131" i="8"/>
  <c r="Z145" i="8"/>
  <c r="I145" i="8"/>
  <c r="I131" i="8"/>
  <c r="O144" i="8"/>
  <c r="O130" i="8"/>
  <c r="Y129" i="8"/>
  <c r="Y143" i="8"/>
  <c r="M129" i="8"/>
  <c r="M143" i="8"/>
  <c r="AA128" i="8"/>
  <c r="AA142" i="8"/>
  <c r="K128" i="8"/>
  <c r="K142" i="8"/>
  <c r="U141" i="8"/>
  <c r="U127" i="8"/>
  <c r="I141" i="8"/>
  <c r="I127" i="8"/>
  <c r="Z126" i="8"/>
  <c r="Z140" i="8"/>
  <c r="R126" i="8"/>
  <c r="R140" i="8"/>
  <c r="AA150" i="8"/>
  <c r="AA136" i="8"/>
  <c r="K150" i="8"/>
  <c r="K136" i="8"/>
  <c r="U149" i="8"/>
  <c r="U135" i="8"/>
  <c r="I149" i="8"/>
  <c r="I135" i="8"/>
  <c r="S148" i="8"/>
  <c r="S134" i="8"/>
  <c r="AC133" i="8"/>
  <c r="AC147" i="8"/>
  <c r="U147" i="8"/>
  <c r="U133" i="8"/>
  <c r="I147" i="8"/>
  <c r="I133" i="8"/>
  <c r="S146" i="8"/>
  <c r="S132" i="8"/>
  <c r="Y145" i="8"/>
  <c r="Y131" i="8"/>
  <c r="M145" i="8"/>
  <c r="M131" i="8"/>
  <c r="Z144" i="8"/>
  <c r="Z130" i="8"/>
  <c r="N144" i="8"/>
  <c r="N130" i="8"/>
  <c r="X143" i="8"/>
  <c r="X129" i="8"/>
  <c r="L143" i="8"/>
  <c r="L129" i="8"/>
  <c r="V142" i="8"/>
  <c r="V128" i="8"/>
  <c r="J142" i="8"/>
  <c r="J128" i="8"/>
  <c r="X127" i="8"/>
  <c r="X141" i="8"/>
  <c r="L127" i="8"/>
  <c r="L141" i="8"/>
  <c r="Y126" i="8"/>
  <c r="Y140" i="8"/>
  <c r="Q140" i="8"/>
  <c r="Q126" i="8"/>
  <c r="AB140" i="8"/>
  <c r="AB126" i="8"/>
  <c r="X140" i="8"/>
  <c r="X126" i="8"/>
  <c r="T140" i="8"/>
  <c r="T126" i="8"/>
  <c r="P140" i="8"/>
  <c r="P126" i="8"/>
  <c r="L140" i="8"/>
  <c r="L126" i="8"/>
  <c r="AC150" i="8"/>
  <c r="AC136" i="8"/>
  <c r="Y150" i="8"/>
  <c r="Y136" i="8"/>
  <c r="U150" i="8"/>
  <c r="U136" i="8"/>
  <c r="Q150" i="8"/>
  <c r="Q136" i="8"/>
  <c r="M150" i="8"/>
  <c r="M136" i="8"/>
  <c r="I136" i="8"/>
  <c r="I150" i="8"/>
  <c r="AA149" i="8"/>
  <c r="AA135" i="8"/>
  <c r="W149" i="8"/>
  <c r="W135" i="8"/>
  <c r="S135" i="8"/>
  <c r="S149" i="8"/>
  <c r="O149" i="8"/>
  <c r="O135" i="8"/>
  <c r="K135" i="8"/>
  <c r="K149" i="8"/>
  <c r="AC148" i="8"/>
  <c r="AC134" i="8"/>
  <c r="Y148" i="8"/>
  <c r="Y134" i="8"/>
  <c r="U134" i="8"/>
  <c r="U148" i="8"/>
  <c r="Q134" i="8"/>
  <c r="Q148" i="8"/>
  <c r="M134" i="8"/>
  <c r="M148" i="8"/>
  <c r="I148" i="8"/>
  <c r="I134" i="8"/>
  <c r="AA147" i="8"/>
  <c r="AA133" i="8"/>
  <c r="W147" i="8"/>
  <c r="W133" i="8"/>
  <c r="S147" i="8"/>
  <c r="S133" i="8"/>
  <c r="O147" i="8"/>
  <c r="O133" i="8"/>
  <c r="K147" i="8"/>
  <c r="K133" i="8"/>
  <c r="AC132" i="8"/>
  <c r="AC146" i="8"/>
  <c r="Y132" i="8"/>
  <c r="Y146" i="8"/>
  <c r="U132" i="8"/>
  <c r="U146" i="8"/>
  <c r="Q146" i="8"/>
  <c r="Q132" i="8"/>
  <c r="M132" i="8"/>
  <c r="M146" i="8"/>
  <c r="I132" i="8"/>
  <c r="I146" i="8"/>
  <c r="AA145" i="8"/>
  <c r="AA131" i="8"/>
  <c r="W131" i="8"/>
  <c r="W145" i="8"/>
  <c r="S145" i="8"/>
  <c r="S131" i="8"/>
  <c r="O145" i="8"/>
  <c r="O131" i="8"/>
  <c r="J131" i="8"/>
  <c r="J145" i="8"/>
  <c r="AB144" i="8"/>
  <c r="AB130" i="8"/>
  <c r="X144" i="8"/>
  <c r="X130" i="8"/>
  <c r="T144" i="8"/>
  <c r="T130" i="8"/>
  <c r="P144" i="8"/>
  <c r="P130" i="8"/>
  <c r="L144" i="8"/>
  <c r="L130" i="8"/>
  <c r="Z129" i="8"/>
  <c r="Z143" i="8"/>
  <c r="V129" i="8"/>
  <c r="V143" i="8"/>
  <c r="R129" i="8"/>
  <c r="R143" i="8"/>
  <c r="N129" i="8"/>
  <c r="N143" i="8"/>
  <c r="J129" i="8"/>
  <c r="J143" i="8"/>
  <c r="AB128" i="8"/>
  <c r="AB142" i="8"/>
  <c r="X142" i="8"/>
  <c r="X128" i="8"/>
  <c r="T128" i="8"/>
  <c r="T142" i="8"/>
  <c r="P128" i="8"/>
  <c r="P142" i="8"/>
  <c r="L142" i="8"/>
  <c r="L128" i="8"/>
  <c r="Z141" i="8"/>
  <c r="Z127" i="8"/>
  <c r="V127" i="8"/>
  <c r="V141" i="8"/>
  <c r="R127" i="8"/>
  <c r="R141"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<sst xmlns="http://schemas.openxmlformats.org/spreadsheetml/2006/main" count="372" uniqueCount="64">
  <si>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</si>
  <si>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</si>
  <si>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</si>
  <si>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</si>
  <si>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</si>
  <si>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</si>
  <si>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</si>
  <si>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</si>
  <si>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</si>
  <si>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</si>
  <si>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</si>
  <si>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</si>
  <si>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</si>
  <si>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</si>
  <si>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</si>
  <si>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</si>
  <si>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</si>
  <si>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</si>
  <si>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</si>
  <si>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</si>
  <si>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</si>
  <si>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</si>
  <si>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</si>
  <si>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</si>
  <si>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</si>
  <si>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</si>
  <si>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</si>
  <si>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</si>
  <si>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</si>
  <si>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</si>
  <si>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</si>
  <si>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</si>
  <si>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</si>
  <si>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</si>
  <si>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</si>
  <si>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</si>
  <si>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</si>
  <si>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</si>
  <si>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</si>
  <si>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</si>
  <si>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</si>
  <si>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</si>
  <si>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</si>
  <si>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</si>
  <si>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</si>
  <si>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</si>
  <si>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</si>
  <si>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</si>
  <si>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</si>
  <si>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</si>
  <si>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</si>
  <si>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</si>
  <si>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</si>
  <si>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</si>
  <si>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</si>
  <si>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Beverages</t>
  </si>
  <si>
    <t>Merchandise trade matrix – product groups, exports in thousands of dollars, annual, 1995-2018</t>
  </si>
  <si>
    <t>Merchandise trade matrix – product groups, imports in thousands of dollars, annual, 1995-2018</t>
  </si>
  <si>
    <t>Indonesia</t>
  </si>
  <si>
    <t>Fuente: https://datosmacro.expansion.com/demografia/poblacion/indonesia</t>
  </si>
  <si>
    <t>Merchandise trade matrix – product groups, exports in thousands of dollars, annual, 1995-2019</t>
  </si>
  <si>
    <t>Estadísticas de población Colombia- Indonesia (1995-2019)</t>
  </si>
  <si>
    <t>Merchandise trade matrix – product groups, exports/ imports per capita in dollars, annual, 1995-2019</t>
  </si>
  <si>
    <t>Producto interno bruto (PIB) (1995- 2019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</si>
</sst>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 numFmtId="172" formatCode="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54">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2" fontId="0" fillId="4" borderId="13" xfId="3" applyNumberFormat="1" applyFont="1" applyFill="1" applyBorder="1" applyAlignment="1">
      <alignment horizontal="center"/>
    </xf>
    <xf numFmtId="172" fontId="0" fillId="4" borderId="14" xfId="3" applyNumberFormat="1" applyFont="1" applyFill="1" applyBorder="1" applyAlignment="1">
      <alignment horizontal="center"/>
    </xf>
    <xf numFmtId="172" fontId="0" fillId="4" borderId="15" xfId="3" applyNumberFormat="1" applyFont="1" applyFill="1" applyBorder="1" applyAlignment="1">
      <alignment horizontal="center"/>
    </xf>
    <xf numFmtId="172" fontId="1" fillId="2" borderId="13" xfId="3" applyNumberFormat="1" applyFont="1" applyFill="1" applyBorder="1" applyAlignment="1">
      <alignment horizontal="center"/>
    </xf>
    <xf numFmtId="172" fontId="1" fillId="2" borderId="12" xfId="3" applyNumberFormat="1"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0" fillId="4" borderId="13" xfId="0" applyFill="1" applyBorder="1" applyAlignment="1">
      <alignment horizontal="center"/>
    </xf>
    <xf numFmtId="0" fontId="0" fillId="4" borderId="15" xfId="0"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Indonesia</a:t>
          </a:r>
          <a:endParaRPr lang="es-CO" sz="2000" b="0"/>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Indonesia:  International trade in goods and services- trade structure by partner, product or service- </a:t>
          </a:r>
          <a:r>
            <a:rPr lang="es-CO"/>
            <a:t>Merchandise trade matrix – product groups, exports in thousands of dollars, annual, 1995-2017.</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Indonesia: International trade in goods and services- trade structure by partner, product or service- </a:t>
          </a:r>
          <a:r>
            <a:rPr lang="es-CO" b="0"/>
            <a:t>Merchandise trade matrix – product groups, imports in thousands of dollars, annual, 1995-2017.</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1995-2017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1995-2017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1995-2017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Indonesia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Indonesia.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Indonesia</a:t>
          </a:r>
          <a:endParaRPr lang="es-CO" sz="2000" b="0" kern="1200"/>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Indonesia:  International trade in goods and services- trade structure by partner, product or service- </a:t>
          </a:r>
          <a:r>
            <a:rPr lang="es-CO" sz="1400" kern="1200"/>
            <a:t>Merchandise trade matrix – product groups, exports in thousands of dollars, annual, 1995-2017.</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Indonesia: International trade in goods and services- trade structure by partner, product or service- </a:t>
          </a:r>
          <a:r>
            <a:rPr lang="es-CO" sz="1400" b="0" kern="1200"/>
            <a:t>Merchandise trade matrix – product groups, imports in thousands of dollars, annual, 1995-2017.</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1995-2017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1995-2017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1995-2017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Indonesia.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Indonesia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8.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266700</xdr:colOff>
      <xdr:row>21</xdr:row>
      <xdr:rowOff>134337</xdr:rowOff>
    </xdr:from>
    <xdr:to>
      <xdr:col>2</xdr:col>
      <xdr:colOff>130250</xdr:colOff>
      <xdr:row>26</xdr:row>
      <xdr:rowOff>132913</xdr:rowOff>
    </xdr:to>
    <xdr:pic>
      <xdr:nvPicPr>
        <xdr:cNvPr id="8" name="Imagen 7"/>
        <xdr:cNvPicPr>
          <a:picLocks noChangeAspect="1"/>
        </xdr:cNvPicPr>
      </xdr:nvPicPr>
      <xdr:blipFill>
        <a:blip xmlns:r="http://schemas.openxmlformats.org/officeDocument/2006/relationships" r:embed="rId4"/>
        <a:stretch>
          <a:fillRect/>
        </a:stretch>
      </xdr:blipFill>
      <xdr:spPr>
        <a:xfrm>
          <a:off x="266700" y="4042871"/>
          <a:ext cx="1396309" cy="929180"/>
        </a:xfrm>
        <a:prstGeom prst="rect">
          <a:avLst/>
        </a:prstGeom>
      </xdr:spPr>
    </xdr:pic>
    <xdr:clientData/>
  </xdr:twoCellAnchor>
  <xdr:twoCellAnchor editAs="oneCell">
    <xdr:from>
      <xdr:col>17</xdr:col>
      <xdr:colOff>0</xdr:colOff>
      <xdr:row>14</xdr:row>
      <xdr:rowOff>0</xdr:rowOff>
    </xdr:from>
    <xdr:to>
      <xdr:col>20</xdr:col>
      <xdr:colOff>320237</xdr:colOff>
      <xdr:row>23</xdr:row>
      <xdr:rowOff>67989</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028448" y="2605690"/>
          <a:ext cx="2619375" cy="1743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457200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205453</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411931</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123313</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891048</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15"/>
  <sheetViews>
    <sheetView topLeftCell="A13" zoomScale="87" zoomScaleNormal="87" workbookViewId="0">
      <selection activeCell="R15" sqref="R15"/>
    </sheetView>
  </sheetViews>
  <sheetFormatPr baseColWidth="10" defaultRowHeight="15" x14ac:dyDescent="0.25"/>
  <sheetData>
    <row r="15" spans="18:18" x14ac:dyDescent="0.25">
      <c r="R15" s="186" t="s">
        <v>55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8"/>
  <sheetViews>
    <sheetView showGridLines="0" topLeftCell="D47" workbookViewId="0">
      <selection activeCell="AC59" sqref="AC5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43"/>
      <c r="G3" s="243"/>
      <c r="H3" s="243"/>
      <c r="I3" s="243"/>
      <c r="J3" s="243"/>
    </row>
    <row r="4" spans="2:15" s="1" customFormat="1" x14ac:dyDescent="0.25"/>
    <row r="5" spans="2:15" s="1" customFormat="1" x14ac:dyDescent="0.25"/>
    <row r="6" spans="2:15" s="1" customFormat="1" x14ac:dyDescent="0.25">
      <c r="L6" s="225" t="s">
        <v>12</v>
      </c>
      <c r="M6" s="226"/>
      <c r="N6" s="226"/>
      <c r="O6" s="226"/>
    </row>
    <row r="7" spans="2:15" s="1" customFormat="1" x14ac:dyDescent="0.25">
      <c r="B7" s="204" t="s">
        <v>44</v>
      </c>
      <c r="C7" s="217"/>
      <c r="D7" s="217"/>
      <c r="E7" s="217"/>
      <c r="L7" s="226"/>
      <c r="M7" s="226"/>
      <c r="N7" s="226"/>
      <c r="O7" s="226"/>
    </row>
    <row r="8" spans="2:15" s="1" customFormat="1" x14ac:dyDescent="0.25">
      <c r="B8" s="217"/>
      <c r="C8" s="217"/>
      <c r="D8" s="217"/>
      <c r="E8" s="217"/>
      <c r="L8" s="226"/>
      <c r="M8" s="226"/>
      <c r="N8" s="226"/>
      <c r="O8" s="226"/>
    </row>
    <row r="9" spans="2:15" s="1" customFormat="1" x14ac:dyDescent="0.25">
      <c r="B9" s="217"/>
      <c r="C9" s="217"/>
      <c r="D9" s="217"/>
      <c r="E9" s="217"/>
      <c r="L9" s="226"/>
      <c r="M9" s="226"/>
      <c r="N9" s="226"/>
      <c r="O9" s="226"/>
    </row>
    <row r="10" spans="2:15" s="1" customFormat="1" x14ac:dyDescent="0.25">
      <c r="B10" s="217"/>
      <c r="C10" s="217"/>
      <c r="D10" s="217"/>
      <c r="E10" s="217"/>
      <c r="L10" s="226"/>
      <c r="M10" s="226"/>
      <c r="N10" s="226"/>
      <c r="O10" s="226"/>
    </row>
    <row r="11" spans="2:15" s="1" customFormat="1" x14ac:dyDescent="0.25">
      <c r="B11" s="217"/>
      <c r="C11" s="217"/>
      <c r="D11" s="217"/>
      <c r="E11" s="217"/>
      <c r="L11" s="226"/>
      <c r="M11" s="226"/>
      <c r="N11" s="226"/>
      <c r="O11" s="226"/>
    </row>
    <row r="12" spans="2:15" s="1" customFormat="1" x14ac:dyDescent="0.25">
      <c r="B12" s="217"/>
      <c r="C12" s="217"/>
      <c r="D12" s="217"/>
      <c r="E12" s="217"/>
      <c r="F12"/>
      <c r="G12"/>
      <c r="H12"/>
      <c r="I12"/>
      <c r="L12" s="226"/>
      <c r="M12" s="226"/>
      <c r="N12" s="226"/>
      <c r="O12" s="226"/>
    </row>
    <row r="13" spans="2:15" s="1" customFormat="1" x14ac:dyDescent="0.25">
      <c r="B13" s="217"/>
      <c r="C13" s="217"/>
      <c r="D13" s="217"/>
      <c r="E13" s="217"/>
      <c r="F13"/>
      <c r="G13"/>
      <c r="H13"/>
      <c r="I13"/>
      <c r="L13" s="226"/>
      <c r="M13" s="226"/>
      <c r="N13" s="226"/>
      <c r="O13" s="226"/>
    </row>
    <row r="14" spans="2:15" s="1" customFormat="1" x14ac:dyDescent="0.25">
      <c r="B14" s="217"/>
      <c r="C14" s="217"/>
      <c r="D14" s="217"/>
      <c r="E14" s="217"/>
      <c r="F14"/>
      <c r="G14"/>
      <c r="H14"/>
      <c r="I14"/>
      <c r="L14" s="226"/>
      <c r="M14" s="226"/>
      <c r="N14" s="226"/>
      <c r="O14" s="226"/>
    </row>
    <row r="15" spans="2:15" ht="18.75" customHeight="1" x14ac:dyDescent="0.25">
      <c r="B15" s="217"/>
      <c r="C15" s="217"/>
      <c r="D15" s="217"/>
      <c r="E15" s="217"/>
      <c r="L15" s="226"/>
      <c r="M15" s="226"/>
      <c r="N15" s="226"/>
      <c r="O15" s="226"/>
    </row>
    <row r="16" spans="2:15" x14ac:dyDescent="0.25">
      <c r="C16" s="205" t="s">
        <v>3</v>
      </c>
      <c r="D16" s="205"/>
      <c r="E16" s="205"/>
      <c r="G16" s="205" t="s">
        <v>3</v>
      </c>
      <c r="H16" s="205"/>
      <c r="I16" s="205"/>
      <c r="L16" s="205" t="s">
        <v>3</v>
      </c>
      <c r="M16" s="205"/>
      <c r="N16" s="205"/>
    </row>
    <row r="42" spans="4:30" ht="15.75" thickBot="1" x14ac:dyDescent="0.3"/>
    <row r="43" spans="4:30" ht="15.75" thickBot="1" x14ac:dyDescent="0.3">
      <c r="D43" s="7" t="s">
        <v>14</v>
      </c>
      <c r="E43" s="8"/>
      <c r="F43" s="110">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c r="AC43" s="17">
        <v>2018</v>
      </c>
      <c r="AD43" s="17">
        <v>2019</v>
      </c>
    </row>
    <row r="44" spans="4:30" x14ac:dyDescent="0.25">
      <c r="D44" s="209" t="s">
        <v>16</v>
      </c>
      <c r="E44" s="224"/>
      <c r="F44" s="165">
        <f>+(A!D47-B!E47)/(I!F76+H!F58)</f>
        <v>0</v>
      </c>
      <c r="G44" s="166">
        <f>+(A!E47-B!F47)/(I!G76+H!G58)</f>
        <v>0</v>
      </c>
      <c r="H44" s="167">
        <f>+(A!F47-B!G47)/(I!H76+H!H58)</f>
        <v>0</v>
      </c>
      <c r="I44" s="166">
        <f>+(A!G47-B!H47)/(I!I76+H!I58)</f>
        <v>0</v>
      </c>
      <c r="J44" s="167">
        <f>+(A!H47-B!I47)/(I!J76+H!J58)</f>
        <v>0</v>
      </c>
      <c r="K44" s="166">
        <f>+(A!I47-B!J47)/(I!K76+H!K58)</f>
        <v>0</v>
      </c>
      <c r="L44" s="167">
        <f>+(A!J47-B!K47)/(I!L76+H!L58)</f>
        <v>0</v>
      </c>
      <c r="M44" s="166">
        <f>+(A!K47-B!L47)/(I!M76+H!M58)</f>
        <v>0</v>
      </c>
      <c r="N44" s="167">
        <f>+(A!L47-B!M47)/(I!N76+H!N58)</f>
        <v>1.9086717142176784E-2</v>
      </c>
      <c r="O44" s="166">
        <f>+(A!M47-B!N47)/(I!O76+H!O58)</f>
        <v>0.10741931048899944</v>
      </c>
      <c r="P44" s="167">
        <f>+(A!N47-B!O47)/(I!P76+H!P58)</f>
        <v>5.8869847752616535E-2</v>
      </c>
      <c r="Q44" s="166">
        <f>+(A!O47-B!P47)/(I!Q76+H!Q58)</f>
        <v>0.12902366800204065</v>
      </c>
      <c r="R44" s="167">
        <f>+(A!P47-B!Q47)/(I!R76+H!R58)</f>
        <v>4.5631954918769153E-2</v>
      </c>
      <c r="S44" s="166">
        <f>+(A!Q47-B!R47)/(I!S76+H!S58)</f>
        <v>4.9098535657047089E-2</v>
      </c>
      <c r="T44" s="167">
        <f>+(A!R47-B!S47)/(I!T76+H!T58)</f>
        <v>-9.2525347672644407E-6</v>
      </c>
      <c r="U44" s="166">
        <f>+(A!S47-B!T47)/(I!U76+H!U58)</f>
        <v>9.658719734515038E-2</v>
      </c>
      <c r="V44" s="167">
        <f>+(A!T47-B!U47)/(I!V76+H!V58)</f>
        <v>0.15041511950331626</v>
      </c>
      <c r="W44" s="166">
        <f>+(A!U47-B!V47)/(I!W76+H!W58)</f>
        <v>9.7573195715386474E-2</v>
      </c>
      <c r="X44" s="167">
        <f>+(A!V47-B!W47)/(I!X76+H!X58)</f>
        <v>0.100304129043879</v>
      </c>
      <c r="Y44" s="166">
        <f>+(A!W47-B!X47)/(I!Y76+H!Y58)</f>
        <v>3.9062192802809627E-2</v>
      </c>
      <c r="Z44" s="167">
        <f>+(A!X47-B!Y47)/(I!Z76+H!Z58)</f>
        <v>4.8366668075417216E-2</v>
      </c>
      <c r="AA44" s="166">
        <f>+(A!Y47-B!Z47)/(I!AA76+H!AA58)</f>
        <v>6.1440216411530635E-2</v>
      </c>
      <c r="AB44" s="166">
        <f>+(A!Z47-B!AA47)/(I!AB76+H!AB58)</f>
        <v>-2.4192367286563599E-4</v>
      </c>
      <c r="AC44" s="166">
        <f>+(A!AA47-B!AB47)/(I!AC76+H!AC58)</f>
        <v>0.1237796996018044</v>
      </c>
      <c r="AD44" s="166">
        <f>+(A!AB47-B!AC47)/(I!AD76+H!AD58)</f>
        <v>-1.3971375468423562E-4</v>
      </c>
    </row>
    <row r="45" spans="4:30" x14ac:dyDescent="0.25">
      <c r="D45" s="211" t="s">
        <v>17</v>
      </c>
      <c r="E45" s="221"/>
      <c r="F45" s="168">
        <f>+(A!D48-B!E48)/(I!F77+H!F59)</f>
        <v>0</v>
      </c>
      <c r="G45" s="169">
        <f>+(A!E48-B!F48)/(I!G77+H!G59)</f>
        <v>0</v>
      </c>
      <c r="H45" s="170">
        <f>+(A!F48-B!G48)/(I!H77+H!H59)</f>
        <v>0</v>
      </c>
      <c r="I45" s="169">
        <f>+(A!G48-B!H48)/(I!I77+H!I59)</f>
        <v>0</v>
      </c>
      <c r="J45" s="170">
        <f>+(A!H48-B!I48)/(I!J77+H!J59)</f>
        <v>0</v>
      </c>
      <c r="K45" s="169">
        <f>+(A!I48-B!J48)/(I!K77+H!K59)</f>
        <v>0</v>
      </c>
      <c r="L45" s="170">
        <f>+(A!J48-B!K48)/(I!L77+H!L59)</f>
        <v>0</v>
      </c>
      <c r="M45" s="169">
        <f>+(A!K48-B!L48)/(I!M77+H!M59)</f>
        <v>0</v>
      </c>
      <c r="N45" s="170">
        <f>+(A!L48-B!M48)/(I!N77+H!N59)</f>
        <v>0.58780715794159921</v>
      </c>
      <c r="O45" s="169">
        <f>+(A!M48-B!N48)/(I!O77+H!O59)</f>
        <v>0.62358213358275028</v>
      </c>
      <c r="P45" s="170">
        <f>+(A!N48-B!O48)/(I!P77+H!P59)</f>
        <v>2.6606630546942358</v>
      </c>
      <c r="Q45" s="169">
        <f>+(A!O48-B!P48)/(I!Q77+H!Q59)</f>
        <v>6.7301026448115522E-4</v>
      </c>
      <c r="R45" s="170">
        <f>+(A!P48-B!Q48)/(I!R77+H!R59)</f>
        <v>-6.3116355958259379E-5</v>
      </c>
      <c r="S45" s="169">
        <f>+(A!Q48-B!R48)/(I!S77+H!S59)</f>
        <v>-1.5816266326051091E-4</v>
      </c>
      <c r="T45" s="170">
        <f>+(A!R48-B!S48)/(I!T77+H!T59)</f>
        <v>0.16997951262828404</v>
      </c>
      <c r="U45" s="169">
        <f>+(A!S48-B!T48)/(I!U77+H!U59)</f>
        <v>0</v>
      </c>
      <c r="V45" s="170">
        <f>+(A!T48-B!U48)/(I!V77+H!V59)</f>
        <v>-1.7893784265870839E-5</v>
      </c>
      <c r="W45" s="169">
        <f>+(A!U48-B!V48)/(I!W77+H!W59)</f>
        <v>-1.9495839688491718E-5</v>
      </c>
      <c r="X45" s="170">
        <f>+(A!V48-B!W48)/(I!X77+H!X59)</f>
        <v>-1.9180876943734917E-4</v>
      </c>
      <c r="Y45" s="169">
        <f>+(A!W48-B!X48)/(I!Y77+H!Y59)</f>
        <v>5.3785506726058002E-3</v>
      </c>
      <c r="Z45" s="170">
        <f>+(A!X48-B!Y48)/(I!Z77+H!Z59)</f>
        <v>7.8100923208931014E-3</v>
      </c>
      <c r="AA45" s="169">
        <f>+(A!Y48-B!Z48)/(I!AA77+H!AA59)</f>
        <v>1.8898455110737909E-3</v>
      </c>
      <c r="AB45" s="169">
        <f>+(A!Z48-B!AA48)/(I!AB77+H!AB59)</f>
        <v>4.2179038723290591E-3</v>
      </c>
      <c r="AC45" s="169">
        <f>+(A!AA48-B!AB48)/(I!AC77+H!AC59)</f>
        <v>5.3873368472548153E-3</v>
      </c>
      <c r="AD45" s="169">
        <f>+(A!AB48-B!AC48)/(I!AD77+H!AD59)</f>
        <v>3.1682169687219407E-5</v>
      </c>
    </row>
    <row r="46" spans="4:30" x14ac:dyDescent="0.25">
      <c r="D46" s="202" t="s">
        <v>18</v>
      </c>
      <c r="E46" s="222"/>
      <c r="F46" s="168">
        <f>+(A!D49-B!E49)/(I!F78+H!F60)</f>
        <v>0</v>
      </c>
      <c r="G46" s="169">
        <f>+(A!E49-B!F49)/(I!G78+H!G60)</f>
        <v>0</v>
      </c>
      <c r="H46" s="170">
        <f>+(A!F49-B!G49)/(I!H78+H!H60)</f>
        <v>0</v>
      </c>
      <c r="I46" s="169">
        <f>+(A!G49-B!H49)/(I!I78+H!I60)</f>
        <v>0</v>
      </c>
      <c r="J46" s="170">
        <f>+(A!H49-B!I49)/(I!J78+H!J60)</f>
        <v>0</v>
      </c>
      <c r="K46" s="169">
        <f>+(A!I49-B!J49)/(I!K78+H!K60)</f>
        <v>0</v>
      </c>
      <c r="L46" s="170">
        <f>+(A!J49-B!K49)/(I!L78+H!L60)</f>
        <v>0</v>
      </c>
      <c r="M46" s="169">
        <f>+(A!K49-B!L49)/(I!M78+H!M60)</f>
        <v>0</v>
      </c>
      <c r="N46" s="170">
        <f>+(A!L49-B!M49)/(I!N78+H!N60)</f>
        <v>5.4113614345090807E-2</v>
      </c>
      <c r="O46" s="169">
        <f>+(A!M49-B!N49)/(I!O78+H!O60)</f>
        <v>-9.6175204405125354E-3</v>
      </c>
      <c r="P46" s="170">
        <f>+(A!N49-B!O49)/(I!P78+H!P60)</f>
        <v>0.88955663101136295</v>
      </c>
      <c r="Q46" s="169">
        <f>+(A!O49-B!P49)/(I!Q78+H!Q60)</f>
        <v>0.11012784685580088</v>
      </c>
      <c r="R46" s="170">
        <f>+(A!P49-B!Q49)/(I!R78+H!R60)</f>
        <v>8.2526859013864751E-2</v>
      </c>
      <c r="S46" s="169">
        <f>+(A!Q49-B!R49)/(I!S78+H!S60)</f>
        <v>-3.6343280492908154E-3</v>
      </c>
      <c r="T46" s="170">
        <f>+(A!R49-B!S49)/(I!T78+H!T60)</f>
        <v>4.5599532321352547E-2</v>
      </c>
      <c r="U46" s="169">
        <f>+(A!S49-B!T49)/(I!U78+H!U60)</f>
        <v>1.4498468315327074E-2</v>
      </c>
      <c r="V46" s="170">
        <f>+(A!T49-B!U49)/(I!V78+H!V60)</f>
        <v>2.1545589210006404</v>
      </c>
      <c r="W46" s="169">
        <f>+(A!U49-B!V49)/(I!W78+H!W60)</f>
        <v>0.15959487156889082</v>
      </c>
      <c r="X46" s="170">
        <f>+(A!V49-B!W49)/(I!X78+H!X60)</f>
        <v>2.1031671558366969E-2</v>
      </c>
      <c r="Y46" s="169">
        <f>+(A!W49-B!X49)/(I!Y78+H!Y60)</f>
        <v>0.16354960020825554</v>
      </c>
      <c r="Z46" s="170">
        <f>+(A!X49-B!Y49)/(I!Z78+H!Z60)</f>
        <v>1.7623363494541671E-2</v>
      </c>
      <c r="AA46" s="169">
        <f>+(A!Y49-B!Z49)/(I!AA78+H!AA60)</f>
        <v>0.58015764991499974</v>
      </c>
      <c r="AB46" s="169">
        <f>+(A!Z49-B!AA49)/(I!AB78+H!AB60)</f>
        <v>8.8920888022850659E-3</v>
      </c>
      <c r="AC46" s="169">
        <f>+(A!AA49-B!AB49)/(I!AC78+H!AC60)</f>
        <v>9.7906957379120349E-2</v>
      </c>
      <c r="AD46" s="169">
        <f>+(A!AB49-B!AC49)/(I!AD78+H!AD60)</f>
        <v>-5.4276246552881768E-3</v>
      </c>
    </row>
    <row r="47" spans="4:30" x14ac:dyDescent="0.25">
      <c r="D47" s="211" t="s">
        <v>19</v>
      </c>
      <c r="E47" s="221"/>
      <c r="F47" s="168">
        <f>+(A!D50-B!E50)/(I!F79+H!F61)</f>
        <v>0</v>
      </c>
      <c r="G47" s="169">
        <f>+(A!E50-B!F50)/(I!G79+H!G61)</f>
        <v>0</v>
      </c>
      <c r="H47" s="170">
        <f>+(A!F50-B!G50)/(I!H79+H!H61)</f>
        <v>0</v>
      </c>
      <c r="I47" s="169">
        <f>+(A!G50-B!H50)/(I!I79+H!I61)</f>
        <v>0</v>
      </c>
      <c r="J47" s="170">
        <f>+(A!H50-B!I50)/(I!J79+H!J61)</f>
        <v>0</v>
      </c>
      <c r="K47" s="169">
        <f>+(A!I50-B!J50)/(I!K79+H!K61)</f>
        <v>0</v>
      </c>
      <c r="L47" s="170">
        <f>+(A!J50-B!K50)/(I!L79+H!L61)</f>
        <v>0</v>
      </c>
      <c r="M47" s="169">
        <f>+(A!K50-B!L50)/(I!M79+H!M61)</f>
        <v>0</v>
      </c>
      <c r="N47" s="170">
        <f>+(A!L50-B!M50)/(I!N79+H!N61)</f>
        <v>0</v>
      </c>
      <c r="O47" s="169">
        <f>+(A!M50-B!N50)/(I!O79+H!O61)</f>
        <v>0</v>
      </c>
      <c r="P47" s="170">
        <f>+(A!N50-B!O50)/(I!P79+H!P61)</f>
        <v>0</v>
      </c>
      <c r="Q47" s="169">
        <f>+(A!O50-B!P50)/(I!Q79+H!Q61)</f>
        <v>4.4072715089378614E-3</v>
      </c>
      <c r="R47" s="170">
        <f>+(A!P50-B!Q50)/(I!R79+H!R61)</f>
        <v>-1.0690830852298853E-8</v>
      </c>
      <c r="S47" s="169">
        <f>+(A!Q50-B!R50)/(I!S79+H!S61)</f>
        <v>2.6278652121942372E-2</v>
      </c>
      <c r="T47" s="170">
        <f>+(A!R50-B!S50)/(I!T79+H!T61)</f>
        <v>5.9825931393816173E-2</v>
      </c>
      <c r="U47" s="169">
        <f>+(A!S50-B!T50)/(I!U79+H!U61)</f>
        <v>5.5976831729130802E-2</v>
      </c>
      <c r="V47" s="170">
        <f>+(A!T50-B!U50)/(I!V79+H!V61)</f>
        <v>4.3165196008720243E-2</v>
      </c>
      <c r="W47" s="169">
        <f>+(A!U50-B!V50)/(I!W79+H!W61)</f>
        <v>2.5559201013078687</v>
      </c>
      <c r="X47" s="170">
        <f>+(A!V50-B!W50)/(I!X79+H!X61)</f>
        <v>4.0580001099507795E-5</v>
      </c>
      <c r="Y47" s="169">
        <f>+(A!W50-B!X50)/(I!Y79+H!Y61)</f>
        <v>0</v>
      </c>
      <c r="Z47" s="170">
        <f>+(A!X50-B!Y50)/(I!Z79+H!Z61)</f>
        <v>0</v>
      </c>
      <c r="AA47" s="169">
        <f>+(A!Y50-B!Z50)/(I!AA79+H!AA61)</f>
        <v>0</v>
      </c>
      <c r="AB47" s="169">
        <f>+(A!Z50-B!AA50)/(I!AB79+H!AB61)</f>
        <v>0.12005925593075992</v>
      </c>
      <c r="AC47" s="169">
        <f>+(A!AA50-B!AB50)/(I!AC79+H!AC61)</f>
        <v>0</v>
      </c>
      <c r="AD47" s="169">
        <f>+(A!AB50-B!AC50)/(I!AD79+H!AD61)</f>
        <v>0</v>
      </c>
    </row>
    <row r="48" spans="4:30" x14ac:dyDescent="0.25">
      <c r="D48" s="202" t="s">
        <v>20</v>
      </c>
      <c r="E48" s="222"/>
      <c r="F48" s="168">
        <f>+(A!D51-B!E51)/(I!F80+H!F62)</f>
        <v>0</v>
      </c>
      <c r="G48" s="169">
        <f>+(A!E51-B!F51)/(I!G80+H!G62)</f>
        <v>0</v>
      </c>
      <c r="H48" s="170">
        <f>+(A!F51-B!G51)/(I!H80+H!H62)</f>
        <v>0</v>
      </c>
      <c r="I48" s="169">
        <f>+(A!G51-B!H51)/(I!I80+H!I62)</f>
        <v>0</v>
      </c>
      <c r="J48" s="170">
        <f>+(A!H51-B!I51)/(I!J80+H!J62)</f>
        <v>0</v>
      </c>
      <c r="K48" s="169">
        <f>+(A!I51-B!J51)/(I!K80+H!K62)</f>
        <v>0</v>
      </c>
      <c r="L48" s="170">
        <f>+(A!J51-B!K51)/(I!L80+H!L62)</f>
        <v>0</v>
      </c>
      <c r="M48" s="169">
        <f>+(A!K51-B!L51)/(I!M80+H!M62)</f>
        <v>0</v>
      </c>
      <c r="N48" s="170">
        <f>+(A!L51-B!M51)/(I!N80+H!N62)</f>
        <v>-3.0481049098153112E-4</v>
      </c>
      <c r="O48" s="169">
        <f>+(A!M51-B!N51)/(I!O80+H!O62)</f>
        <v>0</v>
      </c>
      <c r="P48" s="170">
        <f>+(A!N51-B!O51)/(I!P80+H!P62)</f>
        <v>-5.2509986805697191E-4</v>
      </c>
      <c r="Q48" s="169">
        <f>+(A!O51-B!P51)/(I!Q80+H!Q62)</f>
        <v>-3.8686186633492672E-5</v>
      </c>
      <c r="R48" s="170">
        <f>+(A!P51-B!Q51)/(I!R80+H!R62)</f>
        <v>0</v>
      </c>
      <c r="S48" s="169">
        <f>+(A!Q51-B!R51)/(I!S80+H!S62)</f>
        <v>-2.8111587233657078E-4</v>
      </c>
      <c r="T48" s="170">
        <f>+(A!R51-B!S51)/(I!T80+H!T62)</f>
        <v>-5.3773787271549833E-4</v>
      </c>
      <c r="U48" s="169">
        <f>+(A!S51-B!T51)/(I!U80+H!U62)</f>
        <v>-4.5706074104756239E-3</v>
      </c>
      <c r="V48" s="170">
        <f>+(A!T51-B!U51)/(I!V80+H!V62)</f>
        <v>-2.0540350751270361E-2</v>
      </c>
      <c r="W48" s="169">
        <f>+(A!U51-B!V51)/(I!W80+H!W62)</f>
        <v>-4.9651867520742222E-2</v>
      </c>
      <c r="X48" s="170">
        <f>+(A!V51-B!W51)/(I!X80+H!X62)</f>
        <v>-1.9293426578045142E-2</v>
      </c>
      <c r="Y48" s="169">
        <f>+(A!W51-B!X51)/(I!Y80+H!Y62)</f>
        <v>-5.784954520029268E-3</v>
      </c>
      <c r="Z48" s="170">
        <f>+(A!X51-B!Y51)/(I!Z80+H!Z62)</f>
        <v>-2.3154667075643378E-3</v>
      </c>
      <c r="AA48" s="169">
        <f>+(A!Y51-B!Z51)/(I!AA80+H!AA62)</f>
        <v>-4.4365440179683574E-3</v>
      </c>
      <c r="AB48" s="169">
        <f>+(A!Z51-B!AA51)/(I!AB80+H!AB62)</f>
        <v>-3.0292625821221443E-3</v>
      </c>
      <c r="AC48" s="169">
        <f>+(A!AA51-B!AB51)/(I!AC80+H!AC62)</f>
        <v>-3.6112393144596545E-3</v>
      </c>
      <c r="AD48" s="169">
        <f>+(A!AB51-B!AC51)/(I!AD80+H!AD62)</f>
        <v>-7.2876163216289078E-3</v>
      </c>
    </row>
    <row r="49" spans="4:30" x14ac:dyDescent="0.25">
      <c r="D49" s="211" t="s">
        <v>21</v>
      </c>
      <c r="E49" s="221"/>
      <c r="F49" s="168">
        <f>+(A!D52-B!E52)/(I!F81+H!F63)</f>
        <v>0</v>
      </c>
      <c r="G49" s="169">
        <f>+(A!E52-B!F52)/(I!G81+H!G63)</f>
        <v>0</v>
      </c>
      <c r="H49" s="170">
        <f>+(A!F52-B!G52)/(I!H81+H!H63)</f>
        <v>0</v>
      </c>
      <c r="I49" s="169">
        <f>+(A!G52-B!H52)/(I!I81+H!I63)</f>
        <v>0</v>
      </c>
      <c r="J49" s="170">
        <f>+(A!H52-B!I52)/(I!J81+H!J63)</f>
        <v>0</v>
      </c>
      <c r="K49" s="169">
        <f>+(A!I52-B!J52)/(I!K81+H!K63)</f>
        <v>0</v>
      </c>
      <c r="L49" s="170">
        <f>+(A!J52-B!K52)/(I!L81+H!L63)</f>
        <v>0</v>
      </c>
      <c r="M49" s="169">
        <f>+(A!K52-B!L52)/(I!M81+H!M63)</f>
        <v>0</v>
      </c>
      <c r="N49" s="170">
        <f>+(A!L52-B!M52)/(I!N81+H!N63)</f>
        <v>0.32850762250278925</v>
      </c>
      <c r="O49" s="169">
        <f>+(A!M52-B!N52)/(I!O81+H!O63)</f>
        <v>0.27592814865304344</v>
      </c>
      <c r="P49" s="170">
        <f>+(A!N52-B!O52)/(I!P81+H!P63)</f>
        <v>0.28506119975023386</v>
      </c>
      <c r="Q49" s="169">
        <f>+(A!O52-B!P52)/(I!Q81+H!Q63)</f>
        <v>0.12538991314731285</v>
      </c>
      <c r="R49" s="170">
        <f>+(A!P52-B!Q52)/(I!R81+H!R63)</f>
        <v>0.28519589796255918</v>
      </c>
      <c r="S49" s="169">
        <f>+(A!Q52-B!R52)/(I!S81+H!S63)</f>
        <v>0.58060824434208413</v>
      </c>
      <c r="T49" s="170">
        <f>+(A!R52-B!S52)/(I!T81+H!T63)</f>
        <v>2.1187226667231145</v>
      </c>
      <c r="U49" s="169">
        <f>+(A!S52-B!T52)/(I!U81+H!U63)</f>
        <v>2.3858554291525729</v>
      </c>
      <c r="V49" s="170">
        <f>+(A!T52-B!U52)/(I!V81+H!V63)</f>
        <v>1.5956793710595443</v>
      </c>
      <c r="W49" s="169">
        <f>+(A!U52-B!V52)/(I!W81+H!W63)</f>
        <v>0.91594558853227015</v>
      </c>
      <c r="X49" s="170">
        <f>+(A!V52-B!W52)/(I!X81+H!X63)</f>
        <v>-4.8456487289245885E-5</v>
      </c>
      <c r="Y49" s="169">
        <f>+(A!W52-B!X52)/(I!Y81+H!Y63)</f>
        <v>0.25687644331718906</v>
      </c>
      <c r="Z49" s="170">
        <f>+(A!X52-B!Y52)/(I!Z81+H!Z63)</f>
        <v>0.3094592980195322</v>
      </c>
      <c r="AA49" s="169">
        <f>+(A!Y52-B!Z52)/(I!AA81+H!AA63)</f>
        <v>0.28785808577003802</v>
      </c>
      <c r="AB49" s="169">
        <f>+(A!Z52-B!AA52)/(I!AB81+H!AB63)</f>
        <v>0.30382991872968756</v>
      </c>
      <c r="AC49" s="169">
        <f>+(A!AA52-B!AB52)/(I!AC81+H!AC63)</f>
        <v>0.28699580320528889</v>
      </c>
      <c r="AD49" s="169">
        <f>+(A!AB52-B!AC52)/(I!AD81+H!AD63)</f>
        <v>-5.3943693713517033E-3</v>
      </c>
    </row>
    <row r="50" spans="4:30" x14ac:dyDescent="0.25">
      <c r="D50" s="202" t="s">
        <v>22</v>
      </c>
      <c r="E50" s="222"/>
      <c r="F50" s="168">
        <f>+(A!D53-B!E53)/(I!F82+H!F64)</f>
        <v>0</v>
      </c>
      <c r="G50" s="169">
        <f>+(A!E53-B!F53)/(I!G82+H!G64)</f>
        <v>0</v>
      </c>
      <c r="H50" s="170">
        <f>+(A!F53-B!G53)/(I!H82+H!H64)</f>
        <v>0</v>
      </c>
      <c r="I50" s="169">
        <f>+(A!G53-B!H53)/(I!I82+H!I64)</f>
        <v>0</v>
      </c>
      <c r="J50" s="170">
        <f>+(A!H53-B!I53)/(I!J82+H!J64)</f>
        <v>0</v>
      </c>
      <c r="K50" s="169">
        <f>+(A!I53-B!J53)/(I!K82+H!K64)</f>
        <v>0</v>
      </c>
      <c r="L50" s="170">
        <f>+(A!J53-B!K53)/(I!L82+H!L64)</f>
        <v>0</v>
      </c>
      <c r="M50" s="169">
        <f>+(A!K53-B!L53)/(I!M82+H!M64)</f>
        <v>0</v>
      </c>
      <c r="N50" s="170">
        <f>+(A!L53-B!M53)/(I!N82+H!N64)</f>
        <v>8.3779005408640805E-2</v>
      </c>
      <c r="O50" s="169">
        <f>+(A!M53-B!N53)/(I!O82+H!O64)</f>
        <v>2.6278619777372846E-2</v>
      </c>
      <c r="P50" s="170">
        <f>+(A!N53-B!O53)/(I!P82+H!P64)</f>
        <v>3.0587002262539541E-2</v>
      </c>
      <c r="Q50" s="169">
        <f>+(A!O53-B!P53)/(I!Q82+H!Q64)</f>
        <v>3.5664126115892487E-2</v>
      </c>
      <c r="R50" s="170">
        <f>+(A!P53-B!Q53)/(I!R82+H!R64)</f>
        <v>3.986593675892508E-2</v>
      </c>
      <c r="S50" s="169">
        <f>+(A!Q53-B!R53)/(I!S82+H!S64)</f>
        <v>2.5529207389900749E-2</v>
      </c>
      <c r="T50" s="170">
        <f>+(A!R53-B!S53)/(I!T82+H!T64)</f>
        <v>5.2608846137778872E-2</v>
      </c>
      <c r="U50" s="169">
        <f>+(A!S53-B!T53)/(I!U82+H!U64)</f>
        <v>6.3524872239736976E-2</v>
      </c>
      <c r="V50" s="170">
        <f>+(A!T53-B!U53)/(I!V82+H!V64)</f>
        <v>3.5678283042858611E-2</v>
      </c>
      <c r="W50" s="169">
        <f>+(A!U53-B!V53)/(I!W82+H!W64)</f>
        <v>2.2252812373920794E-2</v>
      </c>
      <c r="X50" s="170">
        <f>+(A!V53-B!W53)/(I!X82+H!X64)</f>
        <v>3.5544212158651431E-2</v>
      </c>
      <c r="Y50" s="169">
        <f>+(A!W53-B!X53)/(I!Y82+H!Y64)</f>
        <v>3.0286811989923075E-3</v>
      </c>
      <c r="Z50" s="170">
        <f>+(A!X53-B!Y53)/(I!Z82+H!Z64)</f>
        <v>2.5951516586836917E-2</v>
      </c>
      <c r="AA50" s="169">
        <f>+(A!Y53-B!Z53)/(I!AA82+H!AA64)</f>
        <v>3.4983841039262054E-2</v>
      </c>
      <c r="AB50" s="169">
        <f>+(A!Z53-B!AA53)/(I!AB82+H!AB64)</f>
        <v>6.9647110541713126E-3</v>
      </c>
      <c r="AC50" s="169">
        <f>+(A!AA53-B!AB53)/(I!AC82+H!AC64)</f>
        <v>1.2816007242353515E-2</v>
      </c>
      <c r="AD50" s="169">
        <f>+(A!AB53-B!AC53)/(I!AD82+H!AD64)</f>
        <v>-1.5728705601588226E-2</v>
      </c>
    </row>
    <row r="51" spans="4:30" x14ac:dyDescent="0.25">
      <c r="D51" s="211" t="s">
        <v>23</v>
      </c>
      <c r="E51" s="221"/>
      <c r="F51" s="168">
        <f>+(A!D54-B!E54)/(I!F83+H!F65)</f>
        <v>0</v>
      </c>
      <c r="G51" s="169">
        <f>+(A!E54-B!F54)/(I!G83+H!G65)</f>
        <v>0</v>
      </c>
      <c r="H51" s="170">
        <f>+(A!F54-B!G54)/(I!H83+H!H65)</f>
        <v>0</v>
      </c>
      <c r="I51" s="169">
        <f>+(A!G54-B!H54)/(I!I83+H!I65)</f>
        <v>0</v>
      </c>
      <c r="J51" s="170">
        <f>+(A!H54-B!I54)/(I!J83+H!J65)</f>
        <v>0</v>
      </c>
      <c r="K51" s="169">
        <f>+(A!I54-B!J54)/(I!K83+H!K65)</f>
        <v>0</v>
      </c>
      <c r="L51" s="170">
        <f>+(A!J54-B!K54)/(I!L83+H!L65)</f>
        <v>0</v>
      </c>
      <c r="M51" s="169">
        <f>+(A!K54-B!L54)/(I!M83+H!M65)</f>
        <v>0</v>
      </c>
      <c r="N51" s="170">
        <f>+(A!L54-B!M54)/(I!N83+H!N65)</f>
        <v>-1.991435781957829E-3</v>
      </c>
      <c r="O51" s="169">
        <f>+(A!M54-B!N54)/(I!O83+H!O65)</f>
        <v>3.9649237668982476E-3</v>
      </c>
      <c r="P51" s="170">
        <f>+(A!N54-B!O54)/(I!P83+H!P65)</f>
        <v>2.8980175073406046E-3</v>
      </c>
      <c r="Q51" s="169">
        <f>+(A!O54-B!P54)/(I!Q83+H!Q65)</f>
        <v>6.1391082824701249E-4</v>
      </c>
      <c r="R51" s="170">
        <f>+(A!P54-B!Q54)/(I!R83+H!R65)</f>
        <v>1.5026559436359063E-3</v>
      </c>
      <c r="S51" s="169">
        <f>+(A!Q54-B!R54)/(I!S83+H!S65)</f>
        <v>1.2724734872180841E-2</v>
      </c>
      <c r="T51" s="170">
        <f>+(A!R54-B!S54)/(I!T83+H!T65)</f>
        <v>-1.4919609097743483E-4</v>
      </c>
      <c r="U51" s="169">
        <f>+(A!S54-B!T54)/(I!U83+H!U65)</f>
        <v>1.1489253050831131E-2</v>
      </c>
      <c r="V51" s="170">
        <f>+(A!T54-B!U54)/(I!V83+H!V65)</f>
        <v>1.2160290917276404E-3</v>
      </c>
      <c r="W51" s="169">
        <f>+(A!U54-B!V54)/(I!W83+H!W65)</f>
        <v>-2.061511883799693E-3</v>
      </c>
      <c r="X51" s="170">
        <f>+(A!V54-B!W54)/(I!X83+H!X65)</f>
        <v>-2.4035797979469618E-3</v>
      </c>
      <c r="Y51" s="169">
        <f>+(A!W54-B!X54)/(I!Y83+H!Y65)</f>
        <v>1.9548241168385973E-2</v>
      </c>
      <c r="Z51" s="170">
        <f>+(A!X54-B!Y54)/(I!Z83+H!Z65)</f>
        <v>5.9353259140340939E-2</v>
      </c>
      <c r="AA51" s="169">
        <f>+(A!Y54-B!Z54)/(I!AA83+H!AA65)</f>
        <v>2.3599787507105723E-2</v>
      </c>
      <c r="AB51" s="169">
        <f>+(A!Z54-B!AA54)/(I!AB83+H!AB65)</f>
        <v>1.6394183523754071E-2</v>
      </c>
      <c r="AC51" s="169">
        <f>+(A!AA54-B!AB54)/(I!AC83+H!AC65)</f>
        <v>-2.4648007112166893E-3</v>
      </c>
      <c r="AD51" s="169">
        <f>+(A!AB54-B!AC54)/(I!AD83+H!AD65)</f>
        <v>-2.6350507824696178E-2</v>
      </c>
    </row>
    <row r="52" spans="4:30" x14ac:dyDescent="0.25">
      <c r="D52" s="202" t="s">
        <v>24</v>
      </c>
      <c r="E52" s="222"/>
      <c r="F52" s="168">
        <f>+(A!D55-B!E55)/(I!F84+H!F66)</f>
        <v>0</v>
      </c>
      <c r="G52" s="169">
        <f>+(A!E55-B!F55)/(I!G84+H!G66)</f>
        <v>0</v>
      </c>
      <c r="H52" s="170">
        <f>+(A!F55-B!G55)/(I!H84+H!H66)</f>
        <v>0</v>
      </c>
      <c r="I52" s="169">
        <f>+(A!G55-B!H55)/(I!I84+H!I66)</f>
        <v>0</v>
      </c>
      <c r="J52" s="170">
        <f>+(A!H55-B!I55)/(I!J84+H!J66)</f>
        <v>0</v>
      </c>
      <c r="K52" s="169">
        <f>+(A!I55-B!J55)/(I!K84+H!K66)</f>
        <v>0</v>
      </c>
      <c r="L52" s="170">
        <f>+(A!J55-B!K55)/(I!L84+H!L66)</f>
        <v>0</v>
      </c>
      <c r="M52" s="169">
        <f>+(A!K55-B!L55)/(I!M84+H!M66)</f>
        <v>0</v>
      </c>
      <c r="N52" s="170">
        <f>+(A!L55-B!M55)/(I!N84+H!N66)</f>
        <v>-1.9587819498351378E-3</v>
      </c>
      <c r="O52" s="169">
        <f>+(A!M55-B!N55)/(I!O84+H!O66)</f>
        <v>-1.7561485007030926E-3</v>
      </c>
      <c r="P52" s="170">
        <f>+(A!N55-B!O55)/(I!P84+H!P66)</f>
        <v>6.5317741985175615E-3</v>
      </c>
      <c r="Q52" s="169">
        <f>+(A!O55-B!P55)/(I!Q84+H!Q66)</f>
        <v>-3.5359766510977609E-3</v>
      </c>
      <c r="R52" s="170">
        <f>+(A!P55-B!Q55)/(I!R84+H!R66)</f>
        <v>-3.0718026320487321E-3</v>
      </c>
      <c r="S52" s="169">
        <f>+(A!Q55-B!R55)/(I!S84+H!S66)</f>
        <v>-3.7590083775563593E-3</v>
      </c>
      <c r="T52" s="170">
        <f>+(A!R55-B!S55)/(I!T84+H!T66)</f>
        <v>-2.103023862675048E-3</v>
      </c>
      <c r="U52" s="169">
        <f>+(A!S55-B!T55)/(I!U84+H!U66)</f>
        <v>-3.9828031609882193E-3</v>
      </c>
      <c r="V52" s="170">
        <f>+(A!T55-B!U55)/(I!V84+H!V66)</f>
        <v>-5.0801144839790072E-3</v>
      </c>
      <c r="W52" s="169">
        <f>+(A!U55-B!V55)/(I!W84+H!W66)</f>
        <v>2.8012784273104375E-2</v>
      </c>
      <c r="X52" s="170">
        <f>+(A!V55-B!W55)/(I!X84+H!X66)</f>
        <v>2.9708385878708013E-2</v>
      </c>
      <c r="Y52" s="169">
        <f>+(A!W55-B!X55)/(I!Y84+H!Y66)</f>
        <v>1.671269224429206E-2</v>
      </c>
      <c r="Z52" s="170">
        <f>+(A!X55-B!Y55)/(I!Z84+H!Z66)</f>
        <v>1.2175234359279483E-2</v>
      </c>
      <c r="AA52" s="169">
        <f>+(A!Y55-B!Z55)/(I!AA84+H!AA66)</f>
        <v>5.730504189717045E-2</v>
      </c>
      <c r="AB52" s="169">
        <f>+(A!Z55-B!AA55)/(I!AB84+H!AB66)</f>
        <v>1.2800698970208206E-2</v>
      </c>
      <c r="AC52" s="169">
        <f>+(A!AA55-B!AB55)/(I!AC84+H!AC66)</f>
        <v>4.0192002087080145E-4</v>
      </c>
      <c r="AD52" s="169">
        <f>+(A!AB55-B!AC55)/(I!AD84+H!AD66)</f>
        <v>-5.6745882402150616E-2</v>
      </c>
    </row>
    <row r="53" spans="4:30" ht="15.75" thickBot="1" x14ac:dyDescent="0.3">
      <c r="D53" s="213" t="s">
        <v>25</v>
      </c>
      <c r="E53" s="242"/>
      <c r="F53" s="171">
        <f>+(A!D56-B!E56)/(I!F85+H!F67)</f>
        <v>0</v>
      </c>
      <c r="G53" s="172">
        <f>+(A!E56-B!F56)/(I!G85+H!G67)</f>
        <v>0</v>
      </c>
      <c r="H53" s="173">
        <f>+(A!F56-B!G56)/(I!H85+H!H67)</f>
        <v>0</v>
      </c>
      <c r="I53" s="172">
        <f>+(A!G56-B!H56)/(I!I85+H!I67)</f>
        <v>0</v>
      </c>
      <c r="J53" s="173">
        <f>+(A!H56-B!I56)/(I!J85+H!J67)</f>
        <v>0</v>
      </c>
      <c r="K53" s="172">
        <f>+(A!I56-B!J56)/(I!K85+H!K67)</f>
        <v>0</v>
      </c>
      <c r="L53" s="173">
        <f>+(A!J56-B!K56)/(I!L85+H!L67)</f>
        <v>0</v>
      </c>
      <c r="M53" s="172">
        <f>+(A!K56-B!L56)/(I!M85+H!M67)</f>
        <v>0</v>
      </c>
      <c r="N53" s="173">
        <f>+(A!L56-B!M56)/(I!N85+H!N67)</f>
        <v>-1.0611582252183269E-2</v>
      </c>
      <c r="O53" s="172">
        <f>+(A!M56-B!N56)/(I!O85+H!O67)</f>
        <v>-1.212546161363214E-2</v>
      </c>
      <c r="P53" s="173">
        <f>+(A!N56-B!O56)/(I!P85+H!P67)</f>
        <v>-6.2024885313172315E-3</v>
      </c>
      <c r="Q53" s="172">
        <f>+(A!O56-B!P56)/(I!Q85+H!Q67)</f>
        <v>-8.0571021663388247E-3</v>
      </c>
      <c r="R53" s="173">
        <f>+(A!P56-B!Q56)/(I!R85+H!R67)</f>
        <v>-7.2965024039762713E-4</v>
      </c>
      <c r="S53" s="172">
        <f>+(A!Q56-B!R56)/(I!S85+H!S67)</f>
        <v>9.2678587273305156E-3</v>
      </c>
      <c r="T53" s="173">
        <f>+(A!R56-B!S56)/(I!T85+H!T67)</f>
        <v>-2.0779293223822572E-3</v>
      </c>
      <c r="U53" s="172">
        <f>+(A!S56-B!T56)/(I!U85+H!U67)</f>
        <v>-3.5025830710108444E-3</v>
      </c>
      <c r="V53" s="173">
        <f>+(A!T56-B!U56)/(I!V85+H!V67)</f>
        <v>-7.826557420481671E-4</v>
      </c>
      <c r="W53" s="172">
        <f>+(A!U56-B!V56)/(I!W85+H!W67)</f>
        <v>5.5387843653056839E-3</v>
      </c>
      <c r="X53" s="173">
        <f>+(A!V56-B!W56)/(I!X85+H!X67)</f>
        <v>-3.3595251161672359E-3</v>
      </c>
      <c r="Y53" s="172">
        <f>+(A!W56-B!X56)/(I!Y85+H!Y67)</f>
        <v>-4.9263394736912122E-3</v>
      </c>
      <c r="Z53" s="173">
        <f>+(A!X56-B!Y56)/(I!Z85+H!Z67)</f>
        <v>-2.7056528892227399E-3</v>
      </c>
      <c r="AA53" s="172">
        <f>+(A!Y56-B!Z56)/(I!AA85+H!AA67)</f>
        <v>-6.8391726215626166E-3</v>
      </c>
      <c r="AB53" s="172">
        <f>+(A!Z56-B!AA56)/(I!AB85+H!AB67)</f>
        <v>-4.5076280466588778E-3</v>
      </c>
      <c r="AC53" s="172">
        <f>+(A!AA56-B!AB56)/(I!AC85+H!AC67)</f>
        <v>-5.7498788379695479E-3</v>
      </c>
      <c r="AD53" s="172">
        <f>+(A!AB56-B!AC56)/(I!AD85+H!AD67)</f>
        <v>-1.2365410049624883E-2</v>
      </c>
    </row>
    <row r="54" spans="4:30" x14ac:dyDescent="0.25">
      <c r="D54" s="1" t="s">
        <v>52</v>
      </c>
    </row>
    <row r="55" spans="4:30" ht="15.75" thickBot="1" x14ac:dyDescent="0.3"/>
    <row r="56" spans="4:30" ht="15.75" thickBot="1" x14ac:dyDescent="0.3">
      <c r="D56" s="7" t="s">
        <v>14</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c r="AC56" s="10">
        <v>2018</v>
      </c>
    </row>
    <row r="57" spans="4:30" ht="15.75" thickBot="1" x14ac:dyDescent="0.3">
      <c r="D57" s="207" t="s">
        <v>15</v>
      </c>
      <c r="E57" s="223"/>
      <c r="F57" s="85">
        <v>13883488</v>
      </c>
      <c r="G57" s="86">
        <v>13680470</v>
      </c>
      <c r="H57" s="85">
        <v>15378804</v>
      </c>
      <c r="I57" s="86">
        <v>14677125</v>
      </c>
      <c r="J57" s="85">
        <v>10659187</v>
      </c>
      <c r="K57" s="86">
        <v>11757001</v>
      </c>
      <c r="L57" s="85">
        <v>12820352</v>
      </c>
      <c r="M57" s="86">
        <v>12689965</v>
      </c>
      <c r="N57" s="85">
        <v>13880613</v>
      </c>
      <c r="O57" s="86">
        <v>17099537</v>
      </c>
      <c r="P57" s="85">
        <v>21204162</v>
      </c>
      <c r="Q57" s="86">
        <v>26162440</v>
      </c>
      <c r="R57" s="85">
        <v>32897045</v>
      </c>
      <c r="S57" s="86">
        <v>39668840</v>
      </c>
      <c r="T57" s="85">
        <v>32897671</v>
      </c>
      <c r="U57" s="86">
        <v>40682508</v>
      </c>
      <c r="V57" s="85">
        <v>54674822</v>
      </c>
      <c r="W57" s="86">
        <v>58087854</v>
      </c>
      <c r="X57" s="85">
        <v>59381197</v>
      </c>
      <c r="Y57" s="86">
        <v>64027610</v>
      </c>
      <c r="Z57" s="85">
        <v>54035534</v>
      </c>
      <c r="AA57" s="87">
        <v>44831143</v>
      </c>
      <c r="AB57" s="87">
        <v>46050189</v>
      </c>
      <c r="AC57" s="87">
        <v>51230566.648000002</v>
      </c>
    </row>
    <row r="58" spans="4:30" x14ac:dyDescent="0.25">
      <c r="D58" s="202" t="s">
        <v>16</v>
      </c>
      <c r="E58" s="222"/>
      <c r="F58" s="88">
        <v>1059003</v>
      </c>
      <c r="G58" s="89">
        <v>1388221</v>
      </c>
      <c r="H58" s="88">
        <v>1385155</v>
      </c>
      <c r="I58" s="89">
        <v>1402806</v>
      </c>
      <c r="J58" s="88">
        <v>1075103</v>
      </c>
      <c r="K58" s="89">
        <v>1115048</v>
      </c>
      <c r="L58" s="88">
        <v>1201349</v>
      </c>
      <c r="M58" s="89">
        <v>1206033</v>
      </c>
      <c r="N58" s="88">
        <v>1197609</v>
      </c>
      <c r="O58" s="89">
        <v>1374286</v>
      </c>
      <c r="P58" s="88">
        <v>1485159</v>
      </c>
      <c r="Q58" s="89">
        <v>1890250</v>
      </c>
      <c r="R58" s="88">
        <v>2513325</v>
      </c>
      <c r="S58" s="89">
        <v>3344757</v>
      </c>
      <c r="T58" s="88">
        <v>2808656</v>
      </c>
      <c r="U58" s="89">
        <v>3183462</v>
      </c>
      <c r="V58" s="88">
        <v>4121231</v>
      </c>
      <c r="W58" s="89">
        <v>4825275</v>
      </c>
      <c r="X58" s="88">
        <v>4847604</v>
      </c>
      <c r="Y58" s="89">
        <v>4888452</v>
      </c>
      <c r="Z58" s="88">
        <v>4460744</v>
      </c>
      <c r="AA58" s="90">
        <v>4538960</v>
      </c>
      <c r="AB58" s="90">
        <v>4493170</v>
      </c>
      <c r="AC58" s="90">
        <v>4986376.4749999996</v>
      </c>
    </row>
    <row r="59" spans="4:30" x14ac:dyDescent="0.25">
      <c r="D59" s="211" t="s">
        <v>17</v>
      </c>
      <c r="E59" s="221"/>
      <c r="F59" s="91">
        <v>64571.41</v>
      </c>
      <c r="G59" s="92">
        <v>85870.33</v>
      </c>
      <c r="H59" s="91">
        <v>100703.8</v>
      </c>
      <c r="I59" s="92">
        <v>90012.24</v>
      </c>
      <c r="J59" s="91">
        <v>102118.3</v>
      </c>
      <c r="K59" s="92">
        <v>76908.66</v>
      </c>
      <c r="L59" s="91">
        <v>98757.85</v>
      </c>
      <c r="M59" s="92">
        <v>83622.98</v>
      </c>
      <c r="N59" s="91">
        <v>91223.02</v>
      </c>
      <c r="O59" s="92">
        <v>118649.3</v>
      </c>
      <c r="P59" s="91">
        <v>93744.35</v>
      </c>
      <c r="Q59" s="92">
        <v>104619.5</v>
      </c>
      <c r="R59" s="91">
        <v>129444.4</v>
      </c>
      <c r="S59" s="92">
        <v>130126.9</v>
      </c>
      <c r="T59" s="91">
        <v>114201.5</v>
      </c>
      <c r="U59" s="92">
        <v>126803.3</v>
      </c>
      <c r="V59" s="91">
        <v>159474.70000000001</v>
      </c>
      <c r="W59" s="92">
        <v>243603.20000000001</v>
      </c>
      <c r="X59" s="91">
        <v>264352.5</v>
      </c>
      <c r="Y59" s="92">
        <v>277838.40000000002</v>
      </c>
      <c r="Z59" s="91">
        <v>362455</v>
      </c>
      <c r="AA59" s="93">
        <v>480807</v>
      </c>
      <c r="AB59" s="93">
        <v>498498.6</v>
      </c>
      <c r="AC59" s="93">
        <v>516926.76799999998</v>
      </c>
    </row>
    <row r="60" spans="4:30" x14ac:dyDescent="0.25">
      <c r="D60" s="202" t="s">
        <v>18</v>
      </c>
      <c r="E60" s="222"/>
      <c r="F60" s="88">
        <v>493431.4</v>
      </c>
      <c r="G60" s="89">
        <v>482098.5</v>
      </c>
      <c r="H60" s="88">
        <v>529412.30000000005</v>
      </c>
      <c r="I60" s="89">
        <v>442458.9</v>
      </c>
      <c r="J60" s="88">
        <v>359748.2</v>
      </c>
      <c r="K60" s="89">
        <v>487214.4</v>
      </c>
      <c r="L60" s="88">
        <v>439788.5</v>
      </c>
      <c r="M60" s="89">
        <v>479874.9</v>
      </c>
      <c r="N60" s="88">
        <v>524661.69999999995</v>
      </c>
      <c r="O60" s="89">
        <v>557112.80000000005</v>
      </c>
      <c r="P60" s="88">
        <v>564595.9</v>
      </c>
      <c r="Q60" s="89">
        <v>681088.9</v>
      </c>
      <c r="R60" s="88">
        <v>778156.4</v>
      </c>
      <c r="S60" s="89">
        <v>920157.4</v>
      </c>
      <c r="T60" s="88">
        <v>669918.5</v>
      </c>
      <c r="U60" s="89">
        <v>861231.9</v>
      </c>
      <c r="V60" s="88">
        <v>1009259</v>
      </c>
      <c r="W60" s="89">
        <v>936071.6</v>
      </c>
      <c r="X60" s="88">
        <v>913587.9</v>
      </c>
      <c r="Y60" s="89">
        <v>942299.8</v>
      </c>
      <c r="Z60" s="88">
        <v>866797</v>
      </c>
      <c r="AA60" s="90">
        <v>784473.1</v>
      </c>
      <c r="AB60" s="90">
        <v>813467.6</v>
      </c>
      <c r="AC60" s="90">
        <v>914370.43599999999</v>
      </c>
    </row>
    <row r="61" spans="4:30" x14ac:dyDescent="0.25">
      <c r="D61" s="211" t="s">
        <v>19</v>
      </c>
      <c r="E61" s="221"/>
      <c r="F61" s="91">
        <v>387031.9</v>
      </c>
      <c r="G61" s="92">
        <v>360688.9</v>
      </c>
      <c r="H61" s="91">
        <v>451595.7</v>
      </c>
      <c r="I61" s="92">
        <v>313823.3</v>
      </c>
      <c r="J61" s="91">
        <v>262833.7</v>
      </c>
      <c r="K61" s="92">
        <v>241248.8</v>
      </c>
      <c r="L61" s="91">
        <v>196857</v>
      </c>
      <c r="M61" s="92">
        <v>195922.2</v>
      </c>
      <c r="N61" s="91">
        <v>244247.3</v>
      </c>
      <c r="O61" s="92">
        <v>267989.90000000002</v>
      </c>
      <c r="P61" s="91">
        <v>551262.30000000005</v>
      </c>
      <c r="Q61" s="92">
        <v>687232.4</v>
      </c>
      <c r="R61" s="91">
        <v>913700.5</v>
      </c>
      <c r="S61" s="92">
        <v>1814456</v>
      </c>
      <c r="T61" s="91">
        <v>1238419</v>
      </c>
      <c r="U61" s="92">
        <v>2080267</v>
      </c>
      <c r="V61" s="91">
        <v>3853231</v>
      </c>
      <c r="W61" s="92">
        <v>5659974</v>
      </c>
      <c r="X61" s="91">
        <v>6386700</v>
      </c>
      <c r="Y61" s="92">
        <v>7554373</v>
      </c>
      <c r="Z61" s="91">
        <v>5132630</v>
      </c>
      <c r="AA61" s="93">
        <v>3832058</v>
      </c>
      <c r="AB61" s="93">
        <v>3715684</v>
      </c>
      <c r="AC61" s="93">
        <v>3534498.54</v>
      </c>
    </row>
    <row r="62" spans="4:30" x14ac:dyDescent="0.25">
      <c r="D62" s="202" t="s">
        <v>20</v>
      </c>
      <c r="E62" s="222"/>
      <c r="F62" s="88">
        <v>122775.7</v>
      </c>
      <c r="G62" s="89">
        <v>140226.4</v>
      </c>
      <c r="H62" s="88">
        <v>119647.5</v>
      </c>
      <c r="I62" s="89">
        <v>166770.4</v>
      </c>
      <c r="J62" s="88">
        <v>128109.4</v>
      </c>
      <c r="K62" s="89">
        <v>117547.1</v>
      </c>
      <c r="L62" s="88">
        <v>105652.5</v>
      </c>
      <c r="M62" s="89">
        <v>115282.7</v>
      </c>
      <c r="N62" s="88">
        <v>149218.4</v>
      </c>
      <c r="O62" s="89">
        <v>173374.8</v>
      </c>
      <c r="P62" s="88">
        <v>163269.6</v>
      </c>
      <c r="Q62" s="89">
        <v>171002.4</v>
      </c>
      <c r="R62" s="88">
        <v>236318</v>
      </c>
      <c r="S62" s="89">
        <v>407619.8</v>
      </c>
      <c r="T62" s="88">
        <v>289370.7</v>
      </c>
      <c r="U62" s="89">
        <v>454537.2</v>
      </c>
      <c r="V62" s="88">
        <v>611455.1</v>
      </c>
      <c r="W62" s="89">
        <v>602641.6</v>
      </c>
      <c r="X62" s="88">
        <v>500826.3</v>
      </c>
      <c r="Y62" s="89">
        <v>555650.1</v>
      </c>
      <c r="Z62" s="88">
        <v>482593.2</v>
      </c>
      <c r="AA62" s="90">
        <v>588183.80000000005</v>
      </c>
      <c r="AB62" s="90">
        <v>585841</v>
      </c>
      <c r="AC62" s="90">
        <v>642580.56299999997</v>
      </c>
    </row>
    <row r="63" spans="4:30" x14ac:dyDescent="0.25">
      <c r="D63" s="211" t="s">
        <v>21</v>
      </c>
      <c r="E63" s="221"/>
      <c r="F63" s="91">
        <v>2514865</v>
      </c>
      <c r="G63" s="92">
        <v>2488250</v>
      </c>
      <c r="H63" s="91">
        <v>2735845</v>
      </c>
      <c r="I63" s="92">
        <v>2733054</v>
      </c>
      <c r="J63" s="91">
        <v>2357074</v>
      </c>
      <c r="K63" s="92">
        <v>2732466</v>
      </c>
      <c r="L63" s="91">
        <v>2783668</v>
      </c>
      <c r="M63" s="92">
        <v>2836600</v>
      </c>
      <c r="N63" s="91">
        <v>3055469</v>
      </c>
      <c r="O63" s="92">
        <v>3693447</v>
      </c>
      <c r="P63" s="91">
        <v>4401428</v>
      </c>
      <c r="Q63" s="92">
        <v>5230207</v>
      </c>
      <c r="R63" s="91">
        <v>6088977</v>
      </c>
      <c r="S63" s="92">
        <v>7407699</v>
      </c>
      <c r="T63" s="91">
        <v>6123263</v>
      </c>
      <c r="U63" s="92">
        <v>7456062</v>
      </c>
      <c r="V63" s="91">
        <v>9202692</v>
      </c>
      <c r="W63" s="92">
        <v>9833209</v>
      </c>
      <c r="X63" s="91">
        <v>10318549</v>
      </c>
      <c r="Y63" s="92">
        <v>10785268</v>
      </c>
      <c r="Z63" s="91">
        <v>10043319</v>
      </c>
      <c r="AA63" s="93">
        <v>8954309</v>
      </c>
      <c r="AB63" s="93">
        <v>9325518</v>
      </c>
      <c r="AC63" s="93">
        <v>10400618.523</v>
      </c>
    </row>
    <row r="64" spans="4:30" x14ac:dyDescent="0.25">
      <c r="D64" s="202" t="s">
        <v>22</v>
      </c>
      <c r="E64" s="222"/>
      <c r="F64" s="88">
        <v>2405515</v>
      </c>
      <c r="G64" s="89">
        <v>2256822</v>
      </c>
      <c r="H64" s="88">
        <v>2487905</v>
      </c>
      <c r="I64" s="89">
        <v>2341007</v>
      </c>
      <c r="J64" s="88">
        <v>1652494</v>
      </c>
      <c r="K64" s="89">
        <v>2106017</v>
      </c>
      <c r="L64" s="88">
        <v>2093493</v>
      </c>
      <c r="M64" s="89">
        <v>2041621</v>
      </c>
      <c r="N64" s="88">
        <v>2186468</v>
      </c>
      <c r="O64" s="89">
        <v>2944837</v>
      </c>
      <c r="P64" s="88">
        <v>3659480</v>
      </c>
      <c r="Q64" s="89">
        <v>4609382</v>
      </c>
      <c r="R64" s="88">
        <v>5793731</v>
      </c>
      <c r="S64" s="89">
        <v>6713759</v>
      </c>
      <c r="T64" s="88">
        <v>4930121</v>
      </c>
      <c r="U64" s="89">
        <v>6389495</v>
      </c>
      <c r="V64" s="88">
        <v>8551983</v>
      </c>
      <c r="W64" s="89">
        <v>8651595</v>
      </c>
      <c r="X64" s="88">
        <v>8321243</v>
      </c>
      <c r="Y64" s="89">
        <v>9041364</v>
      </c>
      <c r="Z64" s="88">
        <v>7581940</v>
      </c>
      <c r="AA64" s="90">
        <v>6493446</v>
      </c>
      <c r="AB64" s="90">
        <v>6843142</v>
      </c>
      <c r="AC64" s="90">
        <v>7975492.574</v>
      </c>
    </row>
    <row r="65" spans="4:29" x14ac:dyDescent="0.25">
      <c r="D65" s="211" t="s">
        <v>23</v>
      </c>
      <c r="E65" s="221"/>
      <c r="F65" s="91">
        <v>5184310</v>
      </c>
      <c r="G65" s="92">
        <v>5124889</v>
      </c>
      <c r="H65" s="91">
        <v>6015036</v>
      </c>
      <c r="I65" s="92">
        <v>5669701</v>
      </c>
      <c r="J65" s="91">
        <v>3675118</v>
      </c>
      <c r="K65" s="92">
        <v>3867023</v>
      </c>
      <c r="L65" s="91">
        <v>4745504</v>
      </c>
      <c r="M65" s="92">
        <v>4667370</v>
      </c>
      <c r="N65" s="91">
        <v>5263917</v>
      </c>
      <c r="O65" s="92">
        <v>6656392</v>
      </c>
      <c r="P65" s="91">
        <v>8563776</v>
      </c>
      <c r="Q65" s="92">
        <v>10508883</v>
      </c>
      <c r="R65" s="91">
        <v>13598247</v>
      </c>
      <c r="S65" s="92">
        <v>15562938</v>
      </c>
      <c r="T65" s="91">
        <v>13737790</v>
      </c>
      <c r="U65" s="92">
        <v>16272903</v>
      </c>
      <c r="V65" s="91">
        <v>22262263</v>
      </c>
      <c r="W65" s="92">
        <v>21860260</v>
      </c>
      <c r="X65" s="91">
        <v>22097770</v>
      </c>
      <c r="Y65" s="92">
        <v>23715197</v>
      </c>
      <c r="Z65" s="91">
        <v>19890561</v>
      </c>
      <c r="AA65" s="93">
        <v>14740059</v>
      </c>
      <c r="AB65" s="93">
        <v>15342044</v>
      </c>
      <c r="AC65" s="93">
        <v>17364015.932</v>
      </c>
    </row>
    <row r="66" spans="4:29" x14ac:dyDescent="0.25">
      <c r="D66" s="202" t="s">
        <v>24</v>
      </c>
      <c r="E66" s="222"/>
      <c r="F66" s="88">
        <v>992083.6</v>
      </c>
      <c r="G66" s="89">
        <v>1046624</v>
      </c>
      <c r="H66" s="88">
        <v>1251799</v>
      </c>
      <c r="I66" s="89">
        <v>1257483</v>
      </c>
      <c r="J66" s="88">
        <v>928736.1</v>
      </c>
      <c r="K66" s="89">
        <v>991960.3</v>
      </c>
      <c r="L66" s="88">
        <v>1033912</v>
      </c>
      <c r="M66" s="89">
        <v>1052854</v>
      </c>
      <c r="N66" s="88">
        <v>1093196</v>
      </c>
      <c r="O66" s="89">
        <v>1199895</v>
      </c>
      <c r="P66" s="88">
        <v>1566451</v>
      </c>
      <c r="Q66" s="89">
        <v>2024033</v>
      </c>
      <c r="R66" s="88">
        <v>2545160</v>
      </c>
      <c r="S66" s="89">
        <v>3044257</v>
      </c>
      <c r="T66" s="88">
        <v>2717236</v>
      </c>
      <c r="U66" s="89">
        <v>3520190</v>
      </c>
      <c r="V66" s="88">
        <v>4399797</v>
      </c>
      <c r="W66" s="89">
        <v>4917367</v>
      </c>
      <c r="X66" s="88">
        <v>5078035</v>
      </c>
      <c r="Y66" s="89">
        <v>5604403</v>
      </c>
      <c r="Z66" s="88">
        <v>4597375</v>
      </c>
      <c r="AA66" s="90">
        <v>3903629</v>
      </c>
      <c r="AB66" s="90">
        <v>4017558</v>
      </c>
      <c r="AC66" s="90">
        <v>4465154.1619999995</v>
      </c>
    </row>
    <row r="67" spans="4:29" ht="15.75" thickBot="1" x14ac:dyDescent="0.3">
      <c r="D67" s="213" t="s">
        <v>25</v>
      </c>
      <c r="E67" s="242"/>
      <c r="F67" s="94">
        <v>659901.1</v>
      </c>
      <c r="G67" s="95">
        <v>306779.8</v>
      </c>
      <c r="H67" s="94">
        <v>301704.7</v>
      </c>
      <c r="I67" s="95">
        <v>260009.8</v>
      </c>
      <c r="J67" s="94">
        <v>117851.6</v>
      </c>
      <c r="K67" s="95">
        <v>21567.97</v>
      </c>
      <c r="L67" s="94">
        <v>121369.5</v>
      </c>
      <c r="M67" s="95">
        <v>10784.55</v>
      </c>
      <c r="N67" s="94">
        <v>74602.61</v>
      </c>
      <c r="O67" s="95">
        <v>113553.3</v>
      </c>
      <c r="P67" s="94">
        <v>154996.6</v>
      </c>
      <c r="Q67" s="95">
        <v>255741.8</v>
      </c>
      <c r="R67" s="94">
        <v>299986.40000000002</v>
      </c>
      <c r="S67" s="95">
        <v>323071</v>
      </c>
      <c r="T67" s="94">
        <v>268695.90000000002</v>
      </c>
      <c r="U67" s="95">
        <v>337555.5</v>
      </c>
      <c r="V67" s="94">
        <v>503436.6</v>
      </c>
      <c r="W67" s="95">
        <v>557859.4</v>
      </c>
      <c r="X67" s="94">
        <v>652529.1</v>
      </c>
      <c r="Y67" s="95">
        <v>662764.69999999995</v>
      </c>
      <c r="Z67" s="94">
        <v>617120.1</v>
      </c>
      <c r="AA67" s="96">
        <v>515219.1</v>
      </c>
      <c r="AB67" s="96">
        <v>415266.1</v>
      </c>
      <c r="AC67" s="96">
        <v>430532.67499999999</v>
      </c>
    </row>
    <row r="68" spans="4:29" x14ac:dyDescent="0.25">
      <c r="D68" s="1"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86"/>
  <sheetViews>
    <sheetView showGridLines="0" topLeftCell="T65" workbookViewId="0">
      <selection activeCell="AD75" sqref="AD75"/>
    </sheetView>
  </sheetViews>
  <sheetFormatPr baseColWidth="10" defaultRowHeight="15" x14ac:dyDescent="0.25"/>
  <cols>
    <col min="5" max="5" width="20.7109375" customWidth="1"/>
    <col min="6" max="27" width="17.85546875" customWidth="1"/>
    <col min="28" max="28" width="17" customWidth="1"/>
    <col min="29" max="29" width="15.42578125" customWidth="1"/>
  </cols>
  <sheetData>
    <row r="7" spans="2:5" x14ac:dyDescent="0.25">
      <c r="B7" s="204" t="s">
        <v>43</v>
      </c>
      <c r="C7" s="217"/>
      <c r="D7" s="217"/>
      <c r="E7" s="217"/>
    </row>
    <row r="8" spans="2:5" x14ac:dyDescent="0.25">
      <c r="B8" s="217"/>
      <c r="C8" s="217"/>
      <c r="D8" s="217"/>
      <c r="E8" s="217"/>
    </row>
    <row r="9" spans="2:5" x14ac:dyDescent="0.25">
      <c r="B9" s="217"/>
      <c r="C9" s="217"/>
      <c r="D9" s="217"/>
      <c r="E9" s="217"/>
    </row>
    <row r="10" spans="2:5" x14ac:dyDescent="0.25">
      <c r="B10" s="217"/>
      <c r="C10" s="217"/>
      <c r="D10" s="217"/>
      <c r="E10" s="217"/>
    </row>
    <row r="11" spans="2:5" x14ac:dyDescent="0.25">
      <c r="B11" s="217"/>
      <c r="C11" s="217"/>
      <c r="D11" s="217"/>
      <c r="E11" s="217"/>
    </row>
    <row r="12" spans="2:5" x14ac:dyDescent="0.25">
      <c r="B12" s="217"/>
      <c r="C12" s="217"/>
      <c r="D12" s="217"/>
      <c r="E12" s="217"/>
    </row>
    <row r="13" spans="2:5" x14ac:dyDescent="0.25">
      <c r="B13" s="217"/>
      <c r="C13" s="217"/>
      <c r="D13" s="217"/>
      <c r="E13" s="217"/>
    </row>
    <row r="14" spans="2:5" x14ac:dyDescent="0.25">
      <c r="B14" s="217"/>
      <c r="C14" s="217"/>
      <c r="D14" s="217"/>
      <c r="E14" s="217"/>
    </row>
    <row r="15" spans="2:5" x14ac:dyDescent="0.25">
      <c r="B15" s="217"/>
      <c r="C15" s="217"/>
      <c r="D15" s="217"/>
      <c r="E15" s="217"/>
    </row>
    <row r="16" spans="2:5" x14ac:dyDescent="0.25">
      <c r="B16" s="217"/>
      <c r="C16" s="217"/>
      <c r="D16" s="217"/>
      <c r="E16" s="217"/>
    </row>
    <row r="17" spans="2:15" x14ac:dyDescent="0.25">
      <c r="B17" s="205" t="s">
        <v>3</v>
      </c>
      <c r="C17" s="205"/>
      <c r="D17" s="205"/>
      <c r="G17" s="205" t="s">
        <v>3</v>
      </c>
      <c r="H17" s="205"/>
      <c r="I17" s="205"/>
      <c r="M17" s="205" t="s">
        <v>3</v>
      </c>
      <c r="N17" s="205"/>
      <c r="O17" s="205"/>
    </row>
    <row r="44" spans="4:30" ht="15.75" thickBot="1" x14ac:dyDescent="0.3"/>
    <row r="45" spans="4:30" ht="15.75" thickBot="1" x14ac:dyDescent="0.3">
      <c r="D45" s="7" t="s">
        <v>14</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c r="AD45" s="10">
        <v>2019</v>
      </c>
    </row>
    <row r="46" spans="4:30" ht="15.75" thickBot="1" x14ac:dyDescent="0.3">
      <c r="D46" s="250" t="s">
        <v>26</v>
      </c>
      <c r="E46" s="251"/>
      <c r="F46" s="59"/>
      <c r="G46" s="74"/>
      <c r="H46" s="59"/>
      <c r="I46" s="74"/>
      <c r="J46" s="59"/>
      <c r="K46" s="74"/>
      <c r="L46" s="59"/>
      <c r="M46" s="74"/>
      <c r="N46" s="59"/>
      <c r="O46" s="74"/>
      <c r="P46" s="59"/>
      <c r="Q46" s="74"/>
      <c r="R46" s="59"/>
      <c r="S46" s="74"/>
      <c r="T46" s="59"/>
      <c r="U46" s="74"/>
      <c r="V46" s="59"/>
      <c r="W46" s="74"/>
      <c r="X46" s="59"/>
      <c r="Y46" s="74"/>
      <c r="Z46" s="59"/>
      <c r="AA46" s="75"/>
      <c r="AB46" s="75"/>
      <c r="AC46" s="75"/>
      <c r="AD46" s="75"/>
    </row>
    <row r="47" spans="4:30" x14ac:dyDescent="0.25">
      <c r="D47" s="246" t="s">
        <v>16</v>
      </c>
      <c r="E47" s="247"/>
      <c r="F47" s="99" t="e">
        <f>+(A!D47/A!$D$46)/(I!F76/I!$F$75)</f>
        <v>#DIV/0!</v>
      </c>
      <c r="G47" s="99" t="e">
        <f>+(A!E47/A!$D$46)/(I!G76/I!$F$75)</f>
        <v>#DIV/0!</v>
      </c>
      <c r="H47" s="99" t="e">
        <f>+(A!F47/A!$D$46)/(I!H76/I!$F$75)</f>
        <v>#DIV/0!</v>
      </c>
      <c r="I47" s="99" t="e">
        <f>+(A!G47/A!$D$46)/(I!I76/I!$F$75)</f>
        <v>#DIV/0!</v>
      </c>
      <c r="J47" s="99" t="e">
        <f>+(A!H47/A!$D$46)/(I!J76/I!$F$75)</f>
        <v>#DIV/0!</v>
      </c>
      <c r="K47" s="99" t="e">
        <f>+(A!I47/A!$D$46)/(I!K76/I!$F$75)</f>
        <v>#DIV/0!</v>
      </c>
      <c r="L47" s="99" t="e">
        <f>+(A!J47/A!$D$46)/(I!L76/I!$F$75)</f>
        <v>#DIV/0!</v>
      </c>
      <c r="M47" s="99" t="e">
        <f>+(A!K47/A!$D$46)/(I!M76/I!$F$75)</f>
        <v>#DIV/0!</v>
      </c>
      <c r="N47" s="99" t="e">
        <f>+(A!L47/A!$D$46)/(I!N76/I!$F$75)</f>
        <v>#DIV/0!</v>
      </c>
      <c r="O47" s="99" t="e">
        <f>+(A!M47/A!$D$46)/(I!O76/I!$F$75)</f>
        <v>#DIV/0!</v>
      </c>
      <c r="P47" s="99" t="e">
        <f>+(A!N47/A!$D$46)/(I!P76/I!$F$75)</f>
        <v>#DIV/0!</v>
      </c>
      <c r="Q47" s="99" t="e">
        <f>+(A!O47/A!$D$46)/(I!Q76/I!$F$75)</f>
        <v>#DIV/0!</v>
      </c>
      <c r="R47" s="99" t="e">
        <f>+(A!P47/A!$D$46)/(I!R76/I!$F$75)</f>
        <v>#DIV/0!</v>
      </c>
      <c r="S47" s="99" t="e">
        <f>+(A!Q47/A!$D$46)/(I!S76/I!$F$75)</f>
        <v>#DIV/0!</v>
      </c>
      <c r="T47" s="99" t="e">
        <f>+(A!R47/A!$D$46)/(I!T76/I!$F$75)</f>
        <v>#DIV/0!</v>
      </c>
      <c r="U47" s="99" t="e">
        <f>+(A!S47/A!$D$46)/(I!U76/I!$F$75)</f>
        <v>#DIV/0!</v>
      </c>
      <c r="V47" s="99" t="e">
        <f>+(A!T47/A!$D$46)/(I!V76/I!$F$75)</f>
        <v>#DIV/0!</v>
      </c>
      <c r="W47" s="99" t="e">
        <f>+(A!U47/A!$D$46)/(I!W76/I!$F$75)</f>
        <v>#DIV/0!</v>
      </c>
      <c r="X47" s="99" t="e">
        <f>+(A!V47/A!$D$46)/(I!X76/I!$F$75)</f>
        <v>#DIV/0!</v>
      </c>
      <c r="Y47" s="99" t="e">
        <f>+(A!W47/A!$D$46)/(I!Y76/I!$F$75)</f>
        <v>#DIV/0!</v>
      </c>
      <c r="Z47" s="99" t="e">
        <f>+(A!X47/A!$D$46)/(I!Z76/I!$F$75)</f>
        <v>#DIV/0!</v>
      </c>
      <c r="AA47" s="99" t="e">
        <f>+(A!Y47/A!$D$46)/(I!AA76/I!$F$75)</f>
        <v>#DIV/0!</v>
      </c>
      <c r="AB47" s="99" t="e">
        <f>+(A!Z47/A!$D$46)/(I!AB76/I!$F$75)</f>
        <v>#DIV/0!</v>
      </c>
      <c r="AC47" s="99" t="e">
        <f>+(A!AA47/A!$D$46)/(I!AC76/I!$F$75)</f>
        <v>#DIV/0!</v>
      </c>
      <c r="AD47" s="99" t="e">
        <f>+(A!AB47/A!$D$46)/(I!AD76/I!$F$75)</f>
        <v>#DIV/0!</v>
      </c>
    </row>
    <row r="48" spans="4:30" x14ac:dyDescent="0.25">
      <c r="D48" s="248" t="s">
        <v>17</v>
      </c>
      <c r="E48" s="249"/>
      <c r="F48" s="84" t="e">
        <f>+(A!D48/A!$D$46)/(I!F77/I!$F$75)</f>
        <v>#DIV/0!</v>
      </c>
      <c r="G48" s="84" t="e">
        <f>+(A!E48/A!$D$46)/(I!G77/I!$F$75)</f>
        <v>#DIV/0!</v>
      </c>
      <c r="H48" s="84" t="e">
        <f>+(A!F48/A!$D$46)/(I!H77/I!$F$75)</f>
        <v>#DIV/0!</v>
      </c>
      <c r="I48" s="84" t="e">
        <f>+(A!G48/A!$D$46)/(I!I77/I!$F$75)</f>
        <v>#DIV/0!</v>
      </c>
      <c r="J48" s="84" t="e">
        <f>+(A!H48/A!$D$46)/(I!J77/I!$F$75)</f>
        <v>#DIV/0!</v>
      </c>
      <c r="K48" s="84" t="e">
        <f>+(A!I48/A!$D$46)/(I!K77/I!$F$75)</f>
        <v>#DIV/0!</v>
      </c>
      <c r="L48" s="84" t="e">
        <f>+(A!J48/A!$D$46)/(I!L77/I!$F$75)</f>
        <v>#DIV/0!</v>
      </c>
      <c r="M48" s="84" t="e">
        <f>+(A!K48/A!$D$46)/(I!M77/I!$F$75)</f>
        <v>#DIV/0!</v>
      </c>
      <c r="N48" s="84" t="e">
        <f>+(A!L48/A!$D$46)/(I!N77/I!$F$75)</f>
        <v>#DIV/0!</v>
      </c>
      <c r="O48" s="84" t="e">
        <f>+(A!M48/A!$D$46)/(I!O77/I!$F$75)</f>
        <v>#DIV/0!</v>
      </c>
      <c r="P48" s="84" t="e">
        <f>+(A!N48/A!$D$46)/(I!P77/I!$F$75)</f>
        <v>#DIV/0!</v>
      </c>
      <c r="Q48" s="84" t="e">
        <f>+(A!O48/A!$D$46)/(I!Q77/I!$F$75)</f>
        <v>#DIV/0!</v>
      </c>
      <c r="R48" s="84" t="e">
        <f>+(A!P48/A!$D$46)/(I!R77/I!$F$75)</f>
        <v>#DIV/0!</v>
      </c>
      <c r="S48" s="84" t="e">
        <f>+(A!Q48/A!$D$46)/(I!S77/I!$F$75)</f>
        <v>#DIV/0!</v>
      </c>
      <c r="T48" s="84" t="e">
        <f>+(A!R48/A!$D$46)/(I!T77/I!$F$75)</f>
        <v>#DIV/0!</v>
      </c>
      <c r="U48" s="84" t="e">
        <f>+(A!S48/A!$D$46)/(I!U77/I!$F$75)</f>
        <v>#DIV/0!</v>
      </c>
      <c r="V48" s="84" t="e">
        <f>+(A!T48/A!$D$46)/(I!V77/I!$F$75)</f>
        <v>#DIV/0!</v>
      </c>
      <c r="W48" s="84" t="e">
        <f>+(A!U48/A!$D$46)/(I!W77/I!$F$75)</f>
        <v>#DIV/0!</v>
      </c>
      <c r="X48" s="84" t="e">
        <f>+(A!V48/A!$D$46)/(I!X77/I!$F$75)</f>
        <v>#DIV/0!</v>
      </c>
      <c r="Y48" s="84" t="e">
        <f>+(A!W48/A!$D$46)/(I!Y77/I!$F$75)</f>
        <v>#DIV/0!</v>
      </c>
      <c r="Z48" s="84" t="e">
        <f>+(A!X48/A!$D$46)/(I!Z77/I!$F$75)</f>
        <v>#DIV/0!</v>
      </c>
      <c r="AA48" s="84" t="e">
        <f>+(A!Y48/A!$D$46)/(I!AA77/I!$F$75)</f>
        <v>#DIV/0!</v>
      </c>
      <c r="AB48" s="84" t="e">
        <f>+(A!Z48/A!$D$46)/(I!AB77/I!$F$75)</f>
        <v>#DIV/0!</v>
      </c>
      <c r="AC48" s="84" t="e">
        <f>+(A!AA48/A!$D$46)/(I!AC77/I!$F$75)</f>
        <v>#DIV/0!</v>
      </c>
      <c r="AD48" s="84" t="e">
        <f>+(A!AB48/A!$D$46)/(I!AD77/I!$F$75)</f>
        <v>#DIV/0!</v>
      </c>
    </row>
    <row r="49" spans="4:30" x14ac:dyDescent="0.25">
      <c r="D49" s="246" t="s">
        <v>18</v>
      </c>
      <c r="E49" s="247"/>
      <c r="F49" s="84" t="e">
        <f>+(A!D49/A!$D$46)/(I!F78/I!$F$75)</f>
        <v>#DIV/0!</v>
      </c>
      <c r="G49" s="84" t="e">
        <f>+(A!E49/A!$D$46)/(I!G78/I!$F$75)</f>
        <v>#DIV/0!</v>
      </c>
      <c r="H49" s="84" t="e">
        <f>+(A!F49/A!$D$46)/(I!H78/I!$F$75)</f>
        <v>#DIV/0!</v>
      </c>
      <c r="I49" s="84" t="e">
        <f>+(A!G49/A!$D$46)/(I!I78/I!$F$75)</f>
        <v>#DIV/0!</v>
      </c>
      <c r="J49" s="84" t="e">
        <f>+(A!H49/A!$D$46)/(I!J78/I!$F$75)</f>
        <v>#DIV/0!</v>
      </c>
      <c r="K49" s="84" t="e">
        <f>+(A!I49/A!$D$46)/(I!K78/I!$F$75)</f>
        <v>#DIV/0!</v>
      </c>
      <c r="L49" s="84" t="e">
        <f>+(A!J49/A!$D$46)/(I!L78/I!$F$75)</f>
        <v>#DIV/0!</v>
      </c>
      <c r="M49" s="84" t="e">
        <f>+(A!K49/A!$D$46)/(I!M78/I!$F$75)</f>
        <v>#DIV/0!</v>
      </c>
      <c r="N49" s="84" t="e">
        <f>+(A!L49/A!$D$46)/(I!N78/I!$F$75)</f>
        <v>#DIV/0!</v>
      </c>
      <c r="O49" s="84" t="e">
        <f>+(A!M49/A!$D$46)/(I!O78/I!$F$75)</f>
        <v>#DIV/0!</v>
      </c>
      <c r="P49" s="84" t="e">
        <f>+(A!N49/A!$D$46)/(I!P78/I!$F$75)</f>
        <v>#DIV/0!</v>
      </c>
      <c r="Q49" s="84" t="e">
        <f>+(A!O49/A!$D$46)/(I!Q78/I!$F$75)</f>
        <v>#DIV/0!</v>
      </c>
      <c r="R49" s="84" t="e">
        <f>+(A!P49/A!$D$46)/(I!R78/I!$F$75)</f>
        <v>#DIV/0!</v>
      </c>
      <c r="S49" s="84" t="e">
        <f>+(A!Q49/A!$D$46)/(I!S78/I!$F$75)</f>
        <v>#DIV/0!</v>
      </c>
      <c r="T49" s="84" t="e">
        <f>+(A!R49/A!$D$46)/(I!T78/I!$F$75)</f>
        <v>#DIV/0!</v>
      </c>
      <c r="U49" s="84" t="e">
        <f>+(A!S49/A!$D$46)/(I!U78/I!$F$75)</f>
        <v>#DIV/0!</v>
      </c>
      <c r="V49" s="84" t="e">
        <f>+(A!T49/A!$D$46)/(I!V78/I!$F$75)</f>
        <v>#DIV/0!</v>
      </c>
      <c r="W49" s="84" t="e">
        <f>+(A!U49/A!$D$46)/(I!W78/I!$F$75)</f>
        <v>#DIV/0!</v>
      </c>
      <c r="X49" s="84" t="e">
        <f>+(A!V49/A!$D$46)/(I!X78/I!$F$75)</f>
        <v>#DIV/0!</v>
      </c>
      <c r="Y49" s="84" t="e">
        <f>+(A!W49/A!$D$46)/(I!Y78/I!$F$75)</f>
        <v>#DIV/0!</v>
      </c>
      <c r="Z49" s="84" t="e">
        <f>+(A!X49/A!$D$46)/(I!Z78/I!$F$75)</f>
        <v>#DIV/0!</v>
      </c>
      <c r="AA49" s="84" t="e">
        <f>+(A!Y49/A!$D$46)/(I!AA78/I!$F$75)</f>
        <v>#DIV/0!</v>
      </c>
      <c r="AB49" s="84" t="e">
        <f>+(A!Z49/A!$D$46)/(I!AB78/I!$F$75)</f>
        <v>#DIV/0!</v>
      </c>
      <c r="AC49" s="84" t="e">
        <f>+(A!AA49/A!$D$46)/(I!AC78/I!$F$75)</f>
        <v>#DIV/0!</v>
      </c>
      <c r="AD49" s="84" t="e">
        <f>+(A!AB49/A!$D$46)/(I!AD78/I!$F$75)</f>
        <v>#DIV/0!</v>
      </c>
    </row>
    <row r="50" spans="4:30" x14ac:dyDescent="0.25">
      <c r="D50" s="248" t="s">
        <v>19</v>
      </c>
      <c r="E50" s="249"/>
      <c r="F50" s="84" t="e">
        <f>+(A!D50/A!$D$46)/(I!F79/I!$F$75)</f>
        <v>#DIV/0!</v>
      </c>
      <c r="G50" s="84" t="e">
        <f>+(A!E50/A!$D$46)/(I!G79/I!$F$75)</f>
        <v>#DIV/0!</v>
      </c>
      <c r="H50" s="84" t="e">
        <f>+(A!F50/A!$D$46)/(I!H79/I!$F$75)</f>
        <v>#DIV/0!</v>
      </c>
      <c r="I50" s="84" t="e">
        <f>+(A!G50/A!$D$46)/(I!I79/I!$F$75)</f>
        <v>#DIV/0!</v>
      </c>
      <c r="J50" s="84" t="e">
        <f>+(A!H50/A!$D$46)/(I!J79/I!$F$75)</f>
        <v>#DIV/0!</v>
      </c>
      <c r="K50" s="84" t="e">
        <f>+(A!I50/A!$D$46)/(I!K79/I!$F$75)</f>
        <v>#DIV/0!</v>
      </c>
      <c r="L50" s="84" t="e">
        <f>+(A!J50/A!$D$46)/(I!L79/I!$F$75)</f>
        <v>#DIV/0!</v>
      </c>
      <c r="M50" s="84" t="e">
        <f>+(A!K50/A!$D$46)/(I!M79/I!$F$75)</f>
        <v>#DIV/0!</v>
      </c>
      <c r="N50" s="84" t="e">
        <f>+(A!L50/A!$D$46)/(I!N79/I!$F$75)</f>
        <v>#DIV/0!</v>
      </c>
      <c r="O50" s="84" t="e">
        <f>+(A!M50/A!$D$46)/(I!O79/I!$F$75)</f>
        <v>#DIV/0!</v>
      </c>
      <c r="P50" s="84" t="e">
        <f>+(A!N50/A!$D$46)/(I!P79/I!$F$75)</f>
        <v>#DIV/0!</v>
      </c>
      <c r="Q50" s="84" t="e">
        <f>+(A!O50/A!$D$46)/(I!Q79/I!$F$75)</f>
        <v>#DIV/0!</v>
      </c>
      <c r="R50" s="84" t="e">
        <f>+(A!P50/A!$D$46)/(I!R79/I!$F$75)</f>
        <v>#DIV/0!</v>
      </c>
      <c r="S50" s="84" t="e">
        <f>+(A!Q50/A!$D$46)/(I!S79/I!$F$75)</f>
        <v>#DIV/0!</v>
      </c>
      <c r="T50" s="84" t="e">
        <f>+(A!R50/A!$D$46)/(I!T79/I!$F$75)</f>
        <v>#DIV/0!</v>
      </c>
      <c r="U50" s="84" t="e">
        <f>+(A!S50/A!$D$46)/(I!U79/I!$F$75)</f>
        <v>#DIV/0!</v>
      </c>
      <c r="V50" s="84" t="e">
        <f>+(A!T50/A!$D$46)/(I!V79/I!$F$75)</f>
        <v>#DIV/0!</v>
      </c>
      <c r="W50" s="84" t="e">
        <f>+(A!U50/A!$D$46)/(I!W79/I!$F$75)</f>
        <v>#DIV/0!</v>
      </c>
      <c r="X50" s="84" t="e">
        <f>+(A!V50/A!$D$46)/(I!X79/I!$F$75)</f>
        <v>#DIV/0!</v>
      </c>
      <c r="Y50" s="84" t="e">
        <f>+(A!W50/A!$D$46)/(I!Y79/I!$F$75)</f>
        <v>#DIV/0!</v>
      </c>
      <c r="Z50" s="84" t="e">
        <f>+(A!X50/A!$D$46)/(I!Z79/I!$F$75)</f>
        <v>#DIV/0!</v>
      </c>
      <c r="AA50" s="84" t="e">
        <f>+(A!Y50/A!$D$46)/(I!AA79/I!$F$75)</f>
        <v>#DIV/0!</v>
      </c>
      <c r="AB50" s="84" t="e">
        <f>+(A!Z50/A!$D$46)/(I!AB79/I!$F$75)</f>
        <v>#DIV/0!</v>
      </c>
      <c r="AC50" s="84" t="e">
        <f>+(A!AA50/A!$D$46)/(I!AC79/I!$F$75)</f>
        <v>#DIV/0!</v>
      </c>
      <c r="AD50" s="84" t="e">
        <f>+(A!AB50/A!$D$46)/(I!AD79/I!$F$75)</f>
        <v>#DIV/0!</v>
      </c>
    </row>
    <row r="51" spans="4:30" x14ac:dyDescent="0.25">
      <c r="D51" s="246" t="s">
        <v>20</v>
      </c>
      <c r="E51" s="247"/>
      <c r="F51" s="84" t="e">
        <f>+(A!D51/A!$D$46)/(I!F80/I!$F$75)</f>
        <v>#DIV/0!</v>
      </c>
      <c r="G51" s="84" t="e">
        <f>+(A!E51/A!$D$46)/(I!G80/I!$F$75)</f>
        <v>#DIV/0!</v>
      </c>
      <c r="H51" s="84" t="e">
        <f>+(A!F51/A!$D$46)/(I!H80/I!$F$75)</f>
        <v>#DIV/0!</v>
      </c>
      <c r="I51" s="84" t="e">
        <f>+(A!G51/A!$D$46)/(I!I80/I!$F$75)</f>
        <v>#DIV/0!</v>
      </c>
      <c r="J51" s="84" t="e">
        <f>+(A!H51/A!$D$46)/(I!J80/I!$F$75)</f>
        <v>#DIV/0!</v>
      </c>
      <c r="K51" s="84" t="e">
        <f>+(A!I51/A!$D$46)/(I!K80/I!$F$75)</f>
        <v>#DIV/0!</v>
      </c>
      <c r="L51" s="84" t="e">
        <f>+(A!J51/A!$D$46)/(I!L80/I!$F$75)</f>
        <v>#DIV/0!</v>
      </c>
      <c r="M51" s="84" t="e">
        <f>+(A!K51/A!$D$46)/(I!M80/I!$F$75)</f>
        <v>#DIV/0!</v>
      </c>
      <c r="N51" s="84" t="e">
        <f>+(A!L51/A!$D$46)/(I!N80/I!$F$75)</f>
        <v>#DIV/0!</v>
      </c>
      <c r="O51" s="84" t="e">
        <f>+(A!M51/A!$D$46)/(I!O80/I!$F$75)</f>
        <v>#DIV/0!</v>
      </c>
      <c r="P51" s="84" t="e">
        <f>+(A!N51/A!$D$46)/(I!P80/I!$F$75)</f>
        <v>#DIV/0!</v>
      </c>
      <c r="Q51" s="84" t="e">
        <f>+(A!O51/A!$D$46)/(I!Q80/I!$F$75)</f>
        <v>#DIV/0!</v>
      </c>
      <c r="R51" s="84" t="e">
        <f>+(A!P51/A!$D$46)/(I!R80/I!$F$75)</f>
        <v>#DIV/0!</v>
      </c>
      <c r="S51" s="84" t="e">
        <f>+(A!Q51/A!$D$46)/(I!S80/I!$F$75)</f>
        <v>#DIV/0!</v>
      </c>
      <c r="T51" s="84" t="e">
        <f>+(A!R51/A!$D$46)/(I!T80/I!$F$75)</f>
        <v>#DIV/0!</v>
      </c>
      <c r="U51" s="84" t="e">
        <f>+(A!S51/A!$D$46)/(I!U80/I!$F$75)</f>
        <v>#DIV/0!</v>
      </c>
      <c r="V51" s="84" t="e">
        <f>+(A!T51/A!$D$46)/(I!V80/I!$F$75)</f>
        <v>#DIV/0!</v>
      </c>
      <c r="W51" s="84" t="e">
        <f>+(A!U51/A!$D$46)/(I!W80/I!$F$75)</f>
        <v>#DIV/0!</v>
      </c>
      <c r="X51" s="84" t="e">
        <f>+(A!V51/A!$D$46)/(I!X80/I!$F$75)</f>
        <v>#DIV/0!</v>
      </c>
      <c r="Y51" s="84" t="e">
        <f>+(A!W51/A!$D$46)/(I!Y80/I!$F$75)</f>
        <v>#DIV/0!</v>
      </c>
      <c r="Z51" s="84" t="e">
        <f>+(A!X51/A!$D$46)/(I!Z80/I!$F$75)</f>
        <v>#DIV/0!</v>
      </c>
      <c r="AA51" s="84" t="e">
        <f>+(A!Y51/A!$D$46)/(I!AA80/I!$F$75)</f>
        <v>#DIV/0!</v>
      </c>
      <c r="AB51" s="84" t="e">
        <f>+(A!Z51/A!$D$46)/(I!AB80/I!$F$75)</f>
        <v>#DIV/0!</v>
      </c>
      <c r="AC51" s="84" t="e">
        <f>+(A!AA51/A!$D$46)/(I!AC80/I!$F$75)</f>
        <v>#DIV/0!</v>
      </c>
      <c r="AD51" s="84" t="e">
        <f>+(A!AB51/A!$D$46)/(I!AD80/I!$F$75)</f>
        <v>#DIV/0!</v>
      </c>
    </row>
    <row r="52" spans="4:30" x14ac:dyDescent="0.25">
      <c r="D52" s="248" t="s">
        <v>21</v>
      </c>
      <c r="E52" s="249"/>
      <c r="F52" s="84" t="e">
        <f>+(A!D52/A!$D$46)/(I!F81/I!$F$75)</f>
        <v>#DIV/0!</v>
      </c>
      <c r="G52" s="84" t="e">
        <f>+(A!E52/A!$D$46)/(I!G81/I!$F$75)</f>
        <v>#DIV/0!</v>
      </c>
      <c r="H52" s="84" t="e">
        <f>+(A!F52/A!$D$46)/(I!H81/I!$F$75)</f>
        <v>#DIV/0!</v>
      </c>
      <c r="I52" s="84" t="e">
        <f>+(A!G52/A!$D$46)/(I!I81/I!$F$75)</f>
        <v>#DIV/0!</v>
      </c>
      <c r="J52" s="84" t="e">
        <f>+(A!H52/A!$D$46)/(I!J81/I!$F$75)</f>
        <v>#DIV/0!</v>
      </c>
      <c r="K52" s="84" t="e">
        <f>+(A!I52/A!$D$46)/(I!K81/I!$F$75)</f>
        <v>#DIV/0!</v>
      </c>
      <c r="L52" s="84" t="e">
        <f>+(A!J52/A!$D$46)/(I!L81/I!$F$75)</f>
        <v>#DIV/0!</v>
      </c>
      <c r="M52" s="84" t="e">
        <f>+(A!K52/A!$D$46)/(I!M81/I!$F$75)</f>
        <v>#DIV/0!</v>
      </c>
      <c r="N52" s="84" t="e">
        <f>+(A!L52/A!$D$46)/(I!N81/I!$F$75)</f>
        <v>#DIV/0!</v>
      </c>
      <c r="O52" s="84" t="e">
        <f>+(A!M52/A!$D$46)/(I!O81/I!$F$75)</f>
        <v>#DIV/0!</v>
      </c>
      <c r="P52" s="84" t="e">
        <f>+(A!N52/A!$D$46)/(I!P81/I!$F$75)</f>
        <v>#DIV/0!</v>
      </c>
      <c r="Q52" s="84" t="e">
        <f>+(A!O52/A!$D$46)/(I!Q81/I!$F$75)</f>
        <v>#DIV/0!</v>
      </c>
      <c r="R52" s="84" t="e">
        <f>+(A!P52/A!$D$46)/(I!R81/I!$F$75)</f>
        <v>#DIV/0!</v>
      </c>
      <c r="S52" s="84" t="e">
        <f>+(A!Q52/A!$D$46)/(I!S81/I!$F$75)</f>
        <v>#DIV/0!</v>
      </c>
      <c r="T52" s="84" t="e">
        <f>+(A!R52/A!$D$46)/(I!T81/I!$F$75)</f>
        <v>#DIV/0!</v>
      </c>
      <c r="U52" s="84" t="e">
        <f>+(A!S52/A!$D$46)/(I!U81/I!$F$75)</f>
        <v>#DIV/0!</v>
      </c>
      <c r="V52" s="84" t="e">
        <f>+(A!T52/A!$D$46)/(I!V81/I!$F$75)</f>
        <v>#DIV/0!</v>
      </c>
      <c r="W52" s="84" t="e">
        <f>+(A!U52/A!$D$46)/(I!W81/I!$F$75)</f>
        <v>#DIV/0!</v>
      </c>
      <c r="X52" s="84" t="e">
        <f>+(A!V52/A!$D$46)/(I!X81/I!$F$75)</f>
        <v>#DIV/0!</v>
      </c>
      <c r="Y52" s="84" t="e">
        <f>+(A!W52/A!$D$46)/(I!Y81/I!$F$75)</f>
        <v>#DIV/0!</v>
      </c>
      <c r="Z52" s="84" t="e">
        <f>+(A!X52/A!$D$46)/(I!Z81/I!$F$75)</f>
        <v>#DIV/0!</v>
      </c>
      <c r="AA52" s="84" t="e">
        <f>+(A!Y52/A!$D$46)/(I!AA81/I!$F$75)</f>
        <v>#DIV/0!</v>
      </c>
      <c r="AB52" s="84" t="e">
        <f>+(A!Z52/A!$D$46)/(I!AB81/I!$F$75)</f>
        <v>#DIV/0!</v>
      </c>
      <c r="AC52" s="84" t="e">
        <f>+(A!AA52/A!$D$46)/(I!AC81/I!$F$75)</f>
        <v>#DIV/0!</v>
      </c>
      <c r="AD52" s="84" t="e">
        <f>+(A!AB52/A!$D$46)/(I!AD81/I!$F$75)</f>
        <v>#DIV/0!</v>
      </c>
    </row>
    <row r="53" spans="4:30" x14ac:dyDescent="0.25">
      <c r="D53" s="246" t="s">
        <v>22</v>
      </c>
      <c r="E53" s="247"/>
      <c r="F53" s="84" t="e">
        <f>+(A!D53/A!$D$46)/(I!F82/I!$F$75)</f>
        <v>#DIV/0!</v>
      </c>
      <c r="G53" s="84" t="e">
        <f>+(A!E53/A!$D$46)/(I!G82/I!$F$75)</f>
        <v>#DIV/0!</v>
      </c>
      <c r="H53" s="84" t="e">
        <f>+(A!F53/A!$D$46)/(I!H82/I!$F$75)</f>
        <v>#DIV/0!</v>
      </c>
      <c r="I53" s="84" t="e">
        <f>+(A!G53/A!$D$46)/(I!I82/I!$F$75)</f>
        <v>#DIV/0!</v>
      </c>
      <c r="J53" s="84" t="e">
        <f>+(A!H53/A!$D$46)/(I!J82/I!$F$75)</f>
        <v>#DIV/0!</v>
      </c>
      <c r="K53" s="84" t="e">
        <f>+(A!I53/A!$D$46)/(I!K82/I!$F$75)</f>
        <v>#DIV/0!</v>
      </c>
      <c r="L53" s="84" t="e">
        <f>+(A!J53/A!$D$46)/(I!L82/I!$F$75)</f>
        <v>#DIV/0!</v>
      </c>
      <c r="M53" s="84" t="e">
        <f>+(A!K53/A!$D$46)/(I!M82/I!$F$75)</f>
        <v>#DIV/0!</v>
      </c>
      <c r="N53" s="84" t="e">
        <f>+(A!L53/A!$D$46)/(I!N82/I!$F$75)</f>
        <v>#DIV/0!</v>
      </c>
      <c r="O53" s="84" t="e">
        <f>+(A!M53/A!$D$46)/(I!O82/I!$F$75)</f>
        <v>#DIV/0!</v>
      </c>
      <c r="P53" s="84" t="e">
        <f>+(A!N53/A!$D$46)/(I!P82/I!$F$75)</f>
        <v>#DIV/0!</v>
      </c>
      <c r="Q53" s="84" t="e">
        <f>+(A!O53/A!$D$46)/(I!Q82/I!$F$75)</f>
        <v>#DIV/0!</v>
      </c>
      <c r="R53" s="84" t="e">
        <f>+(A!P53/A!$D$46)/(I!R82/I!$F$75)</f>
        <v>#DIV/0!</v>
      </c>
      <c r="S53" s="84" t="e">
        <f>+(A!Q53/A!$D$46)/(I!S82/I!$F$75)</f>
        <v>#DIV/0!</v>
      </c>
      <c r="T53" s="84" t="e">
        <f>+(A!R53/A!$D$46)/(I!T82/I!$F$75)</f>
        <v>#DIV/0!</v>
      </c>
      <c r="U53" s="84" t="e">
        <f>+(A!S53/A!$D$46)/(I!U82/I!$F$75)</f>
        <v>#DIV/0!</v>
      </c>
      <c r="V53" s="84" t="e">
        <f>+(A!T53/A!$D$46)/(I!V82/I!$F$75)</f>
        <v>#DIV/0!</v>
      </c>
      <c r="W53" s="84" t="e">
        <f>+(A!U53/A!$D$46)/(I!W82/I!$F$75)</f>
        <v>#DIV/0!</v>
      </c>
      <c r="X53" s="84" t="e">
        <f>+(A!V53/A!$D$46)/(I!X82/I!$F$75)</f>
        <v>#DIV/0!</v>
      </c>
      <c r="Y53" s="84" t="e">
        <f>+(A!W53/A!$D$46)/(I!Y82/I!$F$75)</f>
        <v>#DIV/0!</v>
      </c>
      <c r="Z53" s="84" t="e">
        <f>+(A!X53/A!$D$46)/(I!Z82/I!$F$75)</f>
        <v>#DIV/0!</v>
      </c>
      <c r="AA53" s="84" t="e">
        <f>+(A!Y53/A!$D$46)/(I!AA82/I!$F$75)</f>
        <v>#DIV/0!</v>
      </c>
      <c r="AB53" s="84" t="e">
        <f>+(A!Z53/A!$D$46)/(I!AB82/I!$F$75)</f>
        <v>#DIV/0!</v>
      </c>
      <c r="AC53" s="84" t="e">
        <f>+(A!AA53/A!$D$46)/(I!AC82/I!$F$75)</f>
        <v>#DIV/0!</v>
      </c>
      <c r="AD53" s="84" t="e">
        <f>+(A!AB53/A!$D$46)/(I!AD82/I!$F$75)</f>
        <v>#DIV/0!</v>
      </c>
    </row>
    <row r="54" spans="4:30" x14ac:dyDescent="0.25">
      <c r="D54" s="248" t="s">
        <v>23</v>
      </c>
      <c r="E54" s="249"/>
      <c r="F54" s="84" t="e">
        <f>+(A!D54/A!$D$46)/(I!F83/I!$F$75)</f>
        <v>#DIV/0!</v>
      </c>
      <c r="G54" s="84" t="e">
        <f>+(A!E54/A!$D$46)/(I!G83/I!$F$75)</f>
        <v>#DIV/0!</v>
      </c>
      <c r="H54" s="84" t="e">
        <f>+(A!F54/A!$D$46)/(I!H83/I!$F$75)</f>
        <v>#DIV/0!</v>
      </c>
      <c r="I54" s="84" t="e">
        <f>+(A!G54/A!$D$46)/(I!I83/I!$F$75)</f>
        <v>#DIV/0!</v>
      </c>
      <c r="J54" s="84" t="e">
        <f>+(A!H54/A!$D$46)/(I!J83/I!$F$75)</f>
        <v>#DIV/0!</v>
      </c>
      <c r="K54" s="84" t="e">
        <f>+(A!I54/A!$D$46)/(I!K83/I!$F$75)</f>
        <v>#DIV/0!</v>
      </c>
      <c r="L54" s="84" t="e">
        <f>+(A!J54/A!$D$46)/(I!L83/I!$F$75)</f>
        <v>#DIV/0!</v>
      </c>
      <c r="M54" s="84" t="e">
        <f>+(A!K54/A!$D$46)/(I!M83/I!$F$75)</f>
        <v>#DIV/0!</v>
      </c>
      <c r="N54" s="84" t="e">
        <f>+(A!L54/A!$D$46)/(I!N83/I!$F$75)</f>
        <v>#DIV/0!</v>
      </c>
      <c r="O54" s="84" t="e">
        <f>+(A!M54/A!$D$46)/(I!O83/I!$F$75)</f>
        <v>#DIV/0!</v>
      </c>
      <c r="P54" s="84" t="e">
        <f>+(A!N54/A!$D$46)/(I!P83/I!$F$75)</f>
        <v>#DIV/0!</v>
      </c>
      <c r="Q54" s="84" t="e">
        <f>+(A!O54/A!$D$46)/(I!Q83/I!$F$75)</f>
        <v>#DIV/0!</v>
      </c>
      <c r="R54" s="84" t="e">
        <f>+(A!P54/A!$D$46)/(I!R83/I!$F$75)</f>
        <v>#DIV/0!</v>
      </c>
      <c r="S54" s="84" t="e">
        <f>+(A!Q54/A!$D$46)/(I!S83/I!$F$75)</f>
        <v>#DIV/0!</v>
      </c>
      <c r="T54" s="84" t="e">
        <f>+(A!R54/A!$D$46)/(I!T83/I!$F$75)</f>
        <v>#DIV/0!</v>
      </c>
      <c r="U54" s="84" t="e">
        <f>+(A!S54/A!$D$46)/(I!U83/I!$F$75)</f>
        <v>#DIV/0!</v>
      </c>
      <c r="V54" s="84" t="e">
        <f>+(A!T54/A!$D$46)/(I!V83/I!$F$75)</f>
        <v>#DIV/0!</v>
      </c>
      <c r="W54" s="84" t="e">
        <f>+(A!U54/A!$D$46)/(I!W83/I!$F$75)</f>
        <v>#DIV/0!</v>
      </c>
      <c r="X54" s="84" t="e">
        <f>+(A!V54/A!$D$46)/(I!X83/I!$F$75)</f>
        <v>#DIV/0!</v>
      </c>
      <c r="Y54" s="84" t="e">
        <f>+(A!W54/A!$D$46)/(I!Y83/I!$F$75)</f>
        <v>#DIV/0!</v>
      </c>
      <c r="Z54" s="84" t="e">
        <f>+(A!X54/A!$D$46)/(I!Z83/I!$F$75)</f>
        <v>#DIV/0!</v>
      </c>
      <c r="AA54" s="84" t="e">
        <f>+(A!Y54/A!$D$46)/(I!AA83/I!$F$75)</f>
        <v>#DIV/0!</v>
      </c>
      <c r="AB54" s="84" t="e">
        <f>+(A!Z54/A!$D$46)/(I!AB83/I!$F$75)</f>
        <v>#DIV/0!</v>
      </c>
      <c r="AC54" s="84" t="e">
        <f>+(A!AA54/A!$D$46)/(I!AC83/I!$F$75)</f>
        <v>#DIV/0!</v>
      </c>
      <c r="AD54" s="84" t="e">
        <f>+(A!AB54/A!$D$46)/(I!AD83/I!$F$75)</f>
        <v>#DIV/0!</v>
      </c>
    </row>
    <row r="55" spans="4:30" x14ac:dyDescent="0.25">
      <c r="D55" s="246" t="s">
        <v>24</v>
      </c>
      <c r="E55" s="247"/>
      <c r="F55" s="84" t="e">
        <f>+(A!D55/A!$D$46)/(I!F84/I!$F$75)</f>
        <v>#DIV/0!</v>
      </c>
      <c r="G55" s="84" t="e">
        <f>+(A!E55/A!$D$46)/(I!G84/I!$F$75)</f>
        <v>#DIV/0!</v>
      </c>
      <c r="H55" s="84" t="e">
        <f>+(A!F55/A!$D$46)/(I!H84/I!$F$75)</f>
        <v>#DIV/0!</v>
      </c>
      <c r="I55" s="84" t="e">
        <f>+(A!G55/A!$D$46)/(I!I84/I!$F$75)</f>
        <v>#DIV/0!</v>
      </c>
      <c r="J55" s="84" t="e">
        <f>+(A!H55/A!$D$46)/(I!J84/I!$F$75)</f>
        <v>#DIV/0!</v>
      </c>
      <c r="K55" s="84" t="e">
        <f>+(A!I55/A!$D$46)/(I!K84/I!$F$75)</f>
        <v>#DIV/0!</v>
      </c>
      <c r="L55" s="84" t="e">
        <f>+(A!J55/A!$D$46)/(I!L84/I!$F$75)</f>
        <v>#DIV/0!</v>
      </c>
      <c r="M55" s="84" t="e">
        <f>+(A!K55/A!$D$46)/(I!M84/I!$F$75)</f>
        <v>#DIV/0!</v>
      </c>
      <c r="N55" s="84" t="e">
        <f>+(A!L55/A!$D$46)/(I!N84/I!$F$75)</f>
        <v>#DIV/0!</v>
      </c>
      <c r="O55" s="84" t="e">
        <f>+(A!M55/A!$D$46)/(I!O84/I!$F$75)</f>
        <v>#DIV/0!</v>
      </c>
      <c r="P55" s="84" t="e">
        <f>+(A!N55/A!$D$46)/(I!P84/I!$F$75)</f>
        <v>#DIV/0!</v>
      </c>
      <c r="Q55" s="84" t="e">
        <f>+(A!O55/A!$D$46)/(I!Q84/I!$F$75)</f>
        <v>#DIV/0!</v>
      </c>
      <c r="R55" s="84" t="e">
        <f>+(A!P55/A!$D$46)/(I!R84/I!$F$75)</f>
        <v>#DIV/0!</v>
      </c>
      <c r="S55" s="84" t="e">
        <f>+(A!Q55/A!$D$46)/(I!S84/I!$F$75)</f>
        <v>#DIV/0!</v>
      </c>
      <c r="T55" s="84" t="e">
        <f>+(A!R55/A!$D$46)/(I!T84/I!$F$75)</f>
        <v>#DIV/0!</v>
      </c>
      <c r="U55" s="84" t="e">
        <f>+(A!S55/A!$D$46)/(I!U84/I!$F$75)</f>
        <v>#DIV/0!</v>
      </c>
      <c r="V55" s="84" t="e">
        <f>+(A!T55/A!$D$46)/(I!V84/I!$F$75)</f>
        <v>#DIV/0!</v>
      </c>
      <c r="W55" s="84" t="e">
        <f>+(A!U55/A!$D$46)/(I!W84/I!$F$75)</f>
        <v>#DIV/0!</v>
      </c>
      <c r="X55" s="84" t="e">
        <f>+(A!V55/A!$D$46)/(I!X84/I!$F$75)</f>
        <v>#DIV/0!</v>
      </c>
      <c r="Y55" s="84" t="e">
        <f>+(A!W55/A!$D$46)/(I!Y84/I!$F$75)</f>
        <v>#DIV/0!</v>
      </c>
      <c r="Z55" s="84" t="e">
        <f>+(A!X55/A!$D$46)/(I!Z84/I!$F$75)</f>
        <v>#DIV/0!</v>
      </c>
      <c r="AA55" s="84" t="e">
        <f>+(A!Y55/A!$D$46)/(I!AA84/I!$F$75)</f>
        <v>#DIV/0!</v>
      </c>
      <c r="AB55" s="84" t="e">
        <f>+(A!Z55/A!$D$46)/(I!AB84/I!$F$75)</f>
        <v>#DIV/0!</v>
      </c>
      <c r="AC55" s="84" t="e">
        <f>+(A!AA55/A!$D$46)/(I!AC84/I!$F$75)</f>
        <v>#DIV/0!</v>
      </c>
      <c r="AD55" s="84" t="e">
        <f>+(A!AB55/A!$D$46)/(I!AD84/I!$F$75)</f>
        <v>#DIV/0!</v>
      </c>
    </row>
    <row r="56" spans="4:30" ht="15.75" thickBot="1" x14ac:dyDescent="0.3">
      <c r="D56" s="244" t="s">
        <v>25</v>
      </c>
      <c r="E56" s="245"/>
      <c r="F56" s="100" t="e">
        <f>+(A!D56/A!$D$46)/(I!F85/I!$F$75)</f>
        <v>#DIV/0!</v>
      </c>
      <c r="G56" s="100" t="e">
        <f>+(A!E56/A!$D$46)/(I!G85/I!$F$75)</f>
        <v>#DIV/0!</v>
      </c>
      <c r="H56" s="100" t="e">
        <f>+(A!F56/A!$D$46)/(I!H85/I!$F$75)</f>
        <v>#DIV/0!</v>
      </c>
      <c r="I56" s="100" t="e">
        <f>+(A!G56/A!$D$46)/(I!I85/I!$F$75)</f>
        <v>#DIV/0!</v>
      </c>
      <c r="J56" s="100" t="e">
        <f>+(A!H56/A!$D$46)/(I!J85/I!$F$75)</f>
        <v>#DIV/0!</v>
      </c>
      <c r="K56" s="100" t="e">
        <f>+(A!I56/A!$D$46)/(I!K85/I!$F$75)</f>
        <v>#DIV/0!</v>
      </c>
      <c r="L56" s="100" t="e">
        <f>+(A!J56/A!$D$46)/(I!L85/I!$F$75)</f>
        <v>#DIV/0!</v>
      </c>
      <c r="M56" s="100" t="e">
        <f>+(A!K56/A!$D$46)/(I!M85/I!$F$75)</f>
        <v>#DIV/0!</v>
      </c>
      <c r="N56" s="100" t="e">
        <f>+(A!L56/A!$D$46)/(I!N85/I!$F$75)</f>
        <v>#DIV/0!</v>
      </c>
      <c r="O56" s="100" t="e">
        <f>+(A!M56/A!$D$46)/(I!O85/I!$F$75)</f>
        <v>#DIV/0!</v>
      </c>
      <c r="P56" s="100" t="e">
        <f>+(A!N56/A!$D$46)/(I!P85/I!$F$75)</f>
        <v>#DIV/0!</v>
      </c>
      <c r="Q56" s="100" t="e">
        <f>+(A!O56/A!$D$46)/(I!Q85/I!$F$75)</f>
        <v>#DIV/0!</v>
      </c>
      <c r="R56" s="100" t="e">
        <f>+(A!P56/A!$D$46)/(I!R85/I!$F$75)</f>
        <v>#DIV/0!</v>
      </c>
      <c r="S56" s="100" t="e">
        <f>+(A!Q56/A!$D$46)/(I!S85/I!$F$75)</f>
        <v>#DIV/0!</v>
      </c>
      <c r="T56" s="100" t="e">
        <f>+(A!R56/A!$D$46)/(I!T85/I!$F$75)</f>
        <v>#DIV/0!</v>
      </c>
      <c r="U56" s="100" t="e">
        <f>+(A!S56/A!$D$46)/(I!U85/I!$F$75)</f>
        <v>#DIV/0!</v>
      </c>
      <c r="V56" s="100" t="e">
        <f>+(A!T56/A!$D$46)/(I!V85/I!$F$75)</f>
        <v>#DIV/0!</v>
      </c>
      <c r="W56" s="100" t="e">
        <f>+(A!U56/A!$D$46)/(I!W85/I!$F$75)</f>
        <v>#DIV/0!</v>
      </c>
      <c r="X56" s="100" t="e">
        <f>+(A!V56/A!$D$46)/(I!X85/I!$F$75)</f>
        <v>#DIV/0!</v>
      </c>
      <c r="Y56" s="100" t="e">
        <f>+(A!W56/A!$D$46)/(I!Y85/I!$F$75)</f>
        <v>#DIV/0!</v>
      </c>
      <c r="Z56" s="100" t="e">
        <f>+(A!X56/A!$D$46)/(I!Z85/I!$F$75)</f>
        <v>#DIV/0!</v>
      </c>
      <c r="AA56" s="100" t="e">
        <f>+(A!Y56/A!$D$46)/(I!AA85/I!$F$75)</f>
        <v>#DIV/0!</v>
      </c>
      <c r="AB56" s="100" t="e">
        <f>+(A!Z56/A!$D$46)/(I!AB85/I!$F$75)</f>
        <v>#DIV/0!</v>
      </c>
      <c r="AC56" s="100" t="e">
        <f>+(A!AA56/A!$D$46)/(I!AC85/I!$F$75)</f>
        <v>#DIV/0!</v>
      </c>
      <c r="AD56" s="100" t="e">
        <f>+(A!AB56/A!$D$46)/(I!AD85/I!$F$75)</f>
        <v>#DIV/0!</v>
      </c>
    </row>
    <row r="57" spans="4:30" s="1" customFormat="1" x14ac:dyDescent="0.25">
      <c r="D57" s="1" t="s">
        <v>52</v>
      </c>
      <c r="E57" s="125"/>
      <c r="F57" s="101"/>
      <c r="G57" s="101"/>
      <c r="H57" s="101"/>
      <c r="I57" s="101"/>
      <c r="J57" s="101"/>
      <c r="K57" s="101"/>
      <c r="L57" s="101"/>
      <c r="M57" s="101"/>
      <c r="N57" s="101"/>
      <c r="O57" s="101"/>
      <c r="P57" s="101"/>
      <c r="Q57" s="101"/>
      <c r="R57" s="101"/>
      <c r="S57" s="101"/>
      <c r="T57" s="101"/>
      <c r="U57" s="101"/>
      <c r="V57" s="101"/>
      <c r="W57" s="101"/>
      <c r="X57" s="101"/>
      <c r="Y57" s="101"/>
      <c r="Z57" s="101"/>
      <c r="AA57" s="101"/>
    </row>
    <row r="58" spans="4:30" ht="15.75" thickBot="1" x14ac:dyDescent="0.3"/>
    <row r="59" spans="4:30" ht="15.75" thickBot="1" x14ac:dyDescent="0.3">
      <c r="D59" s="7" t="s">
        <v>14</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c r="AC59" s="10">
        <v>2018</v>
      </c>
      <c r="AD59" s="10">
        <v>2019</v>
      </c>
    </row>
    <row r="60" spans="4:30" ht="15.75" thickBot="1" x14ac:dyDescent="0.3">
      <c r="D60" s="250" t="s">
        <v>26</v>
      </c>
      <c r="E60" s="251"/>
      <c r="F60" s="109"/>
      <c r="G60" s="102"/>
      <c r="H60" s="103"/>
      <c r="I60" s="102"/>
      <c r="J60" s="102"/>
      <c r="K60" s="102"/>
      <c r="L60" s="102"/>
      <c r="M60" s="102"/>
      <c r="N60" s="102"/>
      <c r="O60" s="102"/>
      <c r="P60" s="102"/>
      <c r="Q60" s="102"/>
      <c r="R60" s="102"/>
      <c r="S60" s="102"/>
      <c r="T60" s="102"/>
      <c r="U60" s="102"/>
      <c r="V60" s="102"/>
      <c r="W60" s="102"/>
      <c r="X60" s="102"/>
      <c r="Y60" s="102"/>
      <c r="Z60" s="102"/>
      <c r="AA60" s="102"/>
      <c r="AB60" s="102"/>
      <c r="AC60" s="102"/>
      <c r="AD60" s="102"/>
    </row>
    <row r="61" spans="4:30" x14ac:dyDescent="0.25">
      <c r="D61" s="246" t="s">
        <v>16</v>
      </c>
      <c r="E61" s="247"/>
      <c r="F61" s="104" t="e">
        <f>+IF(F47&gt; 0.33,"VENTAJA","INTRAPRODUCTO")</f>
        <v>#DIV/0!</v>
      </c>
      <c r="G61" s="99" t="e">
        <f t="shared" ref="G61:AA61" si="0">+IF(G47&gt; 0.33,"VENTAJA","INTRAPRODUCTO")</f>
        <v>#DIV/0!</v>
      </c>
      <c r="H61" s="105" t="e">
        <f t="shared" si="0"/>
        <v>#DIV/0!</v>
      </c>
      <c r="I61" s="99" t="e">
        <f t="shared" si="0"/>
        <v>#DIV/0!</v>
      </c>
      <c r="J61" s="105" t="e">
        <f t="shared" si="0"/>
        <v>#DIV/0!</v>
      </c>
      <c r="K61" s="99" t="e">
        <f t="shared" si="0"/>
        <v>#DIV/0!</v>
      </c>
      <c r="L61" s="105" t="e">
        <f t="shared" si="0"/>
        <v>#DIV/0!</v>
      </c>
      <c r="M61" s="99" t="e">
        <f t="shared" si="0"/>
        <v>#DIV/0!</v>
      </c>
      <c r="N61" s="105" t="e">
        <f t="shared" si="0"/>
        <v>#DIV/0!</v>
      </c>
      <c r="O61" s="99" t="e">
        <f t="shared" si="0"/>
        <v>#DIV/0!</v>
      </c>
      <c r="P61" s="105" t="e">
        <f t="shared" si="0"/>
        <v>#DIV/0!</v>
      </c>
      <c r="Q61" s="99" t="e">
        <f t="shared" si="0"/>
        <v>#DIV/0!</v>
      </c>
      <c r="R61" s="105" t="e">
        <f t="shared" si="0"/>
        <v>#DIV/0!</v>
      </c>
      <c r="S61" s="99" t="e">
        <f t="shared" si="0"/>
        <v>#DIV/0!</v>
      </c>
      <c r="T61" s="105" t="e">
        <f t="shared" si="0"/>
        <v>#DIV/0!</v>
      </c>
      <c r="U61" s="99" t="e">
        <f t="shared" si="0"/>
        <v>#DIV/0!</v>
      </c>
      <c r="V61" s="105" t="e">
        <f t="shared" si="0"/>
        <v>#DIV/0!</v>
      </c>
      <c r="W61" s="99" t="e">
        <f t="shared" si="0"/>
        <v>#DIV/0!</v>
      </c>
      <c r="X61" s="105" t="e">
        <f t="shared" si="0"/>
        <v>#DIV/0!</v>
      </c>
      <c r="Y61" s="99" t="e">
        <f t="shared" si="0"/>
        <v>#DIV/0!</v>
      </c>
      <c r="Z61" s="105" t="e">
        <f t="shared" si="0"/>
        <v>#DIV/0!</v>
      </c>
      <c r="AA61" s="99" t="e">
        <f t="shared" si="0"/>
        <v>#DIV/0!</v>
      </c>
      <c r="AB61" s="99" t="e">
        <f t="shared" ref="AB61:AC61" si="1">+IF(AB47&gt; 0.33,"VENTAJA","INTRAPRODUCTO")</f>
        <v>#DIV/0!</v>
      </c>
      <c r="AC61" s="99" t="e">
        <f t="shared" si="1"/>
        <v>#DIV/0!</v>
      </c>
      <c r="AD61" s="99" t="e">
        <f t="shared" ref="AD61" si="2">+IF(AD47&gt; 0.33,"VENTAJA","INTRAPRODUCTO")</f>
        <v>#DIV/0!</v>
      </c>
    </row>
    <row r="62" spans="4:30" x14ac:dyDescent="0.25">
      <c r="D62" s="248" t="s">
        <v>17</v>
      </c>
      <c r="E62" s="249"/>
      <c r="F62" s="106" t="e">
        <f t="shared" ref="F62:AA62" si="3">+IF(F48&gt; 0.33,"VENTAJA","INTRAPRODUCTO")</f>
        <v>#DIV/0!</v>
      </c>
      <c r="G62" s="84" t="e">
        <f t="shared" si="3"/>
        <v>#DIV/0!</v>
      </c>
      <c r="H62" s="101" t="e">
        <f t="shared" si="3"/>
        <v>#DIV/0!</v>
      </c>
      <c r="I62" s="84" t="e">
        <f t="shared" si="3"/>
        <v>#DIV/0!</v>
      </c>
      <c r="J62" s="101" t="e">
        <f t="shared" si="3"/>
        <v>#DIV/0!</v>
      </c>
      <c r="K62" s="84" t="e">
        <f t="shared" si="3"/>
        <v>#DIV/0!</v>
      </c>
      <c r="L62" s="101" t="e">
        <f t="shared" si="3"/>
        <v>#DIV/0!</v>
      </c>
      <c r="M62" s="84" t="e">
        <f t="shared" si="3"/>
        <v>#DIV/0!</v>
      </c>
      <c r="N62" s="101" t="e">
        <f t="shared" si="3"/>
        <v>#DIV/0!</v>
      </c>
      <c r="O62" s="84" t="e">
        <f t="shared" si="3"/>
        <v>#DIV/0!</v>
      </c>
      <c r="P62" s="101" t="e">
        <f t="shared" si="3"/>
        <v>#DIV/0!</v>
      </c>
      <c r="Q62" s="84" t="e">
        <f t="shared" si="3"/>
        <v>#DIV/0!</v>
      </c>
      <c r="R62" s="101" t="e">
        <f t="shared" si="3"/>
        <v>#DIV/0!</v>
      </c>
      <c r="S62" s="84" t="e">
        <f t="shared" si="3"/>
        <v>#DIV/0!</v>
      </c>
      <c r="T62" s="101" t="e">
        <f t="shared" si="3"/>
        <v>#DIV/0!</v>
      </c>
      <c r="U62" s="84" t="e">
        <f t="shared" si="3"/>
        <v>#DIV/0!</v>
      </c>
      <c r="V62" s="101" t="e">
        <f t="shared" si="3"/>
        <v>#DIV/0!</v>
      </c>
      <c r="W62" s="84" t="e">
        <f t="shared" si="3"/>
        <v>#DIV/0!</v>
      </c>
      <c r="X62" s="101" t="e">
        <f t="shared" si="3"/>
        <v>#DIV/0!</v>
      </c>
      <c r="Y62" s="84" t="e">
        <f t="shared" si="3"/>
        <v>#DIV/0!</v>
      </c>
      <c r="Z62" s="101" t="e">
        <f t="shared" si="3"/>
        <v>#DIV/0!</v>
      </c>
      <c r="AA62" s="84" t="e">
        <f t="shared" si="3"/>
        <v>#DIV/0!</v>
      </c>
      <c r="AB62" s="84" t="e">
        <f t="shared" ref="AB62:AC62" si="4">+IF(AB48&gt; 0.33,"VENTAJA","INTRAPRODUCTO")</f>
        <v>#DIV/0!</v>
      </c>
      <c r="AC62" s="84" t="e">
        <f t="shared" si="4"/>
        <v>#DIV/0!</v>
      </c>
      <c r="AD62" s="84" t="e">
        <f t="shared" ref="AD62" si="5">+IF(AD48&gt; 0.33,"VENTAJA","INTRAPRODUCTO")</f>
        <v>#DIV/0!</v>
      </c>
    </row>
    <row r="63" spans="4:30" x14ac:dyDescent="0.25">
      <c r="D63" s="246" t="s">
        <v>18</v>
      </c>
      <c r="E63" s="247"/>
      <c r="F63" s="106" t="e">
        <f t="shared" ref="F63:AA63" si="6">+IF(F49&gt; 0.33,"VENTAJA","INTRAPRODUCTO")</f>
        <v>#DIV/0!</v>
      </c>
      <c r="G63" s="84" t="e">
        <f t="shared" si="6"/>
        <v>#DIV/0!</v>
      </c>
      <c r="H63" s="101" t="e">
        <f t="shared" si="6"/>
        <v>#DIV/0!</v>
      </c>
      <c r="I63" s="84" t="e">
        <f t="shared" si="6"/>
        <v>#DIV/0!</v>
      </c>
      <c r="J63" s="101" t="e">
        <f t="shared" si="6"/>
        <v>#DIV/0!</v>
      </c>
      <c r="K63" s="84" t="e">
        <f t="shared" si="6"/>
        <v>#DIV/0!</v>
      </c>
      <c r="L63" s="101" t="e">
        <f t="shared" si="6"/>
        <v>#DIV/0!</v>
      </c>
      <c r="M63" s="84" t="e">
        <f t="shared" si="6"/>
        <v>#DIV/0!</v>
      </c>
      <c r="N63" s="101" t="e">
        <f t="shared" si="6"/>
        <v>#DIV/0!</v>
      </c>
      <c r="O63" s="84" t="e">
        <f t="shared" si="6"/>
        <v>#DIV/0!</v>
      </c>
      <c r="P63" s="101" t="e">
        <f t="shared" si="6"/>
        <v>#DIV/0!</v>
      </c>
      <c r="Q63" s="84" t="e">
        <f t="shared" si="6"/>
        <v>#DIV/0!</v>
      </c>
      <c r="R63" s="101" t="e">
        <f t="shared" si="6"/>
        <v>#DIV/0!</v>
      </c>
      <c r="S63" s="84" t="e">
        <f t="shared" si="6"/>
        <v>#DIV/0!</v>
      </c>
      <c r="T63" s="101" t="e">
        <f t="shared" si="6"/>
        <v>#DIV/0!</v>
      </c>
      <c r="U63" s="84" t="e">
        <f t="shared" si="6"/>
        <v>#DIV/0!</v>
      </c>
      <c r="V63" s="101" t="e">
        <f t="shared" si="6"/>
        <v>#DIV/0!</v>
      </c>
      <c r="W63" s="84" t="e">
        <f t="shared" si="6"/>
        <v>#DIV/0!</v>
      </c>
      <c r="X63" s="101" t="e">
        <f t="shared" si="6"/>
        <v>#DIV/0!</v>
      </c>
      <c r="Y63" s="84" t="e">
        <f t="shared" si="6"/>
        <v>#DIV/0!</v>
      </c>
      <c r="Z63" s="101" t="e">
        <f t="shared" si="6"/>
        <v>#DIV/0!</v>
      </c>
      <c r="AA63" s="84" t="e">
        <f t="shared" si="6"/>
        <v>#DIV/0!</v>
      </c>
      <c r="AB63" s="84" t="e">
        <f t="shared" ref="AB63:AC63" si="7">+IF(AB49&gt; 0.33,"VENTAJA","INTRAPRODUCTO")</f>
        <v>#DIV/0!</v>
      </c>
      <c r="AC63" s="84" t="e">
        <f t="shared" si="7"/>
        <v>#DIV/0!</v>
      </c>
      <c r="AD63" s="84" t="e">
        <f t="shared" ref="AD63" si="8">+IF(AD49&gt; 0.33,"VENTAJA","INTRAPRODUCTO")</f>
        <v>#DIV/0!</v>
      </c>
    </row>
    <row r="64" spans="4:30" x14ac:dyDescent="0.25">
      <c r="D64" s="248" t="s">
        <v>19</v>
      </c>
      <c r="E64" s="249"/>
      <c r="F64" s="106" t="e">
        <f t="shared" ref="F64:AA64" si="9">+IF(F50&gt; 0.33,"VENTAJA","INTRAPRODUCTO")</f>
        <v>#DIV/0!</v>
      </c>
      <c r="G64" s="84" t="e">
        <f t="shared" si="9"/>
        <v>#DIV/0!</v>
      </c>
      <c r="H64" s="101" t="e">
        <f t="shared" si="9"/>
        <v>#DIV/0!</v>
      </c>
      <c r="I64" s="84" t="e">
        <f t="shared" si="9"/>
        <v>#DIV/0!</v>
      </c>
      <c r="J64" s="101" t="e">
        <f t="shared" si="9"/>
        <v>#DIV/0!</v>
      </c>
      <c r="K64" s="84" t="e">
        <f t="shared" si="9"/>
        <v>#DIV/0!</v>
      </c>
      <c r="L64" s="101" t="e">
        <f t="shared" si="9"/>
        <v>#DIV/0!</v>
      </c>
      <c r="M64" s="84" t="e">
        <f t="shared" si="9"/>
        <v>#DIV/0!</v>
      </c>
      <c r="N64" s="101" t="e">
        <f t="shared" si="9"/>
        <v>#DIV/0!</v>
      </c>
      <c r="O64" s="84" t="e">
        <f t="shared" si="9"/>
        <v>#DIV/0!</v>
      </c>
      <c r="P64" s="101" t="e">
        <f t="shared" si="9"/>
        <v>#DIV/0!</v>
      </c>
      <c r="Q64" s="84" t="e">
        <f t="shared" si="9"/>
        <v>#DIV/0!</v>
      </c>
      <c r="R64" s="101" t="e">
        <f t="shared" si="9"/>
        <v>#DIV/0!</v>
      </c>
      <c r="S64" s="84" t="e">
        <f t="shared" si="9"/>
        <v>#DIV/0!</v>
      </c>
      <c r="T64" s="101" t="e">
        <f t="shared" si="9"/>
        <v>#DIV/0!</v>
      </c>
      <c r="U64" s="84" t="e">
        <f t="shared" si="9"/>
        <v>#DIV/0!</v>
      </c>
      <c r="V64" s="101" t="e">
        <f t="shared" si="9"/>
        <v>#DIV/0!</v>
      </c>
      <c r="W64" s="84" t="e">
        <f t="shared" si="9"/>
        <v>#DIV/0!</v>
      </c>
      <c r="X64" s="101" t="e">
        <f t="shared" si="9"/>
        <v>#DIV/0!</v>
      </c>
      <c r="Y64" s="84" t="e">
        <f t="shared" si="9"/>
        <v>#DIV/0!</v>
      </c>
      <c r="Z64" s="101" t="e">
        <f t="shared" si="9"/>
        <v>#DIV/0!</v>
      </c>
      <c r="AA64" s="84" t="e">
        <f t="shared" si="9"/>
        <v>#DIV/0!</v>
      </c>
      <c r="AB64" s="84" t="e">
        <f t="shared" ref="AB64:AC64" si="10">+IF(AB50&gt; 0.33,"VENTAJA","INTRAPRODUCTO")</f>
        <v>#DIV/0!</v>
      </c>
      <c r="AC64" s="84" t="e">
        <f t="shared" si="10"/>
        <v>#DIV/0!</v>
      </c>
      <c r="AD64" s="84" t="e">
        <f t="shared" ref="AD64" si="11">+IF(AD50&gt; 0.33,"VENTAJA","INTRAPRODUCTO")</f>
        <v>#DIV/0!</v>
      </c>
    </row>
    <row r="65" spans="4:30" x14ac:dyDescent="0.25">
      <c r="D65" s="246" t="s">
        <v>20</v>
      </c>
      <c r="E65" s="247"/>
      <c r="F65" s="106" t="e">
        <f t="shared" ref="F65:AA65" si="12">+IF(F51&gt; 0.33,"VENTAJA","INTRAPRODUCTO")</f>
        <v>#DIV/0!</v>
      </c>
      <c r="G65" s="84" t="e">
        <f t="shared" si="12"/>
        <v>#DIV/0!</v>
      </c>
      <c r="H65" s="101" t="e">
        <f t="shared" si="12"/>
        <v>#DIV/0!</v>
      </c>
      <c r="I65" s="84" t="e">
        <f t="shared" si="12"/>
        <v>#DIV/0!</v>
      </c>
      <c r="J65" s="101" t="e">
        <f t="shared" si="12"/>
        <v>#DIV/0!</v>
      </c>
      <c r="K65" s="84" t="e">
        <f t="shared" si="12"/>
        <v>#DIV/0!</v>
      </c>
      <c r="L65" s="101" t="e">
        <f t="shared" si="12"/>
        <v>#DIV/0!</v>
      </c>
      <c r="M65" s="84" t="e">
        <f t="shared" si="12"/>
        <v>#DIV/0!</v>
      </c>
      <c r="N65" s="101" t="e">
        <f t="shared" si="12"/>
        <v>#DIV/0!</v>
      </c>
      <c r="O65" s="84" t="e">
        <f t="shared" si="12"/>
        <v>#DIV/0!</v>
      </c>
      <c r="P65" s="101" t="e">
        <f t="shared" si="12"/>
        <v>#DIV/0!</v>
      </c>
      <c r="Q65" s="84" t="e">
        <f t="shared" si="12"/>
        <v>#DIV/0!</v>
      </c>
      <c r="R65" s="101" t="e">
        <f t="shared" si="12"/>
        <v>#DIV/0!</v>
      </c>
      <c r="S65" s="84" t="e">
        <f t="shared" si="12"/>
        <v>#DIV/0!</v>
      </c>
      <c r="T65" s="101" t="e">
        <f t="shared" si="12"/>
        <v>#DIV/0!</v>
      </c>
      <c r="U65" s="84" t="e">
        <f t="shared" si="12"/>
        <v>#DIV/0!</v>
      </c>
      <c r="V65" s="101" t="e">
        <f t="shared" si="12"/>
        <v>#DIV/0!</v>
      </c>
      <c r="W65" s="84" t="e">
        <f t="shared" si="12"/>
        <v>#DIV/0!</v>
      </c>
      <c r="X65" s="101" t="e">
        <f t="shared" si="12"/>
        <v>#DIV/0!</v>
      </c>
      <c r="Y65" s="84" t="e">
        <f t="shared" si="12"/>
        <v>#DIV/0!</v>
      </c>
      <c r="Z65" s="101" t="e">
        <f t="shared" si="12"/>
        <v>#DIV/0!</v>
      </c>
      <c r="AA65" s="84" t="e">
        <f t="shared" si="12"/>
        <v>#DIV/0!</v>
      </c>
      <c r="AB65" s="84" t="e">
        <f t="shared" ref="AB65:AC65" si="13">+IF(AB51&gt; 0.33,"VENTAJA","INTRAPRODUCTO")</f>
        <v>#DIV/0!</v>
      </c>
      <c r="AC65" s="84" t="e">
        <f t="shared" si="13"/>
        <v>#DIV/0!</v>
      </c>
      <c r="AD65" s="84" t="e">
        <f t="shared" ref="AD65" si="14">+IF(AD51&gt; 0.33,"VENTAJA","INTRAPRODUCTO")</f>
        <v>#DIV/0!</v>
      </c>
    </row>
    <row r="66" spans="4:30" x14ac:dyDescent="0.25">
      <c r="D66" s="248" t="s">
        <v>21</v>
      </c>
      <c r="E66" s="249"/>
      <c r="F66" s="106" t="e">
        <f t="shared" ref="F66:AA66" si="15">+IF(F52&gt; 0.33,"VENTAJA","INTRAPRODUCTO")</f>
        <v>#DIV/0!</v>
      </c>
      <c r="G66" s="84" t="e">
        <f t="shared" si="15"/>
        <v>#DIV/0!</v>
      </c>
      <c r="H66" s="101" t="e">
        <f t="shared" si="15"/>
        <v>#DIV/0!</v>
      </c>
      <c r="I66" s="84" t="e">
        <f t="shared" si="15"/>
        <v>#DIV/0!</v>
      </c>
      <c r="J66" s="101" t="e">
        <f t="shared" si="15"/>
        <v>#DIV/0!</v>
      </c>
      <c r="K66" s="84" t="e">
        <f t="shared" si="15"/>
        <v>#DIV/0!</v>
      </c>
      <c r="L66" s="101" t="e">
        <f t="shared" si="15"/>
        <v>#DIV/0!</v>
      </c>
      <c r="M66" s="84" t="e">
        <f t="shared" si="15"/>
        <v>#DIV/0!</v>
      </c>
      <c r="N66" s="101" t="e">
        <f t="shared" si="15"/>
        <v>#DIV/0!</v>
      </c>
      <c r="O66" s="84" t="e">
        <f t="shared" si="15"/>
        <v>#DIV/0!</v>
      </c>
      <c r="P66" s="101" t="e">
        <f t="shared" si="15"/>
        <v>#DIV/0!</v>
      </c>
      <c r="Q66" s="84" t="e">
        <f t="shared" si="15"/>
        <v>#DIV/0!</v>
      </c>
      <c r="R66" s="101" t="e">
        <f t="shared" si="15"/>
        <v>#DIV/0!</v>
      </c>
      <c r="S66" s="84" t="e">
        <f t="shared" si="15"/>
        <v>#DIV/0!</v>
      </c>
      <c r="T66" s="101" t="e">
        <f t="shared" si="15"/>
        <v>#DIV/0!</v>
      </c>
      <c r="U66" s="84" t="e">
        <f t="shared" si="15"/>
        <v>#DIV/0!</v>
      </c>
      <c r="V66" s="101" t="e">
        <f t="shared" si="15"/>
        <v>#DIV/0!</v>
      </c>
      <c r="W66" s="84" t="e">
        <f t="shared" si="15"/>
        <v>#DIV/0!</v>
      </c>
      <c r="X66" s="101" t="e">
        <f t="shared" si="15"/>
        <v>#DIV/0!</v>
      </c>
      <c r="Y66" s="84" t="e">
        <f t="shared" si="15"/>
        <v>#DIV/0!</v>
      </c>
      <c r="Z66" s="101" t="e">
        <f t="shared" si="15"/>
        <v>#DIV/0!</v>
      </c>
      <c r="AA66" s="84" t="e">
        <f t="shared" si="15"/>
        <v>#DIV/0!</v>
      </c>
      <c r="AB66" s="84" t="e">
        <f t="shared" ref="AB66:AC66" si="16">+IF(AB52&gt; 0.33,"VENTAJA","INTRAPRODUCTO")</f>
        <v>#DIV/0!</v>
      </c>
      <c r="AC66" s="84" t="e">
        <f t="shared" si="16"/>
        <v>#DIV/0!</v>
      </c>
      <c r="AD66" s="84" t="e">
        <f t="shared" ref="AD66" si="17">+IF(AD52&gt; 0.33,"VENTAJA","INTRAPRODUCTO")</f>
        <v>#DIV/0!</v>
      </c>
    </row>
    <row r="67" spans="4:30" x14ac:dyDescent="0.25">
      <c r="D67" s="246" t="s">
        <v>22</v>
      </c>
      <c r="E67" s="247"/>
      <c r="F67" s="106" t="e">
        <f t="shared" ref="F67:AA67" si="18">+IF(F53&gt; 0.33,"VENTAJA","INTRAPRODUCTO")</f>
        <v>#DIV/0!</v>
      </c>
      <c r="G67" s="84" t="e">
        <f t="shared" si="18"/>
        <v>#DIV/0!</v>
      </c>
      <c r="H67" s="101" t="e">
        <f t="shared" si="18"/>
        <v>#DIV/0!</v>
      </c>
      <c r="I67" s="84" t="e">
        <f t="shared" si="18"/>
        <v>#DIV/0!</v>
      </c>
      <c r="J67" s="101" t="e">
        <f t="shared" si="18"/>
        <v>#DIV/0!</v>
      </c>
      <c r="K67" s="84" t="e">
        <f t="shared" si="18"/>
        <v>#DIV/0!</v>
      </c>
      <c r="L67" s="101" t="e">
        <f t="shared" si="18"/>
        <v>#DIV/0!</v>
      </c>
      <c r="M67" s="84" t="e">
        <f t="shared" si="18"/>
        <v>#DIV/0!</v>
      </c>
      <c r="N67" s="101" t="e">
        <f t="shared" si="18"/>
        <v>#DIV/0!</v>
      </c>
      <c r="O67" s="84" t="e">
        <f t="shared" si="18"/>
        <v>#DIV/0!</v>
      </c>
      <c r="P67" s="101" t="e">
        <f t="shared" si="18"/>
        <v>#DIV/0!</v>
      </c>
      <c r="Q67" s="84" t="e">
        <f t="shared" si="18"/>
        <v>#DIV/0!</v>
      </c>
      <c r="R67" s="101" t="e">
        <f t="shared" si="18"/>
        <v>#DIV/0!</v>
      </c>
      <c r="S67" s="84" t="e">
        <f t="shared" si="18"/>
        <v>#DIV/0!</v>
      </c>
      <c r="T67" s="101" t="e">
        <f t="shared" si="18"/>
        <v>#DIV/0!</v>
      </c>
      <c r="U67" s="84" t="e">
        <f t="shared" si="18"/>
        <v>#DIV/0!</v>
      </c>
      <c r="V67" s="101" t="e">
        <f t="shared" si="18"/>
        <v>#DIV/0!</v>
      </c>
      <c r="W67" s="84" t="e">
        <f t="shared" si="18"/>
        <v>#DIV/0!</v>
      </c>
      <c r="X67" s="101" t="e">
        <f t="shared" si="18"/>
        <v>#DIV/0!</v>
      </c>
      <c r="Y67" s="84" t="e">
        <f t="shared" si="18"/>
        <v>#DIV/0!</v>
      </c>
      <c r="Z67" s="101" t="e">
        <f t="shared" si="18"/>
        <v>#DIV/0!</v>
      </c>
      <c r="AA67" s="84" t="e">
        <f t="shared" si="18"/>
        <v>#DIV/0!</v>
      </c>
      <c r="AB67" s="84" t="e">
        <f t="shared" ref="AB67:AC67" si="19">+IF(AB53&gt; 0.33,"VENTAJA","INTRAPRODUCTO")</f>
        <v>#DIV/0!</v>
      </c>
      <c r="AC67" s="84" t="e">
        <f t="shared" si="19"/>
        <v>#DIV/0!</v>
      </c>
      <c r="AD67" s="84" t="e">
        <f t="shared" ref="AD67" si="20">+IF(AD53&gt; 0.33,"VENTAJA","INTRAPRODUCTO")</f>
        <v>#DIV/0!</v>
      </c>
    </row>
    <row r="68" spans="4:30" x14ac:dyDescent="0.25">
      <c r="D68" s="248" t="s">
        <v>23</v>
      </c>
      <c r="E68" s="249"/>
      <c r="F68" s="106" t="e">
        <f t="shared" ref="F68:AA68" si="21">+IF(F54&gt; 0.33,"VENTAJA","INTRAPRODUCTO")</f>
        <v>#DIV/0!</v>
      </c>
      <c r="G68" s="84" t="e">
        <f t="shared" si="21"/>
        <v>#DIV/0!</v>
      </c>
      <c r="H68" s="101" t="e">
        <f t="shared" si="21"/>
        <v>#DIV/0!</v>
      </c>
      <c r="I68" s="84" t="e">
        <f t="shared" si="21"/>
        <v>#DIV/0!</v>
      </c>
      <c r="J68" s="101" t="e">
        <f t="shared" si="21"/>
        <v>#DIV/0!</v>
      </c>
      <c r="K68" s="84" t="e">
        <f t="shared" si="21"/>
        <v>#DIV/0!</v>
      </c>
      <c r="L68" s="101" t="e">
        <f t="shared" si="21"/>
        <v>#DIV/0!</v>
      </c>
      <c r="M68" s="84" t="e">
        <f t="shared" si="21"/>
        <v>#DIV/0!</v>
      </c>
      <c r="N68" s="101" t="e">
        <f t="shared" si="21"/>
        <v>#DIV/0!</v>
      </c>
      <c r="O68" s="84" t="e">
        <f t="shared" si="21"/>
        <v>#DIV/0!</v>
      </c>
      <c r="P68" s="101" t="e">
        <f t="shared" si="21"/>
        <v>#DIV/0!</v>
      </c>
      <c r="Q68" s="84" t="e">
        <f t="shared" si="21"/>
        <v>#DIV/0!</v>
      </c>
      <c r="R68" s="101" t="e">
        <f t="shared" si="21"/>
        <v>#DIV/0!</v>
      </c>
      <c r="S68" s="84" t="e">
        <f t="shared" si="21"/>
        <v>#DIV/0!</v>
      </c>
      <c r="T68" s="101" t="e">
        <f t="shared" si="21"/>
        <v>#DIV/0!</v>
      </c>
      <c r="U68" s="84" t="e">
        <f t="shared" si="21"/>
        <v>#DIV/0!</v>
      </c>
      <c r="V68" s="101" t="e">
        <f t="shared" si="21"/>
        <v>#DIV/0!</v>
      </c>
      <c r="W68" s="84" t="e">
        <f t="shared" si="21"/>
        <v>#DIV/0!</v>
      </c>
      <c r="X68" s="101" t="e">
        <f t="shared" si="21"/>
        <v>#DIV/0!</v>
      </c>
      <c r="Y68" s="84" t="e">
        <f t="shared" si="21"/>
        <v>#DIV/0!</v>
      </c>
      <c r="Z68" s="101" t="e">
        <f t="shared" si="21"/>
        <v>#DIV/0!</v>
      </c>
      <c r="AA68" s="84" t="e">
        <f t="shared" si="21"/>
        <v>#DIV/0!</v>
      </c>
      <c r="AB68" s="84" t="e">
        <f t="shared" ref="AB68:AC68" si="22">+IF(AB54&gt; 0.33,"VENTAJA","INTRAPRODUCTO")</f>
        <v>#DIV/0!</v>
      </c>
      <c r="AC68" s="84" t="e">
        <f t="shared" si="22"/>
        <v>#DIV/0!</v>
      </c>
      <c r="AD68" s="84" t="e">
        <f t="shared" ref="AD68" si="23">+IF(AD54&gt; 0.33,"VENTAJA","INTRAPRODUCTO")</f>
        <v>#DIV/0!</v>
      </c>
    </row>
    <row r="69" spans="4:30" x14ac:dyDescent="0.25">
      <c r="D69" s="246" t="s">
        <v>24</v>
      </c>
      <c r="E69" s="247"/>
      <c r="F69" s="106" t="e">
        <f t="shared" ref="F69:AA69" si="24">+IF(F55&gt; 0.33,"VENTAJA","INTRAPRODUCTO")</f>
        <v>#DIV/0!</v>
      </c>
      <c r="G69" s="84" t="e">
        <f t="shared" si="24"/>
        <v>#DIV/0!</v>
      </c>
      <c r="H69" s="101" t="e">
        <f t="shared" si="24"/>
        <v>#DIV/0!</v>
      </c>
      <c r="I69" s="84" t="e">
        <f t="shared" si="24"/>
        <v>#DIV/0!</v>
      </c>
      <c r="J69" s="101" t="e">
        <f t="shared" si="24"/>
        <v>#DIV/0!</v>
      </c>
      <c r="K69" s="84" t="e">
        <f t="shared" si="24"/>
        <v>#DIV/0!</v>
      </c>
      <c r="L69" s="101" t="e">
        <f t="shared" si="24"/>
        <v>#DIV/0!</v>
      </c>
      <c r="M69" s="84" t="e">
        <f t="shared" si="24"/>
        <v>#DIV/0!</v>
      </c>
      <c r="N69" s="101" t="e">
        <f t="shared" si="24"/>
        <v>#DIV/0!</v>
      </c>
      <c r="O69" s="84" t="e">
        <f t="shared" si="24"/>
        <v>#DIV/0!</v>
      </c>
      <c r="P69" s="101" t="e">
        <f t="shared" si="24"/>
        <v>#DIV/0!</v>
      </c>
      <c r="Q69" s="84" t="e">
        <f t="shared" si="24"/>
        <v>#DIV/0!</v>
      </c>
      <c r="R69" s="101" t="e">
        <f t="shared" si="24"/>
        <v>#DIV/0!</v>
      </c>
      <c r="S69" s="84" t="e">
        <f t="shared" si="24"/>
        <v>#DIV/0!</v>
      </c>
      <c r="T69" s="101" t="e">
        <f t="shared" si="24"/>
        <v>#DIV/0!</v>
      </c>
      <c r="U69" s="84" t="e">
        <f t="shared" si="24"/>
        <v>#DIV/0!</v>
      </c>
      <c r="V69" s="101" t="e">
        <f t="shared" si="24"/>
        <v>#DIV/0!</v>
      </c>
      <c r="W69" s="84" t="e">
        <f t="shared" si="24"/>
        <v>#DIV/0!</v>
      </c>
      <c r="X69" s="101" t="e">
        <f t="shared" si="24"/>
        <v>#DIV/0!</v>
      </c>
      <c r="Y69" s="84" t="e">
        <f t="shared" si="24"/>
        <v>#DIV/0!</v>
      </c>
      <c r="Z69" s="101" t="e">
        <f t="shared" si="24"/>
        <v>#DIV/0!</v>
      </c>
      <c r="AA69" s="84" t="e">
        <f t="shared" si="24"/>
        <v>#DIV/0!</v>
      </c>
      <c r="AB69" s="84" t="e">
        <f t="shared" ref="AB69:AC69" si="25">+IF(AB55&gt; 0.33,"VENTAJA","INTRAPRODUCTO")</f>
        <v>#DIV/0!</v>
      </c>
      <c r="AC69" s="84" t="e">
        <f t="shared" si="25"/>
        <v>#DIV/0!</v>
      </c>
      <c r="AD69" s="84" t="e">
        <f t="shared" ref="AD69" si="26">+IF(AD55&gt; 0.33,"VENTAJA","INTRAPRODUCTO")</f>
        <v>#DIV/0!</v>
      </c>
    </row>
    <row r="70" spans="4:30" ht="15.75" thickBot="1" x14ac:dyDescent="0.3">
      <c r="D70" s="244" t="s">
        <v>25</v>
      </c>
      <c r="E70" s="245"/>
      <c r="F70" s="107" t="e">
        <f t="shared" ref="F70:AA70" si="27">+IF(F56&gt; 0.33,"VENTAJA","INTRAPRODUCTO")</f>
        <v>#DIV/0!</v>
      </c>
      <c r="G70" s="100" t="e">
        <f t="shared" si="27"/>
        <v>#DIV/0!</v>
      </c>
      <c r="H70" s="108" t="e">
        <f t="shared" si="27"/>
        <v>#DIV/0!</v>
      </c>
      <c r="I70" s="100" t="e">
        <f t="shared" si="27"/>
        <v>#DIV/0!</v>
      </c>
      <c r="J70" s="108" t="e">
        <f t="shared" si="27"/>
        <v>#DIV/0!</v>
      </c>
      <c r="K70" s="100" t="e">
        <f t="shared" si="27"/>
        <v>#DIV/0!</v>
      </c>
      <c r="L70" s="108" t="e">
        <f t="shared" si="27"/>
        <v>#DIV/0!</v>
      </c>
      <c r="M70" s="100" t="e">
        <f t="shared" si="27"/>
        <v>#DIV/0!</v>
      </c>
      <c r="N70" s="108" t="e">
        <f t="shared" si="27"/>
        <v>#DIV/0!</v>
      </c>
      <c r="O70" s="100" t="e">
        <f t="shared" si="27"/>
        <v>#DIV/0!</v>
      </c>
      <c r="P70" s="108" t="e">
        <f t="shared" si="27"/>
        <v>#DIV/0!</v>
      </c>
      <c r="Q70" s="100" t="e">
        <f t="shared" si="27"/>
        <v>#DIV/0!</v>
      </c>
      <c r="R70" s="108" t="e">
        <f t="shared" si="27"/>
        <v>#DIV/0!</v>
      </c>
      <c r="S70" s="100" t="e">
        <f t="shared" si="27"/>
        <v>#DIV/0!</v>
      </c>
      <c r="T70" s="108" t="e">
        <f t="shared" si="27"/>
        <v>#DIV/0!</v>
      </c>
      <c r="U70" s="100" t="e">
        <f t="shared" si="27"/>
        <v>#DIV/0!</v>
      </c>
      <c r="V70" s="108" t="e">
        <f t="shared" si="27"/>
        <v>#DIV/0!</v>
      </c>
      <c r="W70" s="100" t="e">
        <f t="shared" si="27"/>
        <v>#DIV/0!</v>
      </c>
      <c r="X70" s="108" t="e">
        <f t="shared" si="27"/>
        <v>#DIV/0!</v>
      </c>
      <c r="Y70" s="100" t="e">
        <f t="shared" si="27"/>
        <v>#DIV/0!</v>
      </c>
      <c r="Z70" s="108" t="e">
        <f t="shared" si="27"/>
        <v>#DIV/0!</v>
      </c>
      <c r="AA70" s="100" t="e">
        <f t="shared" si="27"/>
        <v>#DIV/0!</v>
      </c>
      <c r="AB70" s="100" t="e">
        <f t="shared" ref="AB70:AC70" si="28">+IF(AB56&gt; 0.33,"VENTAJA","INTRAPRODUCTO")</f>
        <v>#DIV/0!</v>
      </c>
      <c r="AC70" s="100" t="e">
        <f t="shared" si="28"/>
        <v>#DIV/0!</v>
      </c>
      <c r="AD70" s="100" t="e">
        <f t="shared" ref="AD70" si="29">+IF(AD56&gt; 0.33,"VENTAJA","INTRAPRODUCTO")</f>
        <v>#DIV/0!</v>
      </c>
    </row>
    <row r="71" spans="4:30" s="1" customFormat="1" x14ac:dyDescent="0.25">
      <c r="D71" s="1" t="s">
        <v>52</v>
      </c>
      <c r="E71" s="125"/>
      <c r="F71" s="101"/>
      <c r="G71" s="101"/>
      <c r="H71" s="101"/>
      <c r="I71" s="101"/>
      <c r="J71" s="101"/>
      <c r="K71" s="101"/>
      <c r="L71" s="101"/>
      <c r="M71" s="101"/>
      <c r="N71" s="101"/>
      <c r="O71" s="101"/>
      <c r="P71" s="101"/>
      <c r="Q71" s="101"/>
      <c r="R71" s="101"/>
      <c r="S71" s="101"/>
      <c r="T71" s="101"/>
      <c r="U71" s="101"/>
      <c r="V71" s="101"/>
      <c r="W71" s="101"/>
      <c r="X71" s="101"/>
      <c r="Y71" s="101"/>
      <c r="Z71" s="101"/>
      <c r="AA71" s="101"/>
    </row>
    <row r="73" spans="4:30" ht="15.75" thickBot="1" x14ac:dyDescent="0.3">
      <c r="D73" s="1" t="s">
        <v>54</v>
      </c>
      <c r="E73" s="3"/>
    </row>
    <row r="74" spans="4:30" ht="15.75" thickBot="1" x14ac:dyDescent="0.3">
      <c r="D74" s="97" t="s">
        <v>14</v>
      </c>
      <c r="E74" s="98"/>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c r="AC74" s="10">
        <v>2018</v>
      </c>
      <c r="AD74" s="10">
        <v>2019</v>
      </c>
    </row>
    <row r="75" spans="4:30" ht="15.75" thickBot="1" x14ac:dyDescent="0.3">
      <c r="D75" s="250" t="s">
        <v>15</v>
      </c>
      <c r="E75" s="251"/>
      <c r="F75" s="85">
        <v>10201048.063999999</v>
      </c>
      <c r="G75" s="86">
        <v>10647555.072000001</v>
      </c>
      <c r="H75" s="85">
        <v>11549019.136</v>
      </c>
      <c r="I75" s="86">
        <v>10821222.4</v>
      </c>
      <c r="J75" s="85">
        <v>11617030.143999999</v>
      </c>
      <c r="K75" s="86">
        <v>13158400.846999999</v>
      </c>
      <c r="L75" s="85">
        <v>12301486.486</v>
      </c>
      <c r="M75" s="86">
        <v>11897488.380999999</v>
      </c>
      <c r="N75" s="85">
        <v>13092218.069</v>
      </c>
      <c r="O75" s="86">
        <v>16729677.706</v>
      </c>
      <c r="P75" s="85">
        <v>21190438.734999999</v>
      </c>
      <c r="Q75" s="86">
        <v>24390975.103</v>
      </c>
      <c r="R75" s="85">
        <v>29991332</v>
      </c>
      <c r="S75" s="86">
        <v>37625882.064999998</v>
      </c>
      <c r="T75" s="85">
        <v>32852985.837000001</v>
      </c>
      <c r="U75" s="86">
        <v>39819528.641999997</v>
      </c>
      <c r="V75" s="85">
        <v>56953516.086000003</v>
      </c>
      <c r="W75" s="86">
        <v>60273618.167999998</v>
      </c>
      <c r="X75" s="85">
        <v>58821869.987000003</v>
      </c>
      <c r="Y75" s="86">
        <v>54794812.015000001</v>
      </c>
      <c r="Z75" s="85">
        <v>35690766.593000002</v>
      </c>
      <c r="AA75" s="87">
        <v>31044991.243000001</v>
      </c>
      <c r="AB75" s="87">
        <v>37766321.060000002</v>
      </c>
      <c r="AC75" s="87">
        <v>41831520.221000001</v>
      </c>
      <c r="AD75" s="87">
        <v>39489359.461999997</v>
      </c>
    </row>
    <row r="76" spans="4:30" x14ac:dyDescent="0.25">
      <c r="D76" s="246" t="s">
        <v>16</v>
      </c>
      <c r="E76" s="247"/>
      <c r="F76" s="88">
        <v>3098921.09</v>
      </c>
      <c r="G76" s="89">
        <v>2785849.662</v>
      </c>
      <c r="H76" s="88">
        <v>3607707.88</v>
      </c>
      <c r="I76" s="89">
        <v>3335956.557</v>
      </c>
      <c r="J76" s="88">
        <v>2695929.8470000001</v>
      </c>
      <c r="K76" s="89">
        <v>2405215.0010000002</v>
      </c>
      <c r="L76" s="88">
        <v>2138679.7719999999</v>
      </c>
      <c r="M76" s="89">
        <v>2078652.2009999999</v>
      </c>
      <c r="N76" s="88">
        <v>2115649.7719999999</v>
      </c>
      <c r="O76" s="89">
        <v>2562060.0449999999</v>
      </c>
      <c r="P76" s="88">
        <v>3414451.378</v>
      </c>
      <c r="Q76" s="89">
        <v>3636147.1490000002</v>
      </c>
      <c r="R76" s="88">
        <v>4207719.53</v>
      </c>
      <c r="S76" s="89">
        <v>4920759.6100000003</v>
      </c>
      <c r="T76" s="88">
        <v>4598395.335</v>
      </c>
      <c r="U76" s="89">
        <v>4252563.568</v>
      </c>
      <c r="V76" s="88">
        <v>5361940.517</v>
      </c>
      <c r="W76" s="89">
        <v>4891277.0719999997</v>
      </c>
      <c r="X76" s="88">
        <v>4827988.8420000002</v>
      </c>
      <c r="Y76" s="89">
        <v>5397566.3509999998</v>
      </c>
      <c r="Z76" s="88">
        <v>5065806.5839999998</v>
      </c>
      <c r="AA76" s="90">
        <v>5017400.301</v>
      </c>
      <c r="AB76" s="90">
        <v>5287654.5549999997</v>
      </c>
      <c r="AC76" s="90">
        <v>5056430.5199999996</v>
      </c>
      <c r="AD76" s="90">
        <v>5180742.5949999997</v>
      </c>
    </row>
    <row r="77" spans="4:30" x14ac:dyDescent="0.25">
      <c r="D77" s="248" t="s">
        <v>17</v>
      </c>
      <c r="E77" s="249"/>
      <c r="F77" s="91">
        <v>30803.01</v>
      </c>
      <c r="G77" s="92">
        <v>35173.404000000002</v>
      </c>
      <c r="H77" s="91">
        <v>39259.262000000002</v>
      </c>
      <c r="I77" s="92">
        <v>35104.345999999998</v>
      </c>
      <c r="J77" s="91">
        <v>39624.252</v>
      </c>
      <c r="K77" s="92">
        <v>46419.232000000004</v>
      </c>
      <c r="L77" s="91">
        <v>53188.722000000002</v>
      </c>
      <c r="M77" s="92">
        <v>74104.146999999997</v>
      </c>
      <c r="N77" s="91">
        <v>91780.876000000004</v>
      </c>
      <c r="O77" s="92">
        <v>123835.197</v>
      </c>
      <c r="P77" s="91">
        <v>96874.676000000007</v>
      </c>
      <c r="Q77" s="92">
        <v>94055.032999999996</v>
      </c>
      <c r="R77" s="91">
        <v>105375.874</v>
      </c>
      <c r="S77" s="92">
        <v>94489.955000000002</v>
      </c>
      <c r="T77" s="91">
        <v>70182.815000000002</v>
      </c>
      <c r="U77" s="92">
        <v>53309.548000000003</v>
      </c>
      <c r="V77" s="91">
        <v>64346.038</v>
      </c>
      <c r="W77" s="92">
        <v>70258.634000000005</v>
      </c>
      <c r="X77" s="91">
        <v>97455.774999999994</v>
      </c>
      <c r="Y77" s="92">
        <v>83701.375</v>
      </c>
      <c r="Z77" s="91">
        <v>73863.785999999993</v>
      </c>
      <c r="AA77" s="93">
        <v>54157.362999999998</v>
      </c>
      <c r="AB77" s="93">
        <v>67241.414999999994</v>
      </c>
      <c r="AC77" s="93">
        <v>74247.701000000001</v>
      </c>
      <c r="AD77" s="93">
        <v>79792.514999999999</v>
      </c>
    </row>
    <row r="78" spans="4:30" x14ac:dyDescent="0.25">
      <c r="D78" s="246" t="s">
        <v>18</v>
      </c>
      <c r="E78" s="247"/>
      <c r="F78" s="88">
        <v>579990.24399999995</v>
      </c>
      <c r="G78" s="89">
        <v>605765.80500000005</v>
      </c>
      <c r="H78" s="88">
        <v>616942.38699999999</v>
      </c>
      <c r="I78" s="89">
        <v>617456.18000000005</v>
      </c>
      <c r="J78" s="88">
        <v>620240.06799999997</v>
      </c>
      <c r="K78" s="89">
        <v>659124.23800000001</v>
      </c>
      <c r="L78" s="88">
        <v>688855.61499999999</v>
      </c>
      <c r="M78" s="89">
        <v>757827.40099999995</v>
      </c>
      <c r="N78" s="88">
        <v>789590.94900000002</v>
      </c>
      <c r="O78" s="89">
        <v>875534.74</v>
      </c>
      <c r="P78" s="88">
        <v>1139266.4569999999</v>
      </c>
      <c r="Q78" s="89">
        <v>1479351.7949999999</v>
      </c>
      <c r="R78" s="88">
        <v>1801174.3359999999</v>
      </c>
      <c r="S78" s="89">
        <v>1883633.2490000001</v>
      </c>
      <c r="T78" s="88">
        <v>1536759.11</v>
      </c>
      <c r="U78" s="89">
        <v>1790755.2039999999</v>
      </c>
      <c r="V78" s="88">
        <v>1862520.5719999999</v>
      </c>
      <c r="W78" s="89">
        <v>1903899.7069999999</v>
      </c>
      <c r="X78" s="88">
        <v>1983921.308</v>
      </c>
      <c r="Y78" s="89">
        <v>1921493.327</v>
      </c>
      <c r="Z78" s="88">
        <v>1777427.3</v>
      </c>
      <c r="AA78" s="90">
        <v>1737163.1470000001</v>
      </c>
      <c r="AB78" s="90">
        <v>1879180.273</v>
      </c>
      <c r="AC78" s="90">
        <v>2002077.676</v>
      </c>
      <c r="AD78" s="90">
        <v>1958958.048</v>
      </c>
    </row>
    <row r="79" spans="4:30" x14ac:dyDescent="0.25">
      <c r="D79" s="248" t="s">
        <v>19</v>
      </c>
      <c r="E79" s="249"/>
      <c r="F79" s="91">
        <v>2777924.2829999998</v>
      </c>
      <c r="G79" s="92">
        <v>3827695.986</v>
      </c>
      <c r="H79" s="91">
        <v>3622565.1490000002</v>
      </c>
      <c r="I79" s="92">
        <v>3273865.3459999999</v>
      </c>
      <c r="J79" s="91">
        <v>4702466.4309999999</v>
      </c>
      <c r="K79" s="92">
        <v>5668573.9000000004</v>
      </c>
      <c r="L79" s="91">
        <v>4465281.6239999998</v>
      </c>
      <c r="M79" s="92">
        <v>4273429.8509999998</v>
      </c>
      <c r="N79" s="91">
        <v>4869042.2489999998</v>
      </c>
      <c r="O79" s="92">
        <v>6174538.5109999999</v>
      </c>
      <c r="P79" s="91">
        <v>8316319.8449999997</v>
      </c>
      <c r="Q79" s="92">
        <v>9373867.7410000004</v>
      </c>
      <c r="R79" s="91">
        <v>10872100.037</v>
      </c>
      <c r="S79" s="92">
        <v>17295009.647999998</v>
      </c>
      <c r="T79" s="91">
        <v>15780856.358999999</v>
      </c>
      <c r="U79" s="92">
        <v>22564428.982000001</v>
      </c>
      <c r="V79" s="91">
        <v>36481785.703000002</v>
      </c>
      <c r="W79" s="92">
        <v>39611602.737000003</v>
      </c>
      <c r="X79" s="91">
        <v>39276186.884999998</v>
      </c>
      <c r="Y79" s="92">
        <v>35930632.399999999</v>
      </c>
      <c r="Z79" s="91">
        <v>18839854.679000001</v>
      </c>
      <c r="AA79" s="93">
        <v>14745528.085000001</v>
      </c>
      <c r="AB79" s="93">
        <v>20445576.850000001</v>
      </c>
      <c r="AC79" s="93">
        <v>24211578.954</v>
      </c>
      <c r="AD79" s="93">
        <v>21598659.598000001</v>
      </c>
    </row>
    <row r="80" spans="4:30" x14ac:dyDescent="0.25">
      <c r="D80" s="246" t="s">
        <v>20</v>
      </c>
      <c r="E80" s="247"/>
      <c r="F80" s="88">
        <v>15458.19</v>
      </c>
      <c r="G80" s="89">
        <v>20060.937999999998</v>
      </c>
      <c r="H80" s="88">
        <v>39520.923999999999</v>
      </c>
      <c r="I80" s="89">
        <v>47420.091999999997</v>
      </c>
      <c r="J80" s="88">
        <v>59328.618000000002</v>
      </c>
      <c r="K80" s="89">
        <v>49121.404000000002</v>
      </c>
      <c r="L80" s="88">
        <v>40252.230000000003</v>
      </c>
      <c r="M80" s="89">
        <v>47038.563999999998</v>
      </c>
      <c r="N80" s="88">
        <v>70101.479000000007</v>
      </c>
      <c r="O80" s="89">
        <v>132581.01300000001</v>
      </c>
      <c r="P80" s="88">
        <v>122856.924</v>
      </c>
      <c r="Q80" s="89">
        <v>127010.948</v>
      </c>
      <c r="R80" s="88">
        <v>261453.73800000001</v>
      </c>
      <c r="S80" s="89">
        <v>384381.01500000001</v>
      </c>
      <c r="T80" s="88">
        <v>178528.27600000001</v>
      </c>
      <c r="U80" s="89">
        <v>135985.625</v>
      </c>
      <c r="V80" s="88">
        <v>290296.103</v>
      </c>
      <c r="W80" s="89">
        <v>280943.15100000001</v>
      </c>
      <c r="X80" s="88">
        <v>255500.98800000001</v>
      </c>
      <c r="Y80" s="89">
        <v>328909.83600000001</v>
      </c>
      <c r="Z80" s="88">
        <v>363479.42700000003</v>
      </c>
      <c r="AA80" s="90">
        <v>338839.57299999997</v>
      </c>
      <c r="AB80" s="90">
        <v>500779.88900000002</v>
      </c>
      <c r="AC80" s="90">
        <v>585061.14500000002</v>
      </c>
      <c r="AD80" s="90">
        <v>497421.35700000002</v>
      </c>
    </row>
    <row r="81" spans="4:30" x14ac:dyDescent="0.25">
      <c r="D81" s="248" t="s">
        <v>21</v>
      </c>
      <c r="E81" s="249"/>
      <c r="F81" s="91">
        <v>806467.44</v>
      </c>
      <c r="G81" s="92">
        <v>878271.42099999997</v>
      </c>
      <c r="H81" s="91">
        <v>1075389.1259999999</v>
      </c>
      <c r="I81" s="92">
        <v>1092606.466</v>
      </c>
      <c r="J81" s="91">
        <v>1179674.507</v>
      </c>
      <c r="K81" s="92">
        <v>1335680.9410000001</v>
      </c>
      <c r="L81" s="91">
        <v>1361828.9720000001</v>
      </c>
      <c r="M81" s="92">
        <v>1329738.9140000001</v>
      </c>
      <c r="N81" s="91">
        <v>1219370.236</v>
      </c>
      <c r="O81" s="92">
        <v>1541722.7209999999</v>
      </c>
      <c r="P81" s="91">
        <v>1786172.6610000001</v>
      </c>
      <c r="Q81" s="92">
        <v>2024381.6680000001</v>
      </c>
      <c r="R81" s="91">
        <v>2413255.6839999999</v>
      </c>
      <c r="S81" s="92">
        <v>2951475.1740000001</v>
      </c>
      <c r="T81" s="91">
        <v>2715936.733</v>
      </c>
      <c r="U81" s="92">
        <v>2846822.6030000001</v>
      </c>
      <c r="V81" s="91">
        <v>3312122.983</v>
      </c>
      <c r="W81" s="92">
        <v>3428685.415</v>
      </c>
      <c r="X81" s="91">
        <v>3733191.8110000002</v>
      </c>
      <c r="Y81" s="92">
        <v>3684127.247</v>
      </c>
      <c r="Z81" s="91">
        <v>3423007.0780000002</v>
      </c>
      <c r="AA81" s="93">
        <v>3029705.855</v>
      </c>
      <c r="AB81" s="93">
        <v>3053327.361</v>
      </c>
      <c r="AC81" s="93">
        <v>3210970.0660000001</v>
      </c>
      <c r="AD81" s="93">
        <v>3134328.5630000001</v>
      </c>
    </row>
    <row r="82" spans="4:30" x14ac:dyDescent="0.25">
      <c r="D82" s="246" t="s">
        <v>22</v>
      </c>
      <c r="E82" s="247"/>
      <c r="F82" s="88">
        <v>1467892.4750000001</v>
      </c>
      <c r="G82" s="89">
        <v>1145310.274</v>
      </c>
      <c r="H82" s="88">
        <v>1189097.206</v>
      </c>
      <c r="I82" s="89">
        <v>1100459.8259999999</v>
      </c>
      <c r="J82" s="88">
        <v>1195512.314</v>
      </c>
      <c r="K82" s="89">
        <v>1443992.7379999999</v>
      </c>
      <c r="L82" s="88">
        <v>1600065.148</v>
      </c>
      <c r="M82" s="89">
        <v>1560431.6310000001</v>
      </c>
      <c r="N82" s="88">
        <v>1737469.0460000001</v>
      </c>
      <c r="O82" s="89">
        <v>2330093.8820000002</v>
      </c>
      <c r="P82" s="88">
        <v>2753889.4539999999</v>
      </c>
      <c r="Q82" s="89">
        <v>3484528.9249999998</v>
      </c>
      <c r="R82" s="88">
        <v>4748504.3559999997</v>
      </c>
      <c r="S82" s="89">
        <v>4649722.3870000001</v>
      </c>
      <c r="T82" s="88">
        <v>3441238.7110000001</v>
      </c>
      <c r="U82" s="89">
        <v>3337209.6940000001</v>
      </c>
      <c r="V82" s="88">
        <v>3472061.2480000001</v>
      </c>
      <c r="W82" s="89">
        <v>3549539.51</v>
      </c>
      <c r="X82" s="88">
        <v>3048385.906</v>
      </c>
      <c r="Y82" s="89">
        <v>2962845.625</v>
      </c>
      <c r="Z82" s="88">
        <v>2367656.7080000001</v>
      </c>
      <c r="AA82" s="90">
        <v>2028656.209</v>
      </c>
      <c r="AB82" s="90">
        <v>2137856.7110000001</v>
      </c>
      <c r="AC82" s="90">
        <v>2445979.3769999999</v>
      </c>
      <c r="AD82" s="90">
        <v>2402659.0589999999</v>
      </c>
    </row>
    <row r="83" spans="4:30" x14ac:dyDescent="0.25">
      <c r="D83" s="248" t="s">
        <v>23</v>
      </c>
      <c r="E83" s="249"/>
      <c r="F83" s="91">
        <v>264716.17499999999</v>
      </c>
      <c r="G83" s="92">
        <v>290365.29800000001</v>
      </c>
      <c r="H83" s="91">
        <v>438185.76</v>
      </c>
      <c r="I83" s="92">
        <v>427399.25199999998</v>
      </c>
      <c r="J83" s="91">
        <v>306885.30800000002</v>
      </c>
      <c r="K83" s="92">
        <v>565442.83100000001</v>
      </c>
      <c r="L83" s="91">
        <v>828162.73800000001</v>
      </c>
      <c r="M83" s="92">
        <v>663024.73400000005</v>
      </c>
      <c r="N83" s="91">
        <v>430313.315</v>
      </c>
      <c r="O83" s="92">
        <v>910814.52500000002</v>
      </c>
      <c r="P83" s="91">
        <v>1265020.04</v>
      </c>
      <c r="Q83" s="92">
        <v>1519771.098</v>
      </c>
      <c r="R83" s="91">
        <v>2208299.469</v>
      </c>
      <c r="S83" s="92">
        <v>1884343.71</v>
      </c>
      <c r="T83" s="91">
        <v>1427862.03</v>
      </c>
      <c r="U83" s="92">
        <v>1265311.8959999999</v>
      </c>
      <c r="V83" s="91">
        <v>1720984.7679999999</v>
      </c>
      <c r="W83" s="92">
        <v>1492637.152</v>
      </c>
      <c r="X83" s="91">
        <v>1834495.1359999999</v>
      </c>
      <c r="Y83" s="92">
        <v>1529037.4939999999</v>
      </c>
      <c r="Z83" s="91">
        <v>1423523.017</v>
      </c>
      <c r="AA83" s="93">
        <v>1464320.9709999999</v>
      </c>
      <c r="AB83" s="93">
        <v>1526610.9469999999</v>
      </c>
      <c r="AC83" s="93">
        <v>1571426.105</v>
      </c>
      <c r="AD83" s="93">
        <v>1631002.3049999999</v>
      </c>
    </row>
    <row r="84" spans="4:30" x14ac:dyDescent="0.25">
      <c r="D84" s="246" t="s">
        <v>24</v>
      </c>
      <c r="E84" s="247"/>
      <c r="F84" s="88">
        <v>985174.973</v>
      </c>
      <c r="G84" s="89">
        <v>854746.38600000006</v>
      </c>
      <c r="H84" s="88">
        <v>844979.59499999997</v>
      </c>
      <c r="I84" s="89">
        <v>870562.44400000002</v>
      </c>
      <c r="J84" s="88">
        <v>807029.93</v>
      </c>
      <c r="K84" s="89">
        <v>975983.973</v>
      </c>
      <c r="L84" s="88">
        <v>1113974.9620000001</v>
      </c>
      <c r="M84" s="89">
        <v>999796.94099999999</v>
      </c>
      <c r="N84" s="88">
        <v>1176477.253</v>
      </c>
      <c r="O84" s="89">
        <v>1501711.953</v>
      </c>
      <c r="P84" s="88">
        <v>1662357.4920000001</v>
      </c>
      <c r="Q84" s="89">
        <v>1818153.287</v>
      </c>
      <c r="R84" s="88">
        <v>2568492.432</v>
      </c>
      <c r="S84" s="89">
        <v>2529167.3969999999</v>
      </c>
      <c r="T84" s="88">
        <v>1535642.514</v>
      </c>
      <c r="U84" s="89">
        <v>1443255.895</v>
      </c>
      <c r="V84" s="88">
        <v>1590328.8319999999</v>
      </c>
      <c r="W84" s="89">
        <v>1631760.6129999999</v>
      </c>
      <c r="X84" s="88">
        <v>1499523.801</v>
      </c>
      <c r="Y84" s="89">
        <v>1360366.0090000001</v>
      </c>
      <c r="Z84" s="88">
        <v>1254999.4099999999</v>
      </c>
      <c r="AA84" s="90">
        <v>1085000.3689999999</v>
      </c>
      <c r="AB84" s="90">
        <v>1086945.68</v>
      </c>
      <c r="AC84" s="90">
        <v>1207352.51</v>
      </c>
      <c r="AD84" s="90">
        <v>1211819.1680000001</v>
      </c>
    </row>
    <row r="85" spans="4:30" ht="15.75" thickBot="1" x14ac:dyDescent="0.3">
      <c r="D85" s="244" t="s">
        <v>25</v>
      </c>
      <c r="E85" s="245"/>
      <c r="F85" s="94">
        <v>173700.736</v>
      </c>
      <c r="G85" s="95">
        <v>204315.77</v>
      </c>
      <c r="H85" s="94">
        <v>75372.135999999999</v>
      </c>
      <c r="I85" s="95">
        <v>20392.142</v>
      </c>
      <c r="J85" s="94">
        <v>10338.969999999999</v>
      </c>
      <c r="K85" s="95">
        <v>8846.5889999999999</v>
      </c>
      <c r="L85" s="94">
        <v>11196.703</v>
      </c>
      <c r="M85" s="95">
        <v>113443.997</v>
      </c>
      <c r="N85" s="94">
        <v>592422.89399999997</v>
      </c>
      <c r="O85" s="95">
        <v>576785.11899999995</v>
      </c>
      <c r="P85" s="94">
        <v>633229.92799999996</v>
      </c>
      <c r="Q85" s="95">
        <v>833707.58499999996</v>
      </c>
      <c r="R85" s="94">
        <v>804956.70200000005</v>
      </c>
      <c r="S85" s="95">
        <v>1032900.036</v>
      </c>
      <c r="T85" s="94">
        <v>1567584.0730000001</v>
      </c>
      <c r="U85" s="95">
        <v>2129885.764</v>
      </c>
      <c r="V85" s="94">
        <v>2797129.4870000002</v>
      </c>
      <c r="W85" s="95">
        <v>3413014.27</v>
      </c>
      <c r="X85" s="94">
        <v>2265219.588</v>
      </c>
      <c r="Y85" s="95">
        <v>1596132.41</v>
      </c>
      <c r="Z85" s="94">
        <v>1101148.7209999999</v>
      </c>
      <c r="AA85" s="96">
        <v>1544219.487</v>
      </c>
      <c r="AB85" s="96">
        <v>1781147.379</v>
      </c>
      <c r="AC85" s="96">
        <v>1466396.166</v>
      </c>
      <c r="AD85" s="96">
        <v>1793976.254</v>
      </c>
    </row>
    <row r="86" spans="4:30" x14ac:dyDescent="0.25">
      <c r="D86" s="1"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69"/>
  <sheetViews>
    <sheetView showGridLines="0" topLeftCell="A43" workbookViewId="0">
      <selection activeCell="AD62" sqref="AD62"/>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s>
  <sheetData>
    <row r="7" spans="2:16" ht="15" customHeight="1" x14ac:dyDescent="0.25">
      <c r="C7" s="123"/>
      <c r="D7" s="215" t="s">
        <v>46</v>
      </c>
      <c r="E7" s="215"/>
      <c r="I7" s="253" t="s">
        <v>45</v>
      </c>
      <c r="J7" s="253"/>
      <c r="K7" s="253"/>
      <c r="M7" s="72"/>
      <c r="N7" s="72"/>
      <c r="O7" s="72"/>
      <c r="P7" s="72"/>
    </row>
    <row r="8" spans="2:16" x14ac:dyDescent="0.25">
      <c r="B8" s="123"/>
      <c r="C8" s="123"/>
      <c r="D8" s="215"/>
      <c r="E8" s="215"/>
      <c r="I8" s="253"/>
      <c r="J8" s="253"/>
      <c r="K8" s="253"/>
      <c r="L8" s="72"/>
      <c r="M8" s="72"/>
      <c r="N8" s="72"/>
      <c r="O8" s="72"/>
      <c r="P8" s="72"/>
    </row>
    <row r="9" spans="2:16" x14ac:dyDescent="0.25">
      <c r="B9" s="123"/>
      <c r="C9" s="123"/>
      <c r="D9" s="215"/>
      <c r="E9" s="215"/>
      <c r="I9" s="253"/>
      <c r="J9" s="253"/>
      <c r="K9" s="253"/>
      <c r="L9" s="72"/>
      <c r="M9" s="72"/>
      <c r="N9" s="72"/>
      <c r="O9" s="72"/>
      <c r="P9" s="72"/>
    </row>
    <row r="10" spans="2:16" x14ac:dyDescent="0.25">
      <c r="B10" s="123"/>
      <c r="C10" s="123"/>
      <c r="D10" s="215"/>
      <c r="E10" s="215"/>
      <c r="I10" s="253"/>
      <c r="J10" s="253"/>
      <c r="K10" s="253"/>
      <c r="L10" s="72"/>
      <c r="M10" s="72"/>
      <c r="N10" s="72"/>
      <c r="O10" s="72"/>
      <c r="P10" s="72"/>
    </row>
    <row r="11" spans="2:16" x14ac:dyDescent="0.25">
      <c r="B11" s="123"/>
      <c r="C11" s="123"/>
      <c r="D11" s="215"/>
      <c r="E11" s="215"/>
      <c r="I11" s="253"/>
      <c r="J11" s="253"/>
      <c r="K11" s="253"/>
      <c r="L11" s="72"/>
      <c r="M11" s="72"/>
      <c r="N11" s="72"/>
      <c r="O11" s="72"/>
      <c r="P11" s="72"/>
    </row>
    <row r="12" spans="2:16" x14ac:dyDescent="0.25">
      <c r="B12" s="123"/>
      <c r="C12" s="123"/>
      <c r="D12" s="215"/>
      <c r="E12" s="215"/>
      <c r="I12" s="253"/>
      <c r="J12" s="253"/>
      <c r="K12" s="253"/>
      <c r="L12" s="72"/>
      <c r="M12" s="72"/>
      <c r="N12" s="72"/>
      <c r="O12" s="72"/>
      <c r="P12" s="72"/>
    </row>
    <row r="13" spans="2:16" x14ac:dyDescent="0.25">
      <c r="B13" s="123"/>
      <c r="C13" s="123"/>
      <c r="D13" s="215"/>
      <c r="E13" s="215"/>
      <c r="I13" s="253"/>
      <c r="J13" s="253"/>
      <c r="K13" s="253"/>
      <c r="L13" s="72"/>
      <c r="M13" s="72"/>
      <c r="N13" s="72"/>
      <c r="O13" s="72"/>
      <c r="P13" s="72"/>
    </row>
    <row r="14" spans="2:16" x14ac:dyDescent="0.25">
      <c r="B14" s="123"/>
      <c r="C14" s="123"/>
      <c r="D14" s="215"/>
      <c r="E14" s="215"/>
      <c r="I14" s="253"/>
      <c r="J14" s="253"/>
      <c r="K14" s="253"/>
      <c r="L14" s="72"/>
      <c r="M14" s="72"/>
      <c r="N14" s="72"/>
      <c r="O14" s="72"/>
      <c r="P14" s="72"/>
    </row>
    <row r="15" spans="2:16" ht="17.25" customHeight="1" x14ac:dyDescent="0.25">
      <c r="B15" s="123"/>
      <c r="C15" s="123"/>
      <c r="D15" s="123"/>
      <c r="E15" s="123"/>
      <c r="G15" s="252" t="s">
        <v>47</v>
      </c>
      <c r="H15" s="252"/>
      <c r="I15" s="253"/>
      <c r="J15" s="253"/>
      <c r="K15" s="253"/>
      <c r="L15" s="72"/>
      <c r="M15" s="72"/>
      <c r="N15" s="72"/>
      <c r="O15" s="72"/>
      <c r="P15" s="72"/>
    </row>
    <row r="16" spans="2:16" x14ac:dyDescent="0.25">
      <c r="B16" s="123"/>
      <c r="C16" s="123"/>
      <c r="D16" s="123"/>
      <c r="E16" s="123"/>
      <c r="G16" s="252"/>
      <c r="H16" s="252"/>
      <c r="I16" s="73"/>
      <c r="J16" s="73" t="s">
        <v>3</v>
      </c>
      <c r="L16" s="72"/>
      <c r="M16" s="72"/>
      <c r="N16" s="72"/>
      <c r="O16" s="72"/>
      <c r="P16" s="72"/>
    </row>
    <row r="17" spans="3:15" x14ac:dyDescent="0.25">
      <c r="C17" s="73"/>
      <c r="D17" s="73"/>
      <c r="E17" s="73" t="s">
        <v>3</v>
      </c>
      <c r="G17" s="73" t="s">
        <v>3</v>
      </c>
      <c r="H17" s="73"/>
      <c r="I17" s="73"/>
      <c r="N17" s="73"/>
      <c r="O17" s="73"/>
    </row>
    <row r="44" spans="4:30" ht="15.75" thickBot="1" x14ac:dyDescent="0.3"/>
    <row r="45" spans="4:30" ht="15.75" thickBot="1" x14ac:dyDescent="0.3">
      <c r="D45" s="7" t="s">
        <v>14</v>
      </c>
      <c r="E45" s="8"/>
      <c r="F45" s="110">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c r="AC45" s="17">
        <v>2018</v>
      </c>
      <c r="AD45" s="17">
        <v>2019</v>
      </c>
    </row>
    <row r="46" spans="4:30" x14ac:dyDescent="0.25">
      <c r="D46" s="246" t="s">
        <v>16</v>
      </c>
      <c r="E46" s="247"/>
      <c r="F46" s="111" t="e">
        <f>+(A!D47-B!E47)/(A!D47+B!E47)</f>
        <v>#DIV/0!</v>
      </c>
      <c r="G46" s="112" t="e">
        <f>+(A!E47-B!F47)/(A!E47+B!F47)</f>
        <v>#DIV/0!</v>
      </c>
      <c r="H46" s="113" t="e">
        <f>+(A!F47-B!G47)/(A!F47+B!G47)</f>
        <v>#DIV/0!</v>
      </c>
      <c r="I46" s="112" t="e">
        <f>+(A!G47-B!H47)/(A!G47+B!H47)</f>
        <v>#DIV/0!</v>
      </c>
      <c r="J46" s="113" t="e">
        <f>+(A!H47-B!I47)/(A!H47+B!I47)</f>
        <v>#DIV/0!</v>
      </c>
      <c r="K46" s="112" t="e">
        <f>+(A!I47-B!J47)/(A!I47+B!J47)</f>
        <v>#DIV/0!</v>
      </c>
      <c r="L46" s="113" t="e">
        <f>+(A!J47-B!K47)/(A!J47+B!K47)</f>
        <v>#DIV/0!</v>
      </c>
      <c r="M46" s="112" t="e">
        <f>+(A!K47-B!L47)/(A!K47+B!L47)</f>
        <v>#DIV/0!</v>
      </c>
      <c r="N46" s="113">
        <f>+(A!L47-B!M47)/(A!L47+B!M47)</f>
        <v>0.98031997728308773</v>
      </c>
      <c r="O46" s="112">
        <f>+(A!M47-B!N47)/(A!M47+B!N47)</f>
        <v>0.99819443811188535</v>
      </c>
      <c r="P46" s="113">
        <f>+(A!N47-B!O47)/(A!N47+B!O47)</f>
        <v>0.99815426844342914</v>
      </c>
      <c r="Q46" s="112">
        <f>+(A!O47-B!P47)/(A!O47+B!P47)</f>
        <v>0.97561504593787896</v>
      </c>
      <c r="R46" s="113">
        <f>+(A!P47-B!Q47)/(A!P47+B!Q47)</f>
        <v>0.87252633237665589</v>
      </c>
      <c r="S46" s="112">
        <f>+(A!Q47-B!R47)/(A!Q47+B!R47)</f>
        <v>0.99204438725389421</v>
      </c>
      <c r="T46" s="113">
        <f>+(A!R47-B!S47)/(A!R47+B!S47)</f>
        <v>-7.1201640669316613E-2</v>
      </c>
      <c r="U46" s="112">
        <f>+(A!S47-B!T47)/(A!S47+B!T47)</f>
        <v>0.99243023587250434</v>
      </c>
      <c r="V46" s="113">
        <f>+(A!T47-B!U47)/(A!T47+B!U47)</f>
        <v>0.99826212218721322</v>
      </c>
      <c r="W46" s="112">
        <f>+(A!U47-B!V47)/(A!U47+B!V47)</f>
        <v>0.99586357943321413</v>
      </c>
      <c r="X46" s="113">
        <f>+(A!V47-B!W47)/(A!V47+B!W47)</f>
        <v>0.99683829400261748</v>
      </c>
      <c r="Y46" s="112">
        <f>+(A!W47-B!X47)/(A!W47+B!X47)</f>
        <v>0.99088233568398132</v>
      </c>
      <c r="Z46" s="113">
        <f>+(A!X47-B!Y47)/(A!X47+B!Y47)</f>
        <v>0.99072637942735464</v>
      </c>
      <c r="AA46" s="112">
        <f>+(A!Y47-B!Z47)/(A!Y47+B!Z47)</f>
        <v>0.99606708242858699</v>
      </c>
      <c r="AB46" s="112">
        <f>+(A!Z47-B!AA47)/(A!Z47+B!AA47)</f>
        <v>-0.69792526029000512</v>
      </c>
      <c r="AC46" s="112">
        <f>+(A!AA47-B!AB47)/(A!AA47+B!AB47)</f>
        <v>0.99709738325330444</v>
      </c>
      <c r="AD46" s="112">
        <f>+(A!AB47-B!AC47)/(A!AB47+B!AC47)</f>
        <v>-0.22581941397849634</v>
      </c>
    </row>
    <row r="47" spans="4:30" x14ac:dyDescent="0.25">
      <c r="D47" s="248" t="s">
        <v>17</v>
      </c>
      <c r="E47" s="249"/>
      <c r="F47" s="114" t="e">
        <f>+(A!D48-B!E48)/(A!D48+B!E48)</f>
        <v>#DIV/0!</v>
      </c>
      <c r="G47" s="115" t="e">
        <f>+(A!E48-B!F48)/(A!E48+B!F48)</f>
        <v>#DIV/0!</v>
      </c>
      <c r="H47" s="116" t="e">
        <f>+(A!F48-B!G48)/(A!F48+B!G48)</f>
        <v>#DIV/0!</v>
      </c>
      <c r="I47" s="115" t="e">
        <f>+(A!G48-B!H48)/(A!G48+B!H48)</f>
        <v>#DIV/0!</v>
      </c>
      <c r="J47" s="116" t="e">
        <f>+(A!H48-B!I48)/(A!H48+B!I48)</f>
        <v>#DIV/0!</v>
      </c>
      <c r="K47" s="115" t="e">
        <f>+(A!I48-B!J48)/(A!I48+B!J48)</f>
        <v>#DIV/0!</v>
      </c>
      <c r="L47" s="116" t="e">
        <f>+(A!J48-B!K48)/(A!J48+B!K48)</f>
        <v>#DIV/0!</v>
      </c>
      <c r="M47" s="115" t="e">
        <f>+(A!K48-B!L48)/(A!K48+B!L48)</f>
        <v>#DIV/0!</v>
      </c>
      <c r="N47" s="116">
        <f>+(A!L48-B!M48)/(A!L48+B!M48)</f>
        <v>1</v>
      </c>
      <c r="O47" s="115">
        <f>+(A!M48-B!N48)/(A!M48+B!N48)</f>
        <v>1</v>
      </c>
      <c r="P47" s="116">
        <f>+(A!N48-B!O48)/(A!N48+B!O48)</f>
        <v>1</v>
      </c>
      <c r="Q47" s="115">
        <f>+(A!O48-B!P48)/(A!O48+B!P48)</f>
        <v>1</v>
      </c>
      <c r="R47" s="116">
        <f>+(A!P48-B!Q48)/(A!P48+B!Q48)</f>
        <v>-0.60989259701246856</v>
      </c>
      <c r="S47" s="115">
        <f>+(A!Q48-B!R48)/(A!Q48+B!R48)</f>
        <v>-1</v>
      </c>
      <c r="T47" s="116">
        <f>+(A!R48-B!S48)/(A!R48+B!S48)</f>
        <v>0.99984406524708191</v>
      </c>
      <c r="U47" s="115" t="e">
        <f>+(A!S48-B!T48)/(A!S48+B!T48)</f>
        <v>#DIV/0!</v>
      </c>
      <c r="V47" s="116">
        <f>+(A!T48-B!U48)/(A!T48+B!U48)</f>
        <v>-1</v>
      </c>
      <c r="W47" s="115">
        <f>+(A!U48-B!V48)/(A!U48+B!V48)</f>
        <v>-1</v>
      </c>
      <c r="X47" s="116">
        <f>+(A!V48-B!W48)/(A!V48+B!W48)</f>
        <v>-5.4174102159376389E-2</v>
      </c>
      <c r="Y47" s="115">
        <f>+(A!W48-B!X48)/(A!W48+B!X48)</f>
        <v>0.32531652346154871</v>
      </c>
      <c r="Z47" s="116">
        <f>+(A!X48-B!Y48)/(A!X48+B!Y48)</f>
        <v>0.45252984272891822</v>
      </c>
      <c r="AA47" s="115">
        <f>+(A!Y48-B!Z48)/(A!Y48+B!Z48)</f>
        <v>1</v>
      </c>
      <c r="AB47" s="115">
        <f>+(A!Z48-B!AA48)/(A!Z48+B!AA48)</f>
        <v>0.91364989855511403</v>
      </c>
      <c r="AC47" s="115">
        <f>+(A!AA48-B!AB48)/(A!AA48+B!AB48)</f>
        <v>0.90346834058410086</v>
      </c>
      <c r="AD47" s="115">
        <f>+(A!AB48-B!AC48)/(A!AB48+B!AC48)</f>
        <v>1</v>
      </c>
    </row>
    <row r="48" spans="4:30" x14ac:dyDescent="0.25">
      <c r="D48" s="246" t="s">
        <v>18</v>
      </c>
      <c r="E48" s="247"/>
      <c r="F48" s="114" t="e">
        <f>+(A!D49-B!E49)/(A!D49+B!E49)</f>
        <v>#DIV/0!</v>
      </c>
      <c r="G48" s="115" t="e">
        <f>+(A!E49-B!F49)/(A!E49+B!F49)</f>
        <v>#DIV/0!</v>
      </c>
      <c r="H48" s="116" t="e">
        <f>+(A!F49-B!G49)/(A!F49+B!G49)</f>
        <v>#DIV/0!</v>
      </c>
      <c r="I48" s="115" t="e">
        <f>+(A!G49-B!H49)/(A!G49+B!H49)</f>
        <v>#DIV/0!</v>
      </c>
      <c r="J48" s="116" t="e">
        <f>+(A!H49-B!I49)/(A!H49+B!I49)</f>
        <v>#DIV/0!</v>
      </c>
      <c r="K48" s="115" t="e">
        <f>+(A!I49-B!J49)/(A!I49+B!J49)</f>
        <v>#DIV/0!</v>
      </c>
      <c r="L48" s="116" t="e">
        <f>+(A!J49-B!K49)/(A!J49+B!K49)</f>
        <v>#DIV/0!</v>
      </c>
      <c r="M48" s="115" t="e">
        <f>+(A!K49-B!L49)/(A!K49+B!L49)</f>
        <v>#DIV/0!</v>
      </c>
      <c r="N48" s="116">
        <f>+(A!L49-B!M49)/(A!L49+B!M49)</f>
        <v>0.84535568033767738</v>
      </c>
      <c r="O48" s="115">
        <f>+(A!M49-B!N49)/(A!M49+B!N49)</f>
        <v>-0.96603373895926503</v>
      </c>
      <c r="P48" s="116">
        <f>+(A!N49-B!O49)/(A!N49+B!O49)</f>
        <v>0.98084372509450435</v>
      </c>
      <c r="Q48" s="115">
        <f>+(A!O49-B!P49)/(A!O49+B!P49)</f>
        <v>0.87732501580293376</v>
      </c>
      <c r="R48" s="116">
        <f>+(A!P49-B!Q49)/(A!P49+B!Q49)</f>
        <v>0.89315615941892779</v>
      </c>
      <c r="S48" s="115">
        <f>+(A!Q49-B!R49)/(A!Q49+B!R49)</f>
        <v>-0.94480221302959655</v>
      </c>
      <c r="T48" s="116">
        <f>+(A!R49-B!S49)/(A!R49+B!S49)</f>
        <v>0.91921671621773215</v>
      </c>
      <c r="U48" s="115">
        <f>+(A!S49-B!T49)/(A!S49+B!T49)</f>
        <v>0.79923405651284474</v>
      </c>
      <c r="V48" s="116">
        <f>+(A!T49-B!U49)/(A!T49+B!U49)</f>
        <v>0.9971286492810395</v>
      </c>
      <c r="W48" s="115">
        <f>+(A!U49-B!V49)/(A!U49+B!V49)</f>
        <v>0.98047403971207003</v>
      </c>
      <c r="X48" s="116">
        <f>+(A!V49-B!W49)/(A!V49+B!W49)</f>
        <v>0.69609667709937539</v>
      </c>
      <c r="Y48" s="115">
        <f>+(A!W49-B!X49)/(A!W49+B!X49)</f>
        <v>0.9675597113484169</v>
      </c>
      <c r="Z48" s="116">
        <f>+(A!X49-B!Y49)/(A!X49+B!Y49)</f>
        <v>0.73372305153521378</v>
      </c>
      <c r="AA48" s="115">
        <f>+(A!Y49-B!Z49)/(A!Y49+B!Z49)</f>
        <v>0.98913809484182336</v>
      </c>
      <c r="AB48" s="115">
        <f>+(A!Z49-B!AA49)/(A!Z49+B!AA49)</f>
        <v>0.51331116977487012</v>
      </c>
      <c r="AC48" s="115">
        <f>+(A!AA49-B!AB49)/(A!AA49+B!AB49)</f>
        <v>0.89855517087227821</v>
      </c>
      <c r="AD48" s="115">
        <f>+(A!AB49-B!AC49)/(A!AB49+B!AC49)</f>
        <v>-0.92234477851687835</v>
      </c>
    </row>
    <row r="49" spans="4:30" x14ac:dyDescent="0.25">
      <c r="D49" s="248" t="s">
        <v>19</v>
      </c>
      <c r="E49" s="249"/>
      <c r="F49" s="114" t="e">
        <f>+(A!D50-B!E50)/(A!D50+B!E50)</f>
        <v>#DIV/0!</v>
      </c>
      <c r="G49" s="115" t="e">
        <f>+(A!E50-B!F50)/(A!E50+B!F50)</f>
        <v>#DIV/0!</v>
      </c>
      <c r="H49" s="116" t="e">
        <f>+(A!F50-B!G50)/(A!F50+B!G50)</f>
        <v>#DIV/0!</v>
      </c>
      <c r="I49" s="115" t="e">
        <f>+(A!G50-B!H50)/(A!G50+B!H50)</f>
        <v>#DIV/0!</v>
      </c>
      <c r="J49" s="116" t="e">
        <f>+(A!H50-B!I50)/(A!H50+B!I50)</f>
        <v>#DIV/0!</v>
      </c>
      <c r="K49" s="115" t="e">
        <f>+(A!I50-B!J50)/(A!I50+B!J50)</f>
        <v>#DIV/0!</v>
      </c>
      <c r="L49" s="116" t="e">
        <f>+(A!J50-B!K50)/(A!J50+B!K50)</f>
        <v>#DIV/0!</v>
      </c>
      <c r="M49" s="115" t="e">
        <f>+(A!K50-B!L50)/(A!K50+B!L50)</f>
        <v>#DIV/0!</v>
      </c>
      <c r="N49" s="116" t="e">
        <f>+(A!L50-B!M50)/(A!L50+B!M50)</f>
        <v>#DIV/0!</v>
      </c>
      <c r="O49" s="115" t="e">
        <f>+(A!M50-B!N50)/(A!M50+B!N50)</f>
        <v>#DIV/0!</v>
      </c>
      <c r="P49" s="116" t="e">
        <f>+(A!N50-B!O50)/(A!N50+B!O50)</f>
        <v>#DIV/0!</v>
      </c>
      <c r="Q49" s="115">
        <f>+(A!O50-B!P50)/(A!O50+B!P50)</f>
        <v>1</v>
      </c>
      <c r="R49" s="116">
        <f>+(A!P50-B!Q50)/(A!P50+B!Q50)</f>
        <v>-1</v>
      </c>
      <c r="S49" s="115">
        <f>+(A!Q50-B!R50)/(A!Q50+B!R50)</f>
        <v>1</v>
      </c>
      <c r="T49" s="116">
        <f>+(A!R50-B!S50)/(A!R50+B!S50)</f>
        <v>1</v>
      </c>
      <c r="U49" s="115">
        <f>+(A!S50-B!T50)/(A!S50+B!T50)</f>
        <v>1</v>
      </c>
      <c r="V49" s="116">
        <f>+(A!T50-B!U50)/(A!T50+B!U50)</f>
        <v>0.9999964412792951</v>
      </c>
      <c r="W49" s="115">
        <f>+(A!U50-B!V50)/(A!U50+B!V50)</f>
        <v>1</v>
      </c>
      <c r="X49" s="116">
        <f>+(A!V50-B!W50)/(A!V50+B!W50)</f>
        <v>1</v>
      </c>
      <c r="Y49" s="115" t="e">
        <f>+(A!W50-B!X50)/(A!W50+B!X50)</f>
        <v>#DIV/0!</v>
      </c>
      <c r="Z49" s="116" t="e">
        <f>+(A!X50-B!Y50)/(A!X50+B!Y50)</f>
        <v>#DIV/0!</v>
      </c>
      <c r="AA49" s="115" t="e">
        <f>+(A!Y50-B!Z50)/(A!Y50+B!Z50)</f>
        <v>#DIV/0!</v>
      </c>
      <c r="AB49" s="115">
        <f>+(A!Z50-B!AA50)/(A!Z50+B!AA50)</f>
        <v>1</v>
      </c>
      <c r="AC49" s="115" t="e">
        <f>+(A!AA50-B!AB50)/(A!AA50+B!AB50)</f>
        <v>#DIV/0!</v>
      </c>
      <c r="AD49" s="115" t="e">
        <f>+(A!AB50-B!AC50)/(A!AB50+B!AC50)</f>
        <v>#DIV/0!</v>
      </c>
    </row>
    <row r="50" spans="4:30" x14ac:dyDescent="0.25">
      <c r="D50" s="246" t="s">
        <v>20</v>
      </c>
      <c r="E50" s="247"/>
      <c r="F50" s="114" t="e">
        <f>+(A!D51-B!E51)/(A!D51+B!E51)</f>
        <v>#DIV/0!</v>
      </c>
      <c r="G50" s="115" t="e">
        <f>+(A!E51-B!F51)/(A!E51+B!F51)</f>
        <v>#DIV/0!</v>
      </c>
      <c r="H50" s="116" t="e">
        <f>+(A!F51-B!G51)/(A!F51+B!G51)</f>
        <v>#DIV/0!</v>
      </c>
      <c r="I50" s="115" t="e">
        <f>+(A!G51-B!H51)/(A!G51+B!H51)</f>
        <v>#DIV/0!</v>
      </c>
      <c r="J50" s="116" t="e">
        <f>+(A!H51-B!I51)/(A!H51+B!I51)</f>
        <v>#DIV/0!</v>
      </c>
      <c r="K50" s="115" t="e">
        <f>+(A!I51-B!J51)/(A!I51+B!J51)</f>
        <v>#DIV/0!</v>
      </c>
      <c r="L50" s="116" t="e">
        <f>+(A!J51-B!K51)/(A!J51+B!K51)</f>
        <v>#DIV/0!</v>
      </c>
      <c r="M50" s="115" t="e">
        <f>+(A!K51-B!L51)/(A!K51+B!L51)</f>
        <v>#DIV/0!</v>
      </c>
      <c r="N50" s="116">
        <f>+(A!L51-B!M51)/(A!L51+B!M51)</f>
        <v>-1</v>
      </c>
      <c r="O50" s="115" t="e">
        <f>+(A!M51-B!N51)/(A!M51+B!N51)</f>
        <v>#DIV/0!</v>
      </c>
      <c r="P50" s="116">
        <f>+(A!N51-B!O51)/(A!N51+B!O51)</f>
        <v>-1</v>
      </c>
      <c r="Q50" s="115">
        <f>+(A!O51-B!P51)/(A!O51+B!P51)</f>
        <v>-1</v>
      </c>
      <c r="R50" s="116" t="e">
        <f>+(A!P51-B!Q51)/(A!P51+B!Q51)</f>
        <v>#DIV/0!</v>
      </c>
      <c r="S50" s="115">
        <f>+(A!Q51-B!R51)/(A!Q51+B!R51)</f>
        <v>-1</v>
      </c>
      <c r="T50" s="116">
        <f>+(A!R51-B!S51)/(A!R51+B!S51)</f>
        <v>-1</v>
      </c>
      <c r="U50" s="115">
        <f>+(A!S51-B!T51)/(A!S51+B!T51)</f>
        <v>-1</v>
      </c>
      <c r="V50" s="116">
        <f>+(A!T51-B!U51)/(A!T51+B!U51)</f>
        <v>-1</v>
      </c>
      <c r="W50" s="115">
        <f>+(A!U51-B!V51)/(A!U51+B!V51)</f>
        <v>-1</v>
      </c>
      <c r="X50" s="116">
        <f>+(A!V51-B!W51)/(A!V51+B!W51)</f>
        <v>-1</v>
      </c>
      <c r="Y50" s="115">
        <f>+(A!W51-B!X51)/(A!W51+B!X51)</f>
        <v>-1</v>
      </c>
      <c r="Z50" s="116">
        <f>+(A!X51-B!Y51)/(A!X51+B!Y51)</f>
        <v>-1</v>
      </c>
      <c r="AA50" s="115">
        <f>+(A!Y51-B!Z51)/(A!Y51+B!Z51)</f>
        <v>-1</v>
      </c>
      <c r="AB50" s="115">
        <f>+(A!Z51-B!AA51)/(A!Z51+B!AA51)</f>
        <v>-1</v>
      </c>
      <c r="AC50" s="115">
        <f>+(A!AA51-B!AB51)/(A!AA51+B!AB51)</f>
        <v>-1</v>
      </c>
      <c r="AD50" s="115">
        <f>+(A!AB51-B!AC51)/(A!AB51+B!AC51)</f>
        <v>-0.99989904512131411</v>
      </c>
    </row>
    <row r="51" spans="4:30" x14ac:dyDescent="0.25">
      <c r="D51" s="248" t="s">
        <v>21</v>
      </c>
      <c r="E51" s="249"/>
      <c r="F51" s="114" t="e">
        <f>+(A!D52-B!E52)/(A!D52+B!E52)</f>
        <v>#DIV/0!</v>
      </c>
      <c r="G51" s="115" t="e">
        <f>+(A!E52-B!F52)/(A!E52+B!F52)</f>
        <v>#DIV/0!</v>
      </c>
      <c r="H51" s="116" t="e">
        <f>+(A!F52-B!G52)/(A!F52+B!G52)</f>
        <v>#DIV/0!</v>
      </c>
      <c r="I51" s="115" t="e">
        <f>+(A!G52-B!H52)/(A!G52+B!H52)</f>
        <v>#DIV/0!</v>
      </c>
      <c r="J51" s="116" t="e">
        <f>+(A!H52-B!I52)/(A!H52+B!I52)</f>
        <v>#DIV/0!</v>
      </c>
      <c r="K51" s="115" t="e">
        <f>+(A!I52-B!J52)/(A!I52+B!J52)</f>
        <v>#DIV/0!</v>
      </c>
      <c r="L51" s="116" t="e">
        <f>+(A!J52-B!K52)/(A!J52+B!K52)</f>
        <v>#DIV/0!</v>
      </c>
      <c r="M51" s="115" t="e">
        <f>+(A!K52-B!L52)/(A!K52+B!L52)</f>
        <v>#DIV/0!</v>
      </c>
      <c r="N51" s="116">
        <f>+(A!L52-B!M52)/(A!L52+B!M52)</f>
        <v>0.99606949838462033</v>
      </c>
      <c r="O51" s="115">
        <f>+(A!M52-B!N52)/(A!M52+B!N52)</f>
        <v>0.99485494817159981</v>
      </c>
      <c r="P51" s="116">
        <f>+(A!N52-B!O52)/(A!N52+B!O52)</f>
        <v>0.99793703972032155</v>
      </c>
      <c r="Q51" s="115">
        <f>+(A!O52-B!P52)/(A!O52+B!P52)</f>
        <v>0.99060254226524946</v>
      </c>
      <c r="R51" s="116">
        <f>+(A!P52-B!Q52)/(A!P52+B!Q52)</f>
        <v>0.99557222389568412</v>
      </c>
      <c r="S51" s="115">
        <f>+(A!Q52-B!R52)/(A!Q52+B!R52)</f>
        <v>0.9947110559567548</v>
      </c>
      <c r="T51" s="116">
        <f>+(A!R52-B!S52)/(A!R52+B!S52)</f>
        <v>0.99936219371525858</v>
      </c>
      <c r="U51" s="115">
        <f>+(A!S52-B!T52)/(A!S52+B!T52)</f>
        <v>0.99941616811393041</v>
      </c>
      <c r="V51" s="116">
        <f>+(A!T52-B!U52)/(A!T52+B!U52)</f>
        <v>0.99920123482528733</v>
      </c>
      <c r="W51" s="115">
        <f>+(A!U52-B!V52)/(A!U52+B!V52)</f>
        <v>0.99768789485424081</v>
      </c>
      <c r="X51" s="116">
        <f>+(A!V52-B!W52)/(A!V52+B!W52)</f>
        <v>-2.8087466831405127E-2</v>
      </c>
      <c r="Y51" s="115">
        <f>+(A!W52-B!X52)/(A!W52+B!X52)</f>
        <v>0.99152423273660595</v>
      </c>
      <c r="Z51" s="116">
        <f>+(A!X52-B!Y52)/(A!X52+B!Y52)</f>
        <v>0.99350525070592766</v>
      </c>
      <c r="AA51" s="115">
        <f>+(A!Y52-B!Z52)/(A!Y52+B!Z52)</f>
        <v>0.99276431162198975</v>
      </c>
      <c r="AB51" s="115">
        <f>+(A!Z52-B!AA52)/(A!Z52+B!AA52)</f>
        <v>0.99371314924905441</v>
      </c>
      <c r="AC51" s="115">
        <f>+(A!AA52-B!AB52)/(A!AA52+B!AB52)</f>
        <v>0.99148068524870026</v>
      </c>
      <c r="AD51" s="115">
        <f>+(A!AB52-B!AC52)/(A!AB52+B!AC52)</f>
        <v>-0.67153784420148965</v>
      </c>
    </row>
    <row r="52" spans="4:30" x14ac:dyDescent="0.25">
      <c r="D52" s="246" t="s">
        <v>22</v>
      </c>
      <c r="E52" s="247"/>
      <c r="F52" s="114" t="e">
        <f>+(A!D53-B!E53)/(A!D53+B!E53)</f>
        <v>#DIV/0!</v>
      </c>
      <c r="G52" s="115" t="e">
        <f>+(A!E53-B!F53)/(A!E53+B!F53)</f>
        <v>#DIV/0!</v>
      </c>
      <c r="H52" s="116" t="e">
        <f>+(A!F53-B!G53)/(A!F53+B!G53)</f>
        <v>#DIV/0!</v>
      </c>
      <c r="I52" s="115" t="e">
        <f>+(A!G53-B!H53)/(A!G53+B!H53)</f>
        <v>#DIV/0!</v>
      </c>
      <c r="J52" s="116" t="e">
        <f>+(A!H53-B!I53)/(A!H53+B!I53)</f>
        <v>#DIV/0!</v>
      </c>
      <c r="K52" s="115" t="e">
        <f>+(A!I53-B!J53)/(A!I53+B!J53)</f>
        <v>#DIV/0!</v>
      </c>
      <c r="L52" s="116" t="e">
        <f>+(A!J53-B!K53)/(A!J53+B!K53)</f>
        <v>#DIV/0!</v>
      </c>
      <c r="M52" s="115" t="e">
        <f>+(A!K53-B!L53)/(A!K53+B!L53)</f>
        <v>#DIV/0!</v>
      </c>
      <c r="N52" s="116">
        <f>+(A!L53-B!M53)/(A!L53+B!M53)</f>
        <v>0.86396765386640406</v>
      </c>
      <c r="O52" s="115">
        <f>+(A!M53-B!N53)/(A!M53+B!N53)</f>
        <v>0.74216082907011371</v>
      </c>
      <c r="P52" s="116">
        <f>+(A!N53-B!O53)/(A!N53+B!O53)</f>
        <v>0.66298136297580734</v>
      </c>
      <c r="Q52" s="115">
        <f>+(A!O53-B!P53)/(A!O53+B!P53)</f>
        <v>0.74734616002589416</v>
      </c>
      <c r="R52" s="116">
        <f>+(A!P53-B!Q53)/(A!P53+B!Q53)</f>
        <v>0.80127692716292143</v>
      </c>
      <c r="S52" s="115">
        <f>+(A!Q53-B!R53)/(A!Q53+B!R53)</f>
        <v>0.73783672932900324</v>
      </c>
      <c r="T52" s="116">
        <f>+(A!R53-B!S53)/(A!R53+B!S53)</f>
        <v>0.80990560596664329</v>
      </c>
      <c r="U52" s="115">
        <f>+(A!S53-B!T53)/(A!S53+B!T53)</f>
        <v>0.87491452722350849</v>
      </c>
      <c r="V52" s="116">
        <f>+(A!T53-B!U53)/(A!T53+B!U53)</f>
        <v>0.75990754760347301</v>
      </c>
      <c r="W52" s="115">
        <f>+(A!U53-B!V53)/(A!U53+B!V53)</f>
        <v>0.69165168079211281</v>
      </c>
      <c r="X52" s="116">
        <f>+(A!V53-B!W53)/(A!V53+B!W53)</f>
        <v>0.82194674987444449</v>
      </c>
      <c r="Y52" s="115">
        <f>+(A!W53-B!X53)/(A!W53+B!X53)</f>
        <v>0.28966180923158585</v>
      </c>
      <c r="Z52" s="116">
        <f>+(A!X53-B!Y53)/(A!X53+B!Y53)</f>
        <v>0.74283072192673039</v>
      </c>
      <c r="AA52" s="115">
        <f>+(A!Y53-B!Z53)/(A!Y53+B!Z53)</f>
        <v>0.78614837730216169</v>
      </c>
      <c r="AB52" s="115">
        <f>+(A!Z53-B!AA53)/(A!Z53+B!AA53)</f>
        <v>0.50349420208276718</v>
      </c>
      <c r="AC52" s="115">
        <f>+(A!AA53-B!AB53)/(A!AA53+B!AB53)</f>
        <v>0.59165009408430791</v>
      </c>
      <c r="AD52" s="115">
        <f>+(A!AB53-B!AC53)/(A!AB53+B!AC53)</f>
        <v>-0.97020761766689123</v>
      </c>
    </row>
    <row r="53" spans="4:30" x14ac:dyDescent="0.25">
      <c r="D53" s="248" t="s">
        <v>23</v>
      </c>
      <c r="E53" s="249"/>
      <c r="F53" s="114" t="e">
        <f>+(A!D54-B!E54)/(A!D54+B!E54)</f>
        <v>#DIV/0!</v>
      </c>
      <c r="G53" s="115" t="e">
        <f>+(A!E54-B!F54)/(A!E54+B!F54)</f>
        <v>#DIV/0!</v>
      </c>
      <c r="H53" s="116" t="e">
        <f>+(A!F54-B!G54)/(A!F54+B!G54)</f>
        <v>#DIV/0!</v>
      </c>
      <c r="I53" s="115" t="e">
        <f>+(A!G54-B!H54)/(A!G54+B!H54)</f>
        <v>#DIV/0!</v>
      </c>
      <c r="J53" s="116" t="e">
        <f>+(A!H54-B!I54)/(A!H54+B!I54)</f>
        <v>#DIV/0!</v>
      </c>
      <c r="K53" s="115" t="e">
        <f>+(A!I54-B!J54)/(A!I54+B!J54)</f>
        <v>#DIV/0!</v>
      </c>
      <c r="L53" s="116" t="e">
        <f>+(A!J54-B!K54)/(A!J54+B!K54)</f>
        <v>#DIV/0!</v>
      </c>
      <c r="M53" s="115" t="e">
        <f>+(A!K54-B!L54)/(A!K54+B!L54)</f>
        <v>#DIV/0!</v>
      </c>
      <c r="N53" s="116">
        <f>+(A!L54-B!M54)/(A!L54+B!M54)</f>
        <v>-0.99989048522979074</v>
      </c>
      <c r="O53" s="115">
        <f>+(A!M54-B!N54)/(A!M54+B!N54)</f>
        <v>0.77953977700879395</v>
      </c>
      <c r="P53" s="116">
        <f>+(A!N54-B!O54)/(A!N54+B!O54)</f>
        <v>0.430897266589573</v>
      </c>
      <c r="Q53" s="115">
        <f>+(A!O54-B!P54)/(A!O54+B!P54)</f>
        <v>0.17919471876846588</v>
      </c>
      <c r="R53" s="116">
        <f>+(A!P54-B!Q54)/(A!P54+B!Q54)</f>
        <v>0.35543712241129899</v>
      </c>
      <c r="S53" s="115">
        <f>+(A!Q54-B!R54)/(A!Q54+B!R54)</f>
        <v>0.86563860160841111</v>
      </c>
      <c r="T53" s="116">
        <f>+(A!R54-B!S54)/(A!R54+B!S54)</f>
        <v>-5.6792639157347183E-2</v>
      </c>
      <c r="U53" s="115">
        <f>+(A!S54-B!T54)/(A!S54+B!T54)</f>
        <v>0.75404988569726361</v>
      </c>
      <c r="V53" s="116">
        <f>+(A!T54-B!U54)/(A!T54+B!U54)</f>
        <v>0.3399435630541906</v>
      </c>
      <c r="W53" s="115">
        <f>+(A!U54-B!V54)/(A!U54+B!V54)</f>
        <v>-0.99119986238332358</v>
      </c>
      <c r="X53" s="116">
        <f>+(A!V54-B!W54)/(A!V54+B!W54)</f>
        <v>-0.9827176102583477</v>
      </c>
      <c r="Y53" s="115">
        <f>+(A!W54-B!X54)/(A!W54+B!X54)</f>
        <v>0.75224336271508951</v>
      </c>
      <c r="Z53" s="116">
        <f>+(A!X54-B!Y54)/(A!X54+B!Y54)</f>
        <v>0.89371621638347565</v>
      </c>
      <c r="AA53" s="115">
        <f>+(A!Y54-B!Z54)/(A!Y54+B!Z54)</f>
        <v>0.79854136645142837</v>
      </c>
      <c r="AB53" s="115">
        <f>+(A!Z54-B!AA54)/(A!Z54+B!AA54)</f>
        <v>0.73563614572839231</v>
      </c>
      <c r="AC53" s="115">
        <f>+(A!AA54-B!AB54)/(A!AA54+B!AB54)</f>
        <v>-0.96085598282897378</v>
      </c>
      <c r="AD53" s="115">
        <f>+(A!AB54-B!AC54)/(A!AB54+B!AC54)</f>
        <v>-0.95740201244549994</v>
      </c>
    </row>
    <row r="54" spans="4:30" x14ac:dyDescent="0.25">
      <c r="D54" s="246" t="s">
        <v>24</v>
      </c>
      <c r="E54" s="247"/>
      <c r="F54" s="114" t="e">
        <f>+(A!D55-B!E55)/(A!D55+B!E55)</f>
        <v>#DIV/0!</v>
      </c>
      <c r="G54" s="115" t="e">
        <f>+(A!E55-B!F55)/(A!E55+B!F55)</f>
        <v>#DIV/0!</v>
      </c>
      <c r="H54" s="116" t="e">
        <f>+(A!F55-B!G55)/(A!F55+B!G55)</f>
        <v>#DIV/0!</v>
      </c>
      <c r="I54" s="115" t="e">
        <f>+(A!G55-B!H55)/(A!G55+B!H55)</f>
        <v>#DIV/0!</v>
      </c>
      <c r="J54" s="116" t="e">
        <f>+(A!H55-B!I55)/(A!H55+B!I55)</f>
        <v>#DIV/0!</v>
      </c>
      <c r="K54" s="115" t="e">
        <f>+(A!I55-B!J55)/(A!I55+B!J55)</f>
        <v>#DIV/0!</v>
      </c>
      <c r="L54" s="116" t="e">
        <f>+(A!J55-B!K55)/(A!J55+B!K55)</f>
        <v>#DIV/0!</v>
      </c>
      <c r="M54" s="115" t="e">
        <f>+(A!K55-B!L55)/(A!K55+B!L55)</f>
        <v>#DIV/0!</v>
      </c>
      <c r="N54" s="116">
        <f>+(A!L55-B!M55)/(A!L55+B!M55)</f>
        <v>-1</v>
      </c>
      <c r="O54" s="115">
        <f>+(A!M55-B!N55)/(A!M55+B!N55)</f>
        <v>-0.99950703247665829</v>
      </c>
      <c r="P54" s="116">
        <f>+(A!N55-B!O55)/(A!N55+B!O55)</f>
        <v>0.51335791756965399</v>
      </c>
      <c r="Q54" s="115">
        <f>+(A!O55-B!P55)/(A!O55+B!P55)</f>
        <v>-0.99999116737883365</v>
      </c>
      <c r="R54" s="116">
        <f>+(A!P55-B!Q55)/(A!P55+B!Q55)</f>
        <v>-1</v>
      </c>
      <c r="S54" s="115">
        <f>+(A!Q55-B!R55)/(A!Q55+B!R55)</f>
        <v>-0.73170394294968288</v>
      </c>
      <c r="T54" s="116">
        <f>+(A!R55-B!S55)/(A!R55+B!S55)</f>
        <v>-0.30529539879379042</v>
      </c>
      <c r="U54" s="115">
        <f>+(A!S55-B!T55)/(A!S55+B!T55)</f>
        <v>-0.99984523167907258</v>
      </c>
      <c r="V54" s="116">
        <f>+(A!T55-B!U55)/(A!T55+B!U55)</f>
        <v>-0.40723611157113415</v>
      </c>
      <c r="W54" s="115">
        <f>+(A!U55-B!V55)/(A!U55+B!V55)</f>
        <v>0.55378472357963537</v>
      </c>
      <c r="X54" s="116">
        <f>+(A!V55-B!W55)/(A!V55+B!W55)</f>
        <v>0.59751174594448841</v>
      </c>
      <c r="Y54" s="115">
        <f>+(A!W55-B!X55)/(A!W55+B!X55)</f>
        <v>0.50765876022299106</v>
      </c>
      <c r="Z54" s="116">
        <f>+(A!X55-B!Y55)/(A!X55+B!Y55)</f>
        <v>0.38228878183500792</v>
      </c>
      <c r="AA54" s="115">
        <f>+(A!Y55-B!Z55)/(A!Y55+B!Z55)</f>
        <v>0.73133959281193361</v>
      </c>
      <c r="AB54" s="115">
        <f>+(A!Z55-B!AA55)/(A!Z55+B!AA55)</f>
        <v>0.33076993928176113</v>
      </c>
      <c r="AC54" s="115">
        <f>+(A!AA55-B!AB55)/(A!AA55+B!AB55)</f>
        <v>1.6907628131703437E-2</v>
      </c>
      <c r="AD54" s="115">
        <f>+(A!AB55-B!AC55)/(A!AB55+B!AC55)</f>
        <v>-0.98998767887967876</v>
      </c>
    </row>
    <row r="55" spans="4:30" ht="15.75" thickBot="1" x14ac:dyDescent="0.3">
      <c r="D55" s="244" t="s">
        <v>25</v>
      </c>
      <c r="E55" s="245"/>
      <c r="F55" s="117" t="e">
        <f>+(A!D56-B!E56)/(A!D56+B!E56)</f>
        <v>#DIV/0!</v>
      </c>
      <c r="G55" s="118" t="e">
        <f>+(A!E56-B!F56)/(A!E56+B!F56)</f>
        <v>#DIV/0!</v>
      </c>
      <c r="H55" s="119" t="e">
        <f>+(A!F56-B!G56)/(A!F56+B!G56)</f>
        <v>#DIV/0!</v>
      </c>
      <c r="I55" s="118" t="e">
        <f>+(A!G56-B!H56)/(A!G56+B!H56)</f>
        <v>#DIV/0!</v>
      </c>
      <c r="J55" s="119" t="e">
        <f>+(A!H56-B!I56)/(A!H56+B!I56)</f>
        <v>#DIV/0!</v>
      </c>
      <c r="K55" s="118"/>
      <c r="L55" s="119" t="e">
        <f>+(A!J56-B!K56)/(A!J56+B!K56)</f>
        <v>#DIV/0!</v>
      </c>
      <c r="M55" s="118" t="e">
        <f>+(A!K56-B!L56)/(A!K56+B!L56)</f>
        <v>#DIV/0!</v>
      </c>
      <c r="N55" s="119">
        <f>+(A!L56-B!M56)/(A!L56+B!M56)</f>
        <v>-1</v>
      </c>
      <c r="O55" s="118">
        <f>+(A!M56-B!N56)/(A!M56+B!N56)</f>
        <v>-0.99771152646905692</v>
      </c>
      <c r="P55" s="119">
        <f>+(A!N56-B!O56)/(A!N56+B!O56)</f>
        <v>-0.43315147755384398</v>
      </c>
      <c r="Q55" s="118">
        <f>+(A!O56-B!P56)/(A!O56+B!P56)</f>
        <v>-0.99640161393858107</v>
      </c>
      <c r="R55" s="119">
        <f>+(A!P56-B!Q56)/(A!P56+B!Q56)</f>
        <v>-0.10238751206150903</v>
      </c>
      <c r="S55" s="118">
        <f>+(A!Q56-B!R56)/(A!Q56+B!R56)</f>
        <v>0.48650546636660408</v>
      </c>
      <c r="T55" s="119">
        <f>+(A!R56-B!S56)/(A!R56+B!S56)</f>
        <v>-0.98962564126504926</v>
      </c>
      <c r="U55" s="118">
        <f>+(A!S56-B!T56)/(A!S56+B!T56)</f>
        <v>-0.99173783034047713</v>
      </c>
      <c r="V55" s="119">
        <f>+(A!T56-B!U56)/(A!T56+B!U56)</f>
        <v>-0.10951729045325291</v>
      </c>
      <c r="W55" s="118">
        <f>+(A!U56-B!V56)/(A!U56+B!V56)</f>
        <v>0.4886624960032272</v>
      </c>
      <c r="X55" s="119">
        <f>+(A!V56-B!W56)/(A!V56+B!W56)</f>
        <v>-0.99755756265106221</v>
      </c>
      <c r="Y55" s="118">
        <f>+(A!W56-B!X56)/(A!W56+B!X56)</f>
        <v>-0.99668610044841544</v>
      </c>
      <c r="Z55" s="119">
        <f>+(A!X56-B!Y56)/(A!X56+B!Y56)</f>
        <v>-0.22516734724044452</v>
      </c>
      <c r="AA55" s="118">
        <f>+(A!Y56-B!Z56)/(A!Y56+B!Z56)</f>
        <v>-1</v>
      </c>
      <c r="AB55" s="118">
        <f>+(A!Z56-B!AA56)/(A!Z56+B!AA56)</f>
        <v>-1</v>
      </c>
      <c r="AC55" s="118">
        <f>+(A!AA56-B!AB56)/(A!AA56+B!AB56)</f>
        <v>-0.99507349209400398</v>
      </c>
      <c r="AD55" s="118">
        <f>+(A!AB56-B!AC56)/(A!AB56+B!AC56)</f>
        <v>-0.99837978344185485</v>
      </c>
    </row>
    <row r="56" spans="4:30" s="1" customFormat="1" x14ac:dyDescent="0.25">
      <c r="D56" s="1" t="s">
        <v>52</v>
      </c>
      <c r="E56" s="125"/>
      <c r="F56" s="116"/>
      <c r="G56" s="116"/>
      <c r="H56" s="116"/>
      <c r="I56" s="116"/>
      <c r="J56" s="116"/>
      <c r="K56" s="116"/>
      <c r="L56" s="116"/>
      <c r="M56" s="116"/>
      <c r="N56" s="116"/>
      <c r="O56" s="116"/>
      <c r="P56" s="116"/>
      <c r="Q56" s="116"/>
      <c r="R56" s="116"/>
      <c r="S56" s="116"/>
      <c r="T56" s="116"/>
      <c r="U56" s="116"/>
      <c r="V56" s="116"/>
      <c r="W56" s="116"/>
      <c r="X56" s="116"/>
      <c r="Y56" s="116"/>
      <c r="Z56" s="116"/>
      <c r="AA56" s="116"/>
      <c r="AB56" s="116"/>
    </row>
    <row r="57" spans="4:30" ht="15.75" thickBot="1" x14ac:dyDescent="0.3"/>
    <row r="58" spans="4:30" ht="15.75" thickBot="1" x14ac:dyDescent="0.3">
      <c r="D58" s="7" t="s">
        <v>14</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c r="AC58" s="10">
        <v>2018</v>
      </c>
      <c r="AD58" s="10">
        <v>2019</v>
      </c>
    </row>
    <row r="59" spans="4:30" x14ac:dyDescent="0.25">
      <c r="D59" s="246" t="s">
        <v>16</v>
      </c>
      <c r="E59" s="247"/>
      <c r="F59" s="120" t="e">
        <f>+IF(F46&gt;0.33, "COMERCIO INTRAINDUSTRIAL", "INDICIO DE COMERCIO INTRAINDUSTRIAL")</f>
        <v>#DIV/0!</v>
      </c>
      <c r="G59" s="153" t="e">
        <f t="shared" ref="G59:AA59" si="0">+IF(G46&gt;0.33, "COMERCIO INTRAINDUSTRIAL", "INDICIO DE COMERCIO INTRAINDUSTRIAL")</f>
        <v>#DIV/0!</v>
      </c>
      <c r="H59" s="120" t="e">
        <f t="shared" si="0"/>
        <v>#DIV/0!</v>
      </c>
      <c r="I59" s="153" t="e">
        <f t="shared" si="0"/>
        <v>#DIV/0!</v>
      </c>
      <c r="J59" s="120" t="e">
        <f t="shared" si="0"/>
        <v>#DIV/0!</v>
      </c>
      <c r="K59" s="153" t="e">
        <f t="shared" si="0"/>
        <v>#DIV/0!</v>
      </c>
      <c r="L59" s="120" t="e">
        <f t="shared" si="0"/>
        <v>#DIV/0!</v>
      </c>
      <c r="M59" s="153" t="e">
        <f t="shared" si="0"/>
        <v>#DIV/0!</v>
      </c>
      <c r="N59" s="120" t="str">
        <f t="shared" si="0"/>
        <v>COMERCIO INTRAINDUSTRIAL</v>
      </c>
      <c r="O59" s="153" t="str">
        <f t="shared" si="0"/>
        <v>COMERCIO INTRAINDUSTRIAL</v>
      </c>
      <c r="P59" s="120" t="str">
        <f t="shared" si="0"/>
        <v>COMERCIO INTRAINDUSTRIAL</v>
      </c>
      <c r="Q59" s="153" t="str">
        <f t="shared" si="0"/>
        <v>COMERCIO INTRAINDUSTRIAL</v>
      </c>
      <c r="R59" s="120" t="str">
        <f t="shared" si="0"/>
        <v>COMERCIO INTRAINDUSTRIAL</v>
      </c>
      <c r="S59" s="153" t="str">
        <f t="shared" si="0"/>
        <v>COMERCIO INTRAINDUSTRIAL</v>
      </c>
      <c r="T59" s="120" t="str">
        <f t="shared" si="0"/>
        <v>INDICIO DE COMERCIO INTRAINDUSTRIAL</v>
      </c>
      <c r="U59" s="153" t="str">
        <f t="shared" si="0"/>
        <v>COMERCIO INTRAINDUSTRIAL</v>
      </c>
      <c r="V59" s="120" t="str">
        <f t="shared" si="0"/>
        <v>COMERCIO INTRAINDUSTRIAL</v>
      </c>
      <c r="W59" s="153" t="str">
        <f t="shared" si="0"/>
        <v>COMERCIO INTRAINDUSTRIAL</v>
      </c>
      <c r="X59" s="120" t="str">
        <f t="shared" si="0"/>
        <v>COMERCIO INTRAINDUSTRIAL</v>
      </c>
      <c r="Y59" s="153" t="str">
        <f t="shared" si="0"/>
        <v>COMERCIO INTRAINDUSTRIAL</v>
      </c>
      <c r="Z59" s="120" t="str">
        <f t="shared" si="0"/>
        <v>COMERCIO INTRAINDUSTRIAL</v>
      </c>
      <c r="AA59" s="154" t="str">
        <f t="shared" si="0"/>
        <v>COMERCIO INTRAINDUSTRIAL</v>
      </c>
      <c r="AB59" s="154" t="str">
        <f t="shared" ref="AB59:AC59" si="1">+IF(AB46&gt;0.33, "COMERCIO INTRAINDUSTRIAL", "INDICIO DE COMERCIO INTRAINDUSTRIAL")</f>
        <v>INDICIO DE COMERCIO INTRAINDUSTRIAL</v>
      </c>
      <c r="AC59" s="154" t="str">
        <f t="shared" si="1"/>
        <v>COMERCIO INTRAINDUSTRIAL</v>
      </c>
      <c r="AD59" s="154" t="str">
        <f t="shared" ref="AD59" si="2">+IF(AD46&gt;0.33, "COMERCIO INTRAINDUSTRIAL", "INDICIO DE COMERCIO INTRAINDUSTRIAL")</f>
        <v>INDICIO DE COMERCIO INTRAINDUSTRIAL</v>
      </c>
    </row>
    <row r="60" spans="4:30" x14ac:dyDescent="0.25">
      <c r="D60" s="248" t="s">
        <v>17</v>
      </c>
      <c r="E60" s="249"/>
      <c r="F60" s="121" t="e">
        <f t="shared" ref="F60:AA60" si="3">+IF(F47&gt;0.33, "COMERCIO INTRAINDUSTRIAL", "INDICIO DE COMERCIO INTRAINDUSTRIAL")</f>
        <v>#DIV/0!</v>
      </c>
      <c r="G60" s="152" t="e">
        <f t="shared" si="3"/>
        <v>#DIV/0!</v>
      </c>
      <c r="H60" s="121" t="e">
        <f t="shared" si="3"/>
        <v>#DIV/0!</v>
      </c>
      <c r="I60" s="152" t="e">
        <f t="shared" si="3"/>
        <v>#DIV/0!</v>
      </c>
      <c r="J60" s="121" t="e">
        <f t="shared" si="3"/>
        <v>#DIV/0!</v>
      </c>
      <c r="K60" s="152" t="e">
        <f t="shared" si="3"/>
        <v>#DIV/0!</v>
      </c>
      <c r="L60" s="121" t="e">
        <f t="shared" si="3"/>
        <v>#DIV/0!</v>
      </c>
      <c r="M60" s="152" t="e">
        <f t="shared" si="3"/>
        <v>#DIV/0!</v>
      </c>
      <c r="N60" s="121" t="str">
        <f t="shared" si="3"/>
        <v>COMERCIO INTRAINDUSTRIAL</v>
      </c>
      <c r="O60" s="152" t="str">
        <f t="shared" si="3"/>
        <v>COMERCIO INTRAINDUSTRIAL</v>
      </c>
      <c r="P60" s="121" t="str">
        <f t="shared" si="3"/>
        <v>COMERCIO INTRAINDUSTRIAL</v>
      </c>
      <c r="Q60" s="152" t="str">
        <f t="shared" si="3"/>
        <v>COMERCIO INTRAINDUSTRIAL</v>
      </c>
      <c r="R60" s="121" t="str">
        <f t="shared" si="3"/>
        <v>INDICIO DE COMERCIO INTRAINDUSTRIAL</v>
      </c>
      <c r="S60" s="152" t="str">
        <f t="shared" si="3"/>
        <v>INDICIO DE COMERCIO INTRAINDUSTRIAL</v>
      </c>
      <c r="T60" s="121" t="str">
        <f t="shared" si="3"/>
        <v>COMERCIO INTRAINDUSTRIAL</v>
      </c>
      <c r="U60" s="152" t="e">
        <f t="shared" si="3"/>
        <v>#DIV/0!</v>
      </c>
      <c r="V60" s="121" t="str">
        <f t="shared" si="3"/>
        <v>INDICIO DE COMERCIO INTRAINDUSTRIAL</v>
      </c>
      <c r="W60" s="152" t="str">
        <f t="shared" si="3"/>
        <v>INDICIO DE COMERCIO INTRAINDUSTRIAL</v>
      </c>
      <c r="X60" s="121" t="str">
        <f t="shared" si="3"/>
        <v>INDICIO DE COMERCIO INTRAINDUSTRIAL</v>
      </c>
      <c r="Y60" s="152" t="str">
        <f t="shared" si="3"/>
        <v>INDICIO DE COMERCIO INTRAINDUSTRIAL</v>
      </c>
      <c r="Z60" s="121" t="str">
        <f t="shared" si="3"/>
        <v>COMERCIO INTRAINDUSTRIAL</v>
      </c>
      <c r="AA60" s="155" t="str">
        <f t="shared" si="3"/>
        <v>COMERCIO INTRAINDUSTRIAL</v>
      </c>
      <c r="AB60" s="155" t="str">
        <f t="shared" ref="AB60:AC60" si="4">+IF(AB47&gt;0.33, "COMERCIO INTRAINDUSTRIAL", "INDICIO DE COMERCIO INTRAINDUSTRIAL")</f>
        <v>COMERCIO INTRAINDUSTRIAL</v>
      </c>
      <c r="AC60" s="155" t="str">
        <f t="shared" si="4"/>
        <v>COMERCIO INTRAINDUSTRIAL</v>
      </c>
      <c r="AD60" s="155" t="str">
        <f t="shared" ref="AD60" si="5">+IF(AD47&gt;0.33, "COMERCIO INTRAINDUSTRIAL", "INDICIO DE COMERCIO INTRAINDUSTRIAL")</f>
        <v>COMERCIO INTRAINDUSTRIAL</v>
      </c>
    </row>
    <row r="61" spans="4:30" x14ac:dyDescent="0.25">
      <c r="D61" s="246" t="s">
        <v>18</v>
      </c>
      <c r="E61" s="247"/>
      <c r="F61" s="121" t="e">
        <f t="shared" ref="F61:AA61" si="6">+IF(F48&gt;0.33, "COMERCIO INTRAINDUSTRIAL", "INDICIO DE COMERCIO INTRAINDUSTRIAL")</f>
        <v>#DIV/0!</v>
      </c>
      <c r="G61" s="152" t="e">
        <f t="shared" si="6"/>
        <v>#DIV/0!</v>
      </c>
      <c r="H61" s="121" t="e">
        <f t="shared" si="6"/>
        <v>#DIV/0!</v>
      </c>
      <c r="I61" s="152" t="e">
        <f t="shared" si="6"/>
        <v>#DIV/0!</v>
      </c>
      <c r="J61" s="121" t="e">
        <f t="shared" si="6"/>
        <v>#DIV/0!</v>
      </c>
      <c r="K61" s="152" t="e">
        <f t="shared" si="6"/>
        <v>#DIV/0!</v>
      </c>
      <c r="L61" s="121" t="e">
        <f t="shared" si="6"/>
        <v>#DIV/0!</v>
      </c>
      <c r="M61" s="152" t="e">
        <f t="shared" si="6"/>
        <v>#DIV/0!</v>
      </c>
      <c r="N61" s="121" t="str">
        <f t="shared" si="6"/>
        <v>COMERCIO INTRAINDUSTRIAL</v>
      </c>
      <c r="O61" s="152" t="str">
        <f t="shared" si="6"/>
        <v>INDICIO DE COMERCIO INTRAINDUSTRIAL</v>
      </c>
      <c r="P61" s="121" t="str">
        <f t="shared" si="6"/>
        <v>COMERCIO INTRAINDUSTRIAL</v>
      </c>
      <c r="Q61" s="152" t="str">
        <f t="shared" si="6"/>
        <v>COMERCIO INTRAINDUSTRIAL</v>
      </c>
      <c r="R61" s="121" t="str">
        <f t="shared" si="6"/>
        <v>COMERCIO INTRAINDUSTRIAL</v>
      </c>
      <c r="S61" s="152" t="str">
        <f t="shared" si="6"/>
        <v>INDICIO DE COMERCIO INTRAINDUSTRIAL</v>
      </c>
      <c r="T61" s="121" t="str">
        <f t="shared" si="6"/>
        <v>COMERCIO INTRAINDUSTRIAL</v>
      </c>
      <c r="U61" s="152" t="str">
        <f t="shared" si="6"/>
        <v>COMERCIO INTRAINDUSTRIAL</v>
      </c>
      <c r="V61" s="121" t="str">
        <f t="shared" si="6"/>
        <v>COMERCIO INTRAINDUSTRIAL</v>
      </c>
      <c r="W61" s="152" t="str">
        <f t="shared" si="6"/>
        <v>COMERCIO INTRAINDUSTRIAL</v>
      </c>
      <c r="X61" s="121" t="str">
        <f t="shared" si="6"/>
        <v>COMERCIO INTRAINDUSTRIAL</v>
      </c>
      <c r="Y61" s="152" t="str">
        <f t="shared" si="6"/>
        <v>COMERCIO INTRAINDUSTRIAL</v>
      </c>
      <c r="Z61" s="121" t="str">
        <f t="shared" si="6"/>
        <v>COMERCIO INTRAINDUSTRIAL</v>
      </c>
      <c r="AA61" s="155" t="str">
        <f t="shared" si="6"/>
        <v>COMERCIO INTRAINDUSTRIAL</v>
      </c>
      <c r="AB61" s="155" t="str">
        <f t="shared" ref="AB61:AC61" si="7">+IF(AB48&gt;0.33, "COMERCIO INTRAINDUSTRIAL", "INDICIO DE COMERCIO INTRAINDUSTRIAL")</f>
        <v>COMERCIO INTRAINDUSTRIAL</v>
      </c>
      <c r="AC61" s="155" t="str">
        <f t="shared" si="7"/>
        <v>COMERCIO INTRAINDUSTRIAL</v>
      </c>
      <c r="AD61" s="155" t="str">
        <f t="shared" ref="AD61" si="8">+IF(AD48&gt;0.33, "COMERCIO INTRAINDUSTRIAL", "INDICIO DE COMERCIO INTRAINDUSTRIAL")</f>
        <v>INDICIO DE COMERCIO INTRAINDUSTRIAL</v>
      </c>
    </row>
    <row r="62" spans="4:30" x14ac:dyDescent="0.25">
      <c r="D62" s="248" t="s">
        <v>19</v>
      </c>
      <c r="E62" s="249"/>
      <c r="F62" s="121" t="e">
        <f t="shared" ref="F62:AA62" si="9">+IF(F49&gt;0.33, "COMERCIO INTRAINDUSTRIAL", "INDICIO DE COMERCIO INTRAINDUSTRIAL")</f>
        <v>#DIV/0!</v>
      </c>
      <c r="G62" s="152" t="e">
        <f t="shared" si="9"/>
        <v>#DIV/0!</v>
      </c>
      <c r="H62" s="121" t="e">
        <f t="shared" si="9"/>
        <v>#DIV/0!</v>
      </c>
      <c r="I62" s="152" t="e">
        <f t="shared" si="9"/>
        <v>#DIV/0!</v>
      </c>
      <c r="J62" s="121" t="e">
        <f t="shared" si="9"/>
        <v>#DIV/0!</v>
      </c>
      <c r="K62" s="152" t="e">
        <f t="shared" si="9"/>
        <v>#DIV/0!</v>
      </c>
      <c r="L62" s="121" t="e">
        <f t="shared" si="9"/>
        <v>#DIV/0!</v>
      </c>
      <c r="M62" s="152" t="e">
        <f t="shared" si="9"/>
        <v>#DIV/0!</v>
      </c>
      <c r="N62" s="121" t="e">
        <f t="shared" si="9"/>
        <v>#DIV/0!</v>
      </c>
      <c r="O62" s="152" t="e">
        <f t="shared" si="9"/>
        <v>#DIV/0!</v>
      </c>
      <c r="P62" s="121" t="e">
        <f t="shared" si="9"/>
        <v>#DIV/0!</v>
      </c>
      <c r="Q62" s="152" t="str">
        <f t="shared" si="9"/>
        <v>COMERCIO INTRAINDUSTRIAL</v>
      </c>
      <c r="R62" s="121" t="str">
        <f t="shared" si="9"/>
        <v>INDICIO DE COMERCIO INTRAINDUSTRIAL</v>
      </c>
      <c r="S62" s="152" t="str">
        <f t="shared" si="9"/>
        <v>COMERCIO INTRAINDUSTRIAL</v>
      </c>
      <c r="T62" s="121" t="str">
        <f t="shared" si="9"/>
        <v>COMERCIO INTRAINDUSTRIAL</v>
      </c>
      <c r="U62" s="152" t="str">
        <f t="shared" si="9"/>
        <v>COMERCIO INTRAINDUSTRIAL</v>
      </c>
      <c r="V62" s="121" t="str">
        <f t="shared" si="9"/>
        <v>COMERCIO INTRAINDUSTRIAL</v>
      </c>
      <c r="W62" s="152" t="str">
        <f t="shared" si="9"/>
        <v>COMERCIO INTRAINDUSTRIAL</v>
      </c>
      <c r="X62" s="121" t="str">
        <f t="shared" si="9"/>
        <v>COMERCIO INTRAINDUSTRIAL</v>
      </c>
      <c r="Y62" s="152" t="e">
        <f t="shared" si="9"/>
        <v>#DIV/0!</v>
      </c>
      <c r="Z62" s="121" t="e">
        <f t="shared" si="9"/>
        <v>#DIV/0!</v>
      </c>
      <c r="AA62" s="155" t="e">
        <f t="shared" si="9"/>
        <v>#DIV/0!</v>
      </c>
      <c r="AB62" s="155" t="str">
        <f t="shared" ref="AB62:AC62" si="10">+IF(AB49&gt;0.33, "COMERCIO INTRAINDUSTRIAL", "INDICIO DE COMERCIO INTRAINDUSTRIAL")</f>
        <v>COMERCIO INTRAINDUSTRIAL</v>
      </c>
      <c r="AC62" s="155" t="e">
        <f t="shared" si="10"/>
        <v>#DIV/0!</v>
      </c>
      <c r="AD62" s="155" t="e">
        <f t="shared" ref="AD62" si="11">+IF(AD49&gt;0.33, "COMERCIO INTRAINDUSTRIAL", "INDICIO DE COMERCIO INTRAINDUSTRIAL")</f>
        <v>#DIV/0!</v>
      </c>
    </row>
    <row r="63" spans="4:30" x14ac:dyDescent="0.25">
      <c r="D63" s="246" t="s">
        <v>20</v>
      </c>
      <c r="E63" s="247"/>
      <c r="F63" s="121" t="e">
        <f t="shared" ref="F63:AA63" si="12">+IF(F50&gt;0.33, "COMERCIO INTRAINDUSTRIAL", "INDICIO DE COMERCIO INTRAINDUSTRIAL")</f>
        <v>#DIV/0!</v>
      </c>
      <c r="G63" s="152" t="e">
        <f t="shared" si="12"/>
        <v>#DIV/0!</v>
      </c>
      <c r="H63" s="121" t="e">
        <f t="shared" si="12"/>
        <v>#DIV/0!</v>
      </c>
      <c r="I63" s="152" t="e">
        <f t="shared" si="12"/>
        <v>#DIV/0!</v>
      </c>
      <c r="J63" s="121" t="e">
        <f t="shared" si="12"/>
        <v>#DIV/0!</v>
      </c>
      <c r="K63" s="152" t="e">
        <f t="shared" si="12"/>
        <v>#DIV/0!</v>
      </c>
      <c r="L63" s="121" t="e">
        <f t="shared" si="12"/>
        <v>#DIV/0!</v>
      </c>
      <c r="M63" s="152" t="e">
        <f t="shared" si="12"/>
        <v>#DIV/0!</v>
      </c>
      <c r="N63" s="121" t="str">
        <f t="shared" si="12"/>
        <v>INDICIO DE COMERCIO INTRAINDUSTRIAL</v>
      </c>
      <c r="O63" s="152" t="e">
        <f t="shared" si="12"/>
        <v>#DIV/0!</v>
      </c>
      <c r="P63" s="121" t="str">
        <f t="shared" si="12"/>
        <v>INDICIO DE COMERCIO INTRAINDUSTRIAL</v>
      </c>
      <c r="Q63" s="152" t="str">
        <f t="shared" si="12"/>
        <v>INDICIO DE COMERCIO INTRAINDUSTRIAL</v>
      </c>
      <c r="R63" s="121" t="e">
        <f t="shared" si="12"/>
        <v>#DIV/0!</v>
      </c>
      <c r="S63" s="152" t="str">
        <f t="shared" si="12"/>
        <v>INDICIO DE COMERCIO INTRAINDUSTRIAL</v>
      </c>
      <c r="T63" s="121" t="str">
        <f t="shared" si="12"/>
        <v>INDICIO DE COMERCIO INTRAINDUSTRIAL</v>
      </c>
      <c r="U63" s="152" t="str">
        <f t="shared" si="12"/>
        <v>INDICIO DE COMERCIO INTRAINDUSTRIAL</v>
      </c>
      <c r="V63" s="121" t="str">
        <f t="shared" si="12"/>
        <v>INDICIO DE COMERCIO INTRAINDUSTRIAL</v>
      </c>
      <c r="W63" s="152" t="str">
        <f t="shared" si="12"/>
        <v>INDICIO DE COMERCIO INTRAINDUSTRIAL</v>
      </c>
      <c r="X63" s="121" t="str">
        <f t="shared" si="12"/>
        <v>INDICIO DE COMERCIO INTRAINDUSTRIAL</v>
      </c>
      <c r="Y63" s="152" t="str">
        <f t="shared" si="12"/>
        <v>INDICIO DE COMERCIO INTRAINDUSTRIAL</v>
      </c>
      <c r="Z63" s="121" t="str">
        <f t="shared" si="12"/>
        <v>INDICIO DE COMERCIO INTRAINDUSTRIAL</v>
      </c>
      <c r="AA63" s="155" t="str">
        <f t="shared" si="12"/>
        <v>INDICIO DE COMERCIO INTRAINDUSTRIAL</v>
      </c>
      <c r="AB63" s="155" t="str">
        <f t="shared" ref="AB63:AC63" si="13">+IF(AB50&gt;0.33, "COMERCIO INTRAINDUSTRIAL", "INDICIO DE COMERCIO INTRAINDUSTRIAL")</f>
        <v>INDICIO DE COMERCIO INTRAINDUSTRIAL</v>
      </c>
      <c r="AC63" s="155" t="str">
        <f t="shared" si="13"/>
        <v>INDICIO DE COMERCIO INTRAINDUSTRIAL</v>
      </c>
      <c r="AD63" s="155" t="str">
        <f t="shared" ref="AD63" si="14">+IF(AD50&gt;0.33, "COMERCIO INTRAINDUSTRIAL", "INDICIO DE COMERCIO INTRAINDUSTRIAL")</f>
        <v>INDICIO DE COMERCIO INTRAINDUSTRIAL</v>
      </c>
    </row>
    <row r="64" spans="4:30" x14ac:dyDescent="0.25">
      <c r="D64" s="248" t="s">
        <v>21</v>
      </c>
      <c r="E64" s="249"/>
      <c r="F64" s="121" t="e">
        <f t="shared" ref="F64:AA64" si="15">+IF(F51&gt;0.33, "COMERCIO INTRAINDUSTRIAL", "INDICIO DE COMERCIO INTRAINDUSTRIAL")</f>
        <v>#DIV/0!</v>
      </c>
      <c r="G64" s="152" t="e">
        <f t="shared" si="15"/>
        <v>#DIV/0!</v>
      </c>
      <c r="H64" s="121" t="e">
        <f t="shared" si="15"/>
        <v>#DIV/0!</v>
      </c>
      <c r="I64" s="152" t="e">
        <f t="shared" si="15"/>
        <v>#DIV/0!</v>
      </c>
      <c r="J64" s="121" t="e">
        <f t="shared" si="15"/>
        <v>#DIV/0!</v>
      </c>
      <c r="K64" s="152" t="e">
        <f t="shared" si="15"/>
        <v>#DIV/0!</v>
      </c>
      <c r="L64" s="121" t="e">
        <f t="shared" si="15"/>
        <v>#DIV/0!</v>
      </c>
      <c r="M64" s="152" t="e">
        <f t="shared" si="15"/>
        <v>#DIV/0!</v>
      </c>
      <c r="N64" s="121" t="str">
        <f t="shared" si="15"/>
        <v>COMERCIO INTRAINDUSTRIAL</v>
      </c>
      <c r="O64" s="152" t="str">
        <f t="shared" si="15"/>
        <v>COMERCIO INTRAINDUSTRIAL</v>
      </c>
      <c r="P64" s="121" t="str">
        <f t="shared" si="15"/>
        <v>COMERCIO INTRAINDUSTRIAL</v>
      </c>
      <c r="Q64" s="152" t="str">
        <f t="shared" si="15"/>
        <v>COMERCIO INTRAINDUSTRIAL</v>
      </c>
      <c r="R64" s="121" t="str">
        <f t="shared" si="15"/>
        <v>COMERCIO INTRAINDUSTRIAL</v>
      </c>
      <c r="S64" s="152" t="str">
        <f t="shared" si="15"/>
        <v>COMERCIO INTRAINDUSTRIAL</v>
      </c>
      <c r="T64" s="121" t="str">
        <f t="shared" si="15"/>
        <v>COMERCIO INTRAINDUSTRIAL</v>
      </c>
      <c r="U64" s="152" t="str">
        <f t="shared" si="15"/>
        <v>COMERCIO INTRAINDUSTRIAL</v>
      </c>
      <c r="V64" s="121" t="str">
        <f t="shared" si="15"/>
        <v>COMERCIO INTRAINDUSTRIAL</v>
      </c>
      <c r="W64" s="152" t="str">
        <f t="shared" si="15"/>
        <v>COMERCIO INTRAINDUSTRIAL</v>
      </c>
      <c r="X64" s="121" t="str">
        <f t="shared" si="15"/>
        <v>INDICIO DE COMERCIO INTRAINDUSTRIAL</v>
      </c>
      <c r="Y64" s="152" t="str">
        <f t="shared" si="15"/>
        <v>COMERCIO INTRAINDUSTRIAL</v>
      </c>
      <c r="Z64" s="121" t="str">
        <f t="shared" si="15"/>
        <v>COMERCIO INTRAINDUSTRIAL</v>
      </c>
      <c r="AA64" s="155" t="str">
        <f t="shared" si="15"/>
        <v>COMERCIO INTRAINDUSTRIAL</v>
      </c>
      <c r="AB64" s="155" t="str">
        <f t="shared" ref="AB64:AC64" si="16">+IF(AB51&gt;0.33, "COMERCIO INTRAINDUSTRIAL", "INDICIO DE COMERCIO INTRAINDUSTRIAL")</f>
        <v>COMERCIO INTRAINDUSTRIAL</v>
      </c>
      <c r="AC64" s="155" t="str">
        <f t="shared" si="16"/>
        <v>COMERCIO INTRAINDUSTRIAL</v>
      </c>
      <c r="AD64" s="155" t="str">
        <f t="shared" ref="AD64" si="17">+IF(AD51&gt;0.33, "COMERCIO INTRAINDUSTRIAL", "INDICIO DE COMERCIO INTRAINDUSTRIAL")</f>
        <v>INDICIO DE COMERCIO INTRAINDUSTRIAL</v>
      </c>
    </row>
    <row r="65" spans="4:30" x14ac:dyDescent="0.25">
      <c r="D65" s="246" t="s">
        <v>22</v>
      </c>
      <c r="E65" s="247"/>
      <c r="F65" s="121" t="e">
        <f t="shared" ref="F65:AA65" si="18">+IF(F52&gt;0.33, "COMERCIO INTRAINDUSTRIAL", "INDICIO DE COMERCIO INTRAINDUSTRIAL")</f>
        <v>#DIV/0!</v>
      </c>
      <c r="G65" s="152" t="e">
        <f t="shared" si="18"/>
        <v>#DIV/0!</v>
      </c>
      <c r="H65" s="121" t="e">
        <f t="shared" si="18"/>
        <v>#DIV/0!</v>
      </c>
      <c r="I65" s="152" t="e">
        <f t="shared" si="18"/>
        <v>#DIV/0!</v>
      </c>
      <c r="J65" s="121" t="e">
        <f t="shared" si="18"/>
        <v>#DIV/0!</v>
      </c>
      <c r="K65" s="152" t="e">
        <f t="shared" si="18"/>
        <v>#DIV/0!</v>
      </c>
      <c r="L65" s="121" t="e">
        <f t="shared" si="18"/>
        <v>#DIV/0!</v>
      </c>
      <c r="M65" s="152" t="e">
        <f t="shared" si="18"/>
        <v>#DIV/0!</v>
      </c>
      <c r="N65" s="121" t="str">
        <f t="shared" si="18"/>
        <v>COMERCIO INTRAINDUSTRIAL</v>
      </c>
      <c r="O65" s="152" t="str">
        <f t="shared" si="18"/>
        <v>COMERCIO INTRAINDUSTRIAL</v>
      </c>
      <c r="P65" s="121" t="str">
        <f t="shared" si="18"/>
        <v>COMERCIO INTRAINDUSTRIAL</v>
      </c>
      <c r="Q65" s="152" t="str">
        <f t="shared" si="18"/>
        <v>COMERCIO INTRAINDUSTRIAL</v>
      </c>
      <c r="R65" s="121" t="str">
        <f t="shared" si="18"/>
        <v>COMERCIO INTRAINDUSTRIAL</v>
      </c>
      <c r="S65" s="152" t="str">
        <f t="shared" si="18"/>
        <v>COMERCIO INTRAINDUSTRIAL</v>
      </c>
      <c r="T65" s="121" t="str">
        <f t="shared" si="18"/>
        <v>COMERCIO INTRAINDUSTRIAL</v>
      </c>
      <c r="U65" s="152" t="str">
        <f t="shared" si="18"/>
        <v>COMERCIO INTRAINDUSTRIAL</v>
      </c>
      <c r="V65" s="121" t="str">
        <f t="shared" si="18"/>
        <v>COMERCIO INTRAINDUSTRIAL</v>
      </c>
      <c r="W65" s="152" t="str">
        <f t="shared" si="18"/>
        <v>COMERCIO INTRAINDUSTRIAL</v>
      </c>
      <c r="X65" s="121" t="str">
        <f t="shared" si="18"/>
        <v>COMERCIO INTRAINDUSTRIAL</v>
      </c>
      <c r="Y65" s="152" t="str">
        <f t="shared" si="18"/>
        <v>INDICIO DE COMERCIO INTRAINDUSTRIAL</v>
      </c>
      <c r="Z65" s="121" t="str">
        <f t="shared" si="18"/>
        <v>COMERCIO INTRAINDUSTRIAL</v>
      </c>
      <c r="AA65" s="155" t="str">
        <f t="shared" si="18"/>
        <v>COMERCIO INTRAINDUSTRIAL</v>
      </c>
      <c r="AB65" s="155" t="str">
        <f t="shared" ref="AB65:AC65" si="19">+IF(AB52&gt;0.33, "COMERCIO INTRAINDUSTRIAL", "INDICIO DE COMERCIO INTRAINDUSTRIAL")</f>
        <v>COMERCIO INTRAINDUSTRIAL</v>
      </c>
      <c r="AC65" s="155" t="str">
        <f t="shared" si="19"/>
        <v>COMERCIO INTRAINDUSTRIAL</v>
      </c>
      <c r="AD65" s="155" t="str">
        <f t="shared" ref="AD65" si="20">+IF(AD52&gt;0.33, "COMERCIO INTRAINDUSTRIAL", "INDICIO DE COMERCIO INTRAINDUSTRIAL")</f>
        <v>INDICIO DE COMERCIO INTRAINDUSTRIAL</v>
      </c>
    </row>
    <row r="66" spans="4:30" x14ac:dyDescent="0.25">
      <c r="D66" s="248" t="s">
        <v>23</v>
      </c>
      <c r="E66" s="249"/>
      <c r="F66" s="121" t="e">
        <f t="shared" ref="F66:AA66" si="21">+IF(F53&gt;0.33, "COMERCIO INTRAINDUSTRIAL", "INDICIO DE COMERCIO INTRAINDUSTRIAL")</f>
        <v>#DIV/0!</v>
      </c>
      <c r="G66" s="152" t="e">
        <f t="shared" si="21"/>
        <v>#DIV/0!</v>
      </c>
      <c r="H66" s="121" t="e">
        <f t="shared" si="21"/>
        <v>#DIV/0!</v>
      </c>
      <c r="I66" s="152" t="e">
        <f t="shared" si="21"/>
        <v>#DIV/0!</v>
      </c>
      <c r="J66" s="121" t="e">
        <f t="shared" si="21"/>
        <v>#DIV/0!</v>
      </c>
      <c r="K66" s="152" t="e">
        <f t="shared" si="21"/>
        <v>#DIV/0!</v>
      </c>
      <c r="L66" s="121" t="e">
        <f t="shared" si="21"/>
        <v>#DIV/0!</v>
      </c>
      <c r="M66" s="152" t="e">
        <f t="shared" si="21"/>
        <v>#DIV/0!</v>
      </c>
      <c r="N66" s="121" t="str">
        <f t="shared" si="21"/>
        <v>INDICIO DE COMERCIO INTRAINDUSTRIAL</v>
      </c>
      <c r="O66" s="152" t="str">
        <f t="shared" si="21"/>
        <v>COMERCIO INTRAINDUSTRIAL</v>
      </c>
      <c r="P66" s="121" t="str">
        <f t="shared" si="21"/>
        <v>COMERCIO INTRAINDUSTRIAL</v>
      </c>
      <c r="Q66" s="152" t="str">
        <f t="shared" si="21"/>
        <v>INDICIO DE COMERCIO INTRAINDUSTRIAL</v>
      </c>
      <c r="R66" s="121" t="str">
        <f t="shared" si="21"/>
        <v>COMERCIO INTRAINDUSTRIAL</v>
      </c>
      <c r="S66" s="152" t="str">
        <f t="shared" si="21"/>
        <v>COMERCIO INTRAINDUSTRIAL</v>
      </c>
      <c r="T66" s="121" t="str">
        <f t="shared" si="21"/>
        <v>INDICIO DE COMERCIO INTRAINDUSTRIAL</v>
      </c>
      <c r="U66" s="152" t="str">
        <f t="shared" si="21"/>
        <v>COMERCIO INTRAINDUSTRIAL</v>
      </c>
      <c r="V66" s="121" t="str">
        <f t="shared" si="21"/>
        <v>COMERCIO INTRAINDUSTRIAL</v>
      </c>
      <c r="W66" s="152" t="str">
        <f t="shared" si="21"/>
        <v>INDICIO DE COMERCIO INTRAINDUSTRIAL</v>
      </c>
      <c r="X66" s="121" t="str">
        <f t="shared" si="21"/>
        <v>INDICIO DE COMERCIO INTRAINDUSTRIAL</v>
      </c>
      <c r="Y66" s="152" t="str">
        <f t="shared" si="21"/>
        <v>COMERCIO INTRAINDUSTRIAL</v>
      </c>
      <c r="Z66" s="121" t="str">
        <f t="shared" si="21"/>
        <v>COMERCIO INTRAINDUSTRIAL</v>
      </c>
      <c r="AA66" s="155" t="str">
        <f t="shared" si="21"/>
        <v>COMERCIO INTRAINDUSTRIAL</v>
      </c>
      <c r="AB66" s="155" t="str">
        <f t="shared" ref="AB66:AC66" si="22">+IF(AB53&gt;0.33, "COMERCIO INTRAINDUSTRIAL", "INDICIO DE COMERCIO INTRAINDUSTRIAL")</f>
        <v>COMERCIO INTRAINDUSTRIAL</v>
      </c>
      <c r="AC66" s="155" t="str">
        <f t="shared" si="22"/>
        <v>INDICIO DE COMERCIO INTRAINDUSTRIAL</v>
      </c>
      <c r="AD66" s="155" t="str">
        <f t="shared" ref="AD66" si="23">+IF(AD53&gt;0.33, "COMERCIO INTRAINDUSTRIAL", "INDICIO DE COMERCIO INTRAINDUSTRIAL")</f>
        <v>INDICIO DE COMERCIO INTRAINDUSTRIAL</v>
      </c>
    </row>
    <row r="67" spans="4:30" x14ac:dyDescent="0.25">
      <c r="D67" s="246" t="s">
        <v>24</v>
      </c>
      <c r="E67" s="247"/>
      <c r="F67" s="121" t="e">
        <f t="shared" ref="F67:AA67" si="24">+IF(F54&gt;0.33, "COMERCIO INTRAINDUSTRIAL", "INDICIO DE COMERCIO INTRAINDUSTRIAL")</f>
        <v>#DIV/0!</v>
      </c>
      <c r="G67" s="152" t="e">
        <f t="shared" si="24"/>
        <v>#DIV/0!</v>
      </c>
      <c r="H67" s="121" t="e">
        <f t="shared" si="24"/>
        <v>#DIV/0!</v>
      </c>
      <c r="I67" s="152" t="e">
        <f t="shared" si="24"/>
        <v>#DIV/0!</v>
      </c>
      <c r="J67" s="121" t="e">
        <f t="shared" si="24"/>
        <v>#DIV/0!</v>
      </c>
      <c r="K67" s="152" t="e">
        <f t="shared" si="24"/>
        <v>#DIV/0!</v>
      </c>
      <c r="L67" s="121" t="e">
        <f t="shared" si="24"/>
        <v>#DIV/0!</v>
      </c>
      <c r="M67" s="152" t="e">
        <f t="shared" si="24"/>
        <v>#DIV/0!</v>
      </c>
      <c r="N67" s="121" t="str">
        <f t="shared" si="24"/>
        <v>INDICIO DE COMERCIO INTRAINDUSTRIAL</v>
      </c>
      <c r="O67" s="152" t="str">
        <f t="shared" si="24"/>
        <v>INDICIO DE COMERCIO INTRAINDUSTRIAL</v>
      </c>
      <c r="P67" s="121" t="str">
        <f t="shared" si="24"/>
        <v>COMERCIO INTRAINDUSTRIAL</v>
      </c>
      <c r="Q67" s="152" t="str">
        <f t="shared" si="24"/>
        <v>INDICIO DE COMERCIO INTRAINDUSTRIAL</v>
      </c>
      <c r="R67" s="121" t="str">
        <f t="shared" si="24"/>
        <v>INDICIO DE COMERCIO INTRAINDUSTRIAL</v>
      </c>
      <c r="S67" s="152" t="str">
        <f t="shared" si="24"/>
        <v>INDICIO DE COMERCIO INTRAINDUSTRIAL</v>
      </c>
      <c r="T67" s="121" t="str">
        <f t="shared" si="24"/>
        <v>INDICIO DE COMERCIO INTRAINDUSTRIAL</v>
      </c>
      <c r="U67" s="152" t="str">
        <f t="shared" si="24"/>
        <v>INDICIO DE COMERCIO INTRAINDUSTRIAL</v>
      </c>
      <c r="V67" s="121" t="str">
        <f t="shared" si="24"/>
        <v>INDICIO DE COMERCIO INTRAINDUSTRIAL</v>
      </c>
      <c r="W67" s="152" t="str">
        <f t="shared" si="24"/>
        <v>COMERCIO INTRAINDUSTRIAL</v>
      </c>
      <c r="X67" s="121" t="str">
        <f t="shared" si="24"/>
        <v>COMERCIO INTRAINDUSTRIAL</v>
      </c>
      <c r="Y67" s="152" t="str">
        <f t="shared" si="24"/>
        <v>COMERCIO INTRAINDUSTRIAL</v>
      </c>
      <c r="Z67" s="121" t="str">
        <f t="shared" si="24"/>
        <v>COMERCIO INTRAINDUSTRIAL</v>
      </c>
      <c r="AA67" s="155" t="str">
        <f t="shared" si="24"/>
        <v>COMERCIO INTRAINDUSTRIAL</v>
      </c>
      <c r="AB67" s="155" t="str">
        <f t="shared" ref="AB67:AC67" si="25">+IF(AB54&gt;0.33, "COMERCIO INTRAINDUSTRIAL", "INDICIO DE COMERCIO INTRAINDUSTRIAL")</f>
        <v>COMERCIO INTRAINDUSTRIAL</v>
      </c>
      <c r="AC67" s="155" t="str">
        <f t="shared" si="25"/>
        <v>INDICIO DE COMERCIO INTRAINDUSTRIAL</v>
      </c>
      <c r="AD67" s="155" t="str">
        <f t="shared" ref="AD67" si="26">+IF(AD54&gt;0.33, "COMERCIO INTRAINDUSTRIAL", "INDICIO DE COMERCIO INTRAINDUSTRIAL")</f>
        <v>INDICIO DE COMERCIO INTRAINDUSTRIAL</v>
      </c>
    </row>
    <row r="68" spans="4:30" ht="15.75" thickBot="1" x14ac:dyDescent="0.3">
      <c r="D68" s="244" t="s">
        <v>25</v>
      </c>
      <c r="E68" s="245"/>
      <c r="F68" s="122" t="e">
        <f t="shared" ref="F68:AA68" si="27">+IF(F55&gt;0.33, "COMERCIO INTRAINDUSTRIAL", "INDICIO DE COMERCIO INTRAINDUSTRIAL")</f>
        <v>#DIV/0!</v>
      </c>
      <c r="G68" s="156" t="e">
        <f t="shared" si="27"/>
        <v>#DIV/0!</v>
      </c>
      <c r="H68" s="122" t="e">
        <f t="shared" si="27"/>
        <v>#DIV/0!</v>
      </c>
      <c r="I68" s="156" t="e">
        <f t="shared" si="27"/>
        <v>#DIV/0!</v>
      </c>
      <c r="J68" s="122" t="e">
        <f t="shared" si="27"/>
        <v>#DIV/0!</v>
      </c>
      <c r="K68" s="156" t="str">
        <f t="shared" si="27"/>
        <v>INDICIO DE COMERCIO INTRAINDUSTRIAL</v>
      </c>
      <c r="L68" s="122" t="e">
        <f t="shared" si="27"/>
        <v>#DIV/0!</v>
      </c>
      <c r="M68" s="156" t="e">
        <f t="shared" si="27"/>
        <v>#DIV/0!</v>
      </c>
      <c r="N68" s="122" t="str">
        <f t="shared" si="27"/>
        <v>INDICIO DE COMERCIO INTRAINDUSTRIAL</v>
      </c>
      <c r="O68" s="156" t="str">
        <f t="shared" si="27"/>
        <v>INDICIO DE COMERCIO INTRAINDUSTRIAL</v>
      </c>
      <c r="P68" s="122" t="str">
        <f t="shared" si="27"/>
        <v>INDICIO DE COMERCIO INTRAINDUSTRIAL</v>
      </c>
      <c r="Q68" s="156" t="str">
        <f t="shared" si="27"/>
        <v>INDICIO DE COMERCIO INTRAINDUSTRIAL</v>
      </c>
      <c r="R68" s="122" t="str">
        <f t="shared" si="27"/>
        <v>INDICIO DE COMERCIO INTRAINDUSTRIAL</v>
      </c>
      <c r="S68" s="156" t="str">
        <f t="shared" si="27"/>
        <v>COMERCIO INTRAINDUSTRIAL</v>
      </c>
      <c r="T68" s="122" t="str">
        <f t="shared" si="27"/>
        <v>INDICIO DE COMERCIO INTRAINDUSTRIAL</v>
      </c>
      <c r="U68" s="156" t="str">
        <f t="shared" si="27"/>
        <v>INDICIO DE COMERCIO INTRAINDUSTRIAL</v>
      </c>
      <c r="V68" s="122" t="str">
        <f t="shared" si="27"/>
        <v>INDICIO DE COMERCIO INTRAINDUSTRIAL</v>
      </c>
      <c r="W68" s="156" t="str">
        <f t="shared" si="27"/>
        <v>COMERCIO INTRAINDUSTRIAL</v>
      </c>
      <c r="X68" s="122" t="str">
        <f t="shared" si="27"/>
        <v>INDICIO DE COMERCIO INTRAINDUSTRIAL</v>
      </c>
      <c r="Y68" s="156" t="str">
        <f t="shared" si="27"/>
        <v>INDICIO DE COMERCIO INTRAINDUSTRIAL</v>
      </c>
      <c r="Z68" s="122" t="str">
        <f t="shared" si="27"/>
        <v>INDICIO DE COMERCIO INTRAINDUSTRIAL</v>
      </c>
      <c r="AA68" s="157" t="str">
        <f t="shared" si="27"/>
        <v>INDICIO DE COMERCIO INTRAINDUSTRIAL</v>
      </c>
      <c r="AB68" s="157" t="str">
        <f t="shared" ref="AB68:AC68" si="28">+IF(AB55&gt;0.33, "COMERCIO INTRAINDUSTRIAL", "INDICIO DE COMERCIO INTRAINDUSTRIAL")</f>
        <v>INDICIO DE COMERCIO INTRAINDUSTRIAL</v>
      </c>
      <c r="AC68" s="157" t="str">
        <f t="shared" si="28"/>
        <v>INDICIO DE COMERCIO INTRAINDUSTRIAL</v>
      </c>
      <c r="AD68" s="157" t="str">
        <f t="shared" ref="AD68" si="29">+IF(AD55&gt;0.33, "COMERCIO INTRAINDUSTRIAL", "INDICIO DE COMERCIO INTRAINDUSTRIAL")</f>
        <v>INDICIO DE COMERCIO INTRAINDUSTRIAL</v>
      </c>
    </row>
    <row r="69" spans="4:30"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8" workbookViewId="0">
      <selection activeCell="O16" sqref="O16"/>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201" t="s">
        <v>13</v>
      </c>
      <c r="C2" s="201"/>
      <c r="D2" s="201"/>
      <c r="E2" s="201"/>
      <c r="F2" s="201"/>
      <c r="G2" s="201"/>
      <c r="H2" s="201"/>
      <c r="I2" s="201"/>
      <c r="J2" s="201"/>
      <c r="K2" s="201"/>
      <c r="L2" s="201"/>
      <c r="M2" s="201"/>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D41" workbookViewId="0">
      <selection activeCell="AB51" sqref="AB51"/>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204" t="s">
        <v>48</v>
      </c>
      <c r="C7" s="204"/>
      <c r="D7" s="204"/>
      <c r="E7" s="204"/>
      <c r="M7" s="204" t="s">
        <v>4</v>
      </c>
      <c r="N7" s="204"/>
      <c r="O7" s="204"/>
      <c r="P7" s="204"/>
    </row>
    <row r="8" spans="2:16" x14ac:dyDescent="0.25">
      <c r="B8" s="204"/>
      <c r="C8" s="204"/>
      <c r="D8" s="204"/>
      <c r="E8" s="204"/>
      <c r="G8" s="206" t="s">
        <v>0</v>
      </c>
      <c r="H8" s="206"/>
      <c r="I8" s="206"/>
      <c r="J8" s="206"/>
      <c r="M8" s="204"/>
      <c r="N8" s="204"/>
      <c r="O8" s="204"/>
      <c r="P8" s="204"/>
    </row>
    <row r="9" spans="2:16" x14ac:dyDescent="0.25">
      <c r="B9" s="204"/>
      <c r="C9" s="204"/>
      <c r="D9" s="204"/>
      <c r="E9" s="204"/>
      <c r="G9" s="206"/>
      <c r="H9" s="206"/>
      <c r="I9" s="206"/>
      <c r="J9" s="206"/>
      <c r="M9" s="204"/>
      <c r="N9" s="204"/>
      <c r="O9" s="204"/>
      <c r="P9" s="204"/>
    </row>
    <row r="10" spans="2:16" x14ac:dyDescent="0.25">
      <c r="B10" s="204"/>
      <c r="C10" s="204"/>
      <c r="D10" s="204"/>
      <c r="E10" s="204"/>
      <c r="G10" s="206"/>
      <c r="H10" s="206"/>
      <c r="I10" s="206"/>
      <c r="J10" s="206"/>
      <c r="M10" s="204"/>
      <c r="N10" s="204"/>
      <c r="O10" s="204"/>
      <c r="P10" s="204"/>
    </row>
    <row r="11" spans="2:16" x14ac:dyDescent="0.25">
      <c r="B11" s="204"/>
      <c r="C11" s="204"/>
      <c r="D11" s="204"/>
      <c r="E11" s="204"/>
      <c r="G11" s="206"/>
      <c r="H11" s="206"/>
      <c r="I11" s="206"/>
      <c r="J11" s="206"/>
      <c r="M11" s="204"/>
      <c r="N11" s="204"/>
      <c r="O11" s="204"/>
      <c r="P11" s="204"/>
    </row>
    <row r="12" spans="2:16" x14ac:dyDescent="0.25">
      <c r="B12" s="204"/>
      <c r="C12" s="204"/>
      <c r="D12" s="204"/>
      <c r="E12" s="204"/>
      <c r="G12" s="206"/>
      <c r="H12" s="206"/>
      <c r="I12" s="206"/>
      <c r="J12" s="206"/>
      <c r="M12" s="204"/>
      <c r="N12" s="204"/>
      <c r="O12" s="204"/>
      <c r="P12" s="204"/>
    </row>
    <row r="13" spans="2:16" x14ac:dyDescent="0.25">
      <c r="B13" s="204"/>
      <c r="C13" s="204"/>
      <c r="D13" s="204"/>
      <c r="E13" s="204"/>
      <c r="G13" s="206"/>
      <c r="H13" s="206"/>
      <c r="I13" s="206"/>
      <c r="J13" s="206"/>
      <c r="M13" s="204"/>
      <c r="N13" s="204"/>
      <c r="O13" s="204"/>
      <c r="P13" s="204"/>
    </row>
    <row r="14" spans="2:16" x14ac:dyDescent="0.25">
      <c r="B14" s="204"/>
      <c r="C14" s="204"/>
      <c r="D14" s="204"/>
      <c r="E14" s="204"/>
      <c r="G14" s="206"/>
      <c r="H14" s="206"/>
      <c r="I14" s="206"/>
      <c r="J14" s="206"/>
      <c r="M14" s="204"/>
      <c r="N14" s="204"/>
      <c r="O14" s="204"/>
      <c r="P14" s="204"/>
    </row>
    <row r="15" spans="2:16" x14ac:dyDescent="0.25">
      <c r="B15" s="204"/>
      <c r="C15" s="204"/>
      <c r="D15" s="204"/>
      <c r="E15" s="204"/>
      <c r="G15" s="206"/>
      <c r="H15" s="206"/>
      <c r="I15" s="206"/>
      <c r="J15" s="206"/>
      <c r="M15" s="204"/>
      <c r="N15" s="204"/>
      <c r="O15" s="204"/>
      <c r="P15" s="204"/>
    </row>
    <row r="16" spans="2:16" x14ac:dyDescent="0.25">
      <c r="B16" s="204"/>
      <c r="C16" s="204"/>
      <c r="D16" s="204"/>
      <c r="E16" s="204"/>
      <c r="G16" s="206"/>
      <c r="H16" s="206"/>
      <c r="I16" s="206"/>
      <c r="J16" s="206"/>
      <c r="M16" s="204"/>
      <c r="N16" s="204"/>
      <c r="O16" s="204"/>
      <c r="P16" s="204"/>
    </row>
    <row r="17" spans="3:15" x14ac:dyDescent="0.25">
      <c r="C17" s="205" t="s">
        <v>3</v>
      </c>
      <c r="D17" s="205"/>
      <c r="E17" s="205"/>
      <c r="M17" s="205" t="s">
        <v>3</v>
      </c>
      <c r="N17" s="205"/>
      <c r="O17" s="205"/>
    </row>
    <row r="43" spans="2:28" x14ac:dyDescent="0.25">
      <c r="C43" s="5" t="s">
        <v>56</v>
      </c>
      <c r="D43" s="6"/>
      <c r="E43" s="6"/>
      <c r="F43" s="6"/>
      <c r="G43" s="6"/>
      <c r="H43" s="6"/>
      <c r="I43" s="6"/>
    </row>
    <row r="44" spans="2:28" ht="15.75" thickBot="1" x14ac:dyDescent="0.3"/>
    <row r="45" spans="2:28" ht="15.75" thickBot="1" x14ac:dyDescent="0.3">
      <c r="B45" s="7" t="s">
        <v>14</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c r="AB45" s="10">
        <v>2018</v>
      </c>
    </row>
    <row r="46" spans="2:28" ht="15.75" thickBot="1" x14ac:dyDescent="0.3">
      <c r="B46" s="207" t="s">
        <v>26</v>
      </c>
      <c r="C46" s="208"/>
      <c r="D46" s="21">
        <v>0</v>
      </c>
      <c r="E46" s="22">
        <v>0</v>
      </c>
      <c r="F46" s="21">
        <v>0</v>
      </c>
      <c r="G46" s="22">
        <v>0</v>
      </c>
      <c r="H46" s="21">
        <v>0</v>
      </c>
      <c r="I46" s="22">
        <v>0</v>
      </c>
      <c r="J46" s="21">
        <v>0</v>
      </c>
      <c r="K46" s="22">
        <v>0</v>
      </c>
      <c r="L46" s="21">
        <v>2011.402</v>
      </c>
      <c r="M46" s="22">
        <v>2472.64</v>
      </c>
      <c r="N46" s="21">
        <v>4419.6339999999991</v>
      </c>
      <c r="O46" s="22">
        <v>2446.1880000000001</v>
      </c>
      <c r="P46" s="21">
        <v>3510.8420000000001</v>
      </c>
      <c r="Q46" s="22">
        <v>7841.8160000000007</v>
      </c>
      <c r="R46" s="21">
        <v>20876.429</v>
      </c>
      <c r="S46" s="22">
        <v>27666.098000000002</v>
      </c>
      <c r="T46" s="21">
        <v>29929.562000000002</v>
      </c>
      <c r="U46" s="22">
        <v>130116.197</v>
      </c>
      <c r="V46" s="21">
        <v>14661.455</v>
      </c>
      <c r="W46" s="22">
        <v>5463.5870000000004</v>
      </c>
      <c r="X46" s="21">
        <v>6484.3559999999998</v>
      </c>
      <c r="Y46" s="23">
        <v>6630.2879999999986</v>
      </c>
      <c r="Z46" s="23">
        <v>7774.6789999999992</v>
      </c>
      <c r="AA46" s="23">
        <v>6699.0660000000007</v>
      </c>
      <c r="AB46" s="189">
        <v>7728.0640000000012</v>
      </c>
    </row>
    <row r="47" spans="2:28" x14ac:dyDescent="0.25">
      <c r="B47" s="209" t="s">
        <v>16</v>
      </c>
      <c r="C47" s="210"/>
      <c r="D47" s="146">
        <v>0</v>
      </c>
      <c r="E47" s="147">
        <v>0</v>
      </c>
      <c r="F47" s="146">
        <v>0</v>
      </c>
      <c r="G47" s="146">
        <v>0</v>
      </c>
      <c r="H47" s="147">
        <v>0</v>
      </c>
      <c r="I47" s="146">
        <v>0</v>
      </c>
      <c r="J47" s="147">
        <v>0</v>
      </c>
      <c r="K47" s="146">
        <v>0</v>
      </c>
      <c r="L47" s="18">
        <v>63874</v>
      </c>
      <c r="M47" s="11">
        <v>423222</v>
      </c>
      <c r="N47" s="18">
        <v>288706</v>
      </c>
      <c r="O47" s="11">
        <v>721947</v>
      </c>
      <c r="P47" s="18">
        <v>329098</v>
      </c>
      <c r="Q47" s="11">
        <v>407452</v>
      </c>
      <c r="R47" s="18">
        <v>447</v>
      </c>
      <c r="S47" s="11">
        <v>720964</v>
      </c>
      <c r="T47" s="18">
        <v>1427654</v>
      </c>
      <c r="U47" s="11">
        <v>950044</v>
      </c>
      <c r="V47" s="18">
        <v>972041</v>
      </c>
      <c r="W47" s="11">
        <v>403643</v>
      </c>
      <c r="X47" s="18">
        <v>462924</v>
      </c>
      <c r="Y47" s="12">
        <v>588304</v>
      </c>
      <c r="Z47" s="12">
        <v>512.07000000000005</v>
      </c>
      <c r="AA47" s="12">
        <v>1244905</v>
      </c>
      <c r="AB47" s="192">
        <v>1240.7439999999999</v>
      </c>
    </row>
    <row r="48" spans="2:28" x14ac:dyDescent="0.25">
      <c r="B48" s="211" t="s">
        <v>17</v>
      </c>
      <c r="C48" s="212"/>
      <c r="D48" s="18">
        <v>0</v>
      </c>
      <c r="E48" s="11">
        <v>0</v>
      </c>
      <c r="F48" s="18">
        <v>0</v>
      </c>
      <c r="G48" s="18">
        <v>0</v>
      </c>
      <c r="H48" s="11">
        <v>0</v>
      </c>
      <c r="I48" s="18">
        <v>0</v>
      </c>
      <c r="J48" s="11">
        <v>0</v>
      </c>
      <c r="K48" s="18">
        <v>0</v>
      </c>
      <c r="L48" s="19">
        <v>107571</v>
      </c>
      <c r="M48" s="13">
        <v>151209</v>
      </c>
      <c r="N48" s="19">
        <v>507173</v>
      </c>
      <c r="O48" s="13">
        <v>133.71</v>
      </c>
      <c r="P48" s="19">
        <v>4.74</v>
      </c>
      <c r="Q48" s="13">
        <v>0</v>
      </c>
      <c r="R48" s="19">
        <v>31344</v>
      </c>
      <c r="S48" s="13">
        <v>0</v>
      </c>
      <c r="T48" s="19">
        <v>0</v>
      </c>
      <c r="U48" s="13">
        <v>0</v>
      </c>
      <c r="V48" s="19">
        <v>605.80999999999995</v>
      </c>
      <c r="W48" s="13">
        <v>3961</v>
      </c>
      <c r="X48" s="19">
        <v>5469</v>
      </c>
      <c r="Y48" s="14">
        <v>1011</v>
      </c>
      <c r="Z48" s="14">
        <v>2499</v>
      </c>
      <c r="AA48" s="14">
        <v>3355</v>
      </c>
      <c r="AB48" s="195">
        <v>2.528</v>
      </c>
    </row>
    <row r="49" spans="2:28" s="1" customFormat="1" x14ac:dyDescent="0.25">
      <c r="B49" s="202" t="s">
        <v>18</v>
      </c>
      <c r="C49" s="203"/>
      <c r="D49" s="18">
        <v>0</v>
      </c>
      <c r="E49" s="11">
        <v>0</v>
      </c>
      <c r="F49" s="18">
        <v>0</v>
      </c>
      <c r="G49" s="18">
        <v>0</v>
      </c>
      <c r="H49" s="11">
        <v>0</v>
      </c>
      <c r="I49" s="18">
        <v>0</v>
      </c>
      <c r="J49" s="11">
        <v>0</v>
      </c>
      <c r="K49" s="18">
        <v>0</v>
      </c>
      <c r="L49" s="18">
        <v>77624</v>
      </c>
      <c r="M49" s="11">
        <v>242.23</v>
      </c>
      <c r="N49" s="18">
        <v>1530483</v>
      </c>
      <c r="O49" s="11">
        <v>254559</v>
      </c>
      <c r="P49" s="18">
        <v>225596</v>
      </c>
      <c r="Q49" s="11">
        <v>297.66000000000003</v>
      </c>
      <c r="R49" s="18">
        <v>105045</v>
      </c>
      <c r="S49" s="11">
        <v>43279</v>
      </c>
      <c r="T49" s="18">
        <v>6196327</v>
      </c>
      <c r="U49" s="11">
        <v>457758</v>
      </c>
      <c r="V49" s="18">
        <v>74242</v>
      </c>
      <c r="W49" s="11">
        <v>476224</v>
      </c>
      <c r="X49" s="18">
        <v>55056</v>
      </c>
      <c r="Y49" s="12">
        <v>1470979</v>
      </c>
      <c r="Z49" s="12">
        <v>35294</v>
      </c>
      <c r="AA49" s="12">
        <v>301659</v>
      </c>
      <c r="AB49" s="192">
        <v>447.59199999999998</v>
      </c>
    </row>
    <row r="50" spans="2:28" x14ac:dyDescent="0.25">
      <c r="B50" s="211" t="s">
        <v>19</v>
      </c>
      <c r="C50" s="212"/>
      <c r="D50" s="18">
        <v>0</v>
      </c>
      <c r="E50" s="11">
        <v>0</v>
      </c>
      <c r="F50" s="18">
        <v>0</v>
      </c>
      <c r="G50" s="18">
        <v>0</v>
      </c>
      <c r="H50" s="11">
        <v>0</v>
      </c>
      <c r="I50" s="18">
        <v>0</v>
      </c>
      <c r="J50" s="11">
        <v>0</v>
      </c>
      <c r="K50" s="18">
        <v>0</v>
      </c>
      <c r="L50" s="19">
        <v>0</v>
      </c>
      <c r="M50" s="13">
        <v>0</v>
      </c>
      <c r="N50" s="19">
        <v>0</v>
      </c>
      <c r="O50" s="13">
        <v>44342</v>
      </c>
      <c r="P50" s="19">
        <v>0</v>
      </c>
      <c r="Q50" s="13">
        <v>502171</v>
      </c>
      <c r="R50" s="19">
        <v>1018194</v>
      </c>
      <c r="S50" s="13">
        <v>1379532</v>
      </c>
      <c r="T50" s="19">
        <v>1741072</v>
      </c>
      <c r="U50" s="13">
        <v>115710533</v>
      </c>
      <c r="V50" s="19">
        <v>1853</v>
      </c>
      <c r="W50" s="13">
        <v>0</v>
      </c>
      <c r="X50" s="19">
        <v>0</v>
      </c>
      <c r="Y50" s="14">
        <v>0</v>
      </c>
      <c r="Z50" s="14">
        <v>2900783</v>
      </c>
      <c r="AA50" s="14">
        <v>0</v>
      </c>
      <c r="AB50" s="195">
        <v>0</v>
      </c>
    </row>
    <row r="51" spans="2:28" s="1" customFormat="1" x14ac:dyDescent="0.25">
      <c r="B51" s="202" t="s">
        <v>20</v>
      </c>
      <c r="C51" s="203"/>
      <c r="D51" s="18">
        <v>0</v>
      </c>
      <c r="E51" s="11">
        <v>0</v>
      </c>
      <c r="F51" s="18">
        <v>0</v>
      </c>
      <c r="G51" s="18">
        <v>0</v>
      </c>
      <c r="H51" s="11">
        <v>0</v>
      </c>
      <c r="I51" s="18">
        <v>0</v>
      </c>
      <c r="J51" s="11">
        <v>0</v>
      </c>
      <c r="K51" s="18">
        <v>0</v>
      </c>
      <c r="L51" s="18">
        <v>0</v>
      </c>
      <c r="M51" s="11">
        <v>0</v>
      </c>
      <c r="N51" s="18">
        <v>0</v>
      </c>
      <c r="O51" s="11">
        <v>0</v>
      </c>
      <c r="P51" s="18">
        <v>0</v>
      </c>
      <c r="Q51" s="11">
        <v>0</v>
      </c>
      <c r="R51" s="18">
        <v>0</v>
      </c>
      <c r="S51" s="11">
        <v>0</v>
      </c>
      <c r="T51" s="18">
        <v>0</v>
      </c>
      <c r="U51" s="11">
        <v>0</v>
      </c>
      <c r="V51" s="18">
        <v>0</v>
      </c>
      <c r="W51" s="11">
        <v>0</v>
      </c>
      <c r="X51" s="18">
        <v>0</v>
      </c>
      <c r="Y51" s="12">
        <v>0</v>
      </c>
      <c r="Z51" s="12">
        <v>0</v>
      </c>
      <c r="AA51" s="12">
        <v>0</v>
      </c>
      <c r="AB51" s="192">
        <v>0.183</v>
      </c>
    </row>
    <row r="52" spans="2:28" x14ac:dyDescent="0.25">
      <c r="B52" s="211" t="s">
        <v>21</v>
      </c>
      <c r="C52" s="212"/>
      <c r="D52" s="18">
        <v>0</v>
      </c>
      <c r="E52" s="11">
        <v>0</v>
      </c>
      <c r="F52" s="18">
        <v>0</v>
      </c>
      <c r="G52" s="18">
        <v>0</v>
      </c>
      <c r="H52" s="11">
        <v>0</v>
      </c>
      <c r="I52" s="18">
        <v>0</v>
      </c>
      <c r="J52" s="11">
        <v>0</v>
      </c>
      <c r="K52" s="18">
        <v>0</v>
      </c>
      <c r="L52" s="19">
        <v>1407088</v>
      </c>
      <c r="M52" s="13">
        <v>1448266</v>
      </c>
      <c r="N52" s="19">
        <v>1765668</v>
      </c>
      <c r="O52" s="13">
        <v>913967</v>
      </c>
      <c r="P52" s="19">
        <v>2430194</v>
      </c>
      <c r="Q52" s="13">
        <v>6030612</v>
      </c>
      <c r="R52" s="19">
        <v>18733789</v>
      </c>
      <c r="S52" s="13">
        <v>24588373</v>
      </c>
      <c r="T52" s="19">
        <v>19977614</v>
      </c>
      <c r="U52" s="13">
        <v>12161249</v>
      </c>
      <c r="V52" s="19">
        <v>11780.58</v>
      </c>
      <c r="W52" s="13">
        <v>3732733</v>
      </c>
      <c r="X52" s="19">
        <v>4180901</v>
      </c>
      <c r="Y52" s="14">
        <v>3462267</v>
      </c>
      <c r="Z52" s="14">
        <v>3772961</v>
      </c>
      <c r="AA52" s="14">
        <v>3923252</v>
      </c>
      <c r="AB52" s="195">
        <v>4134.9480000000003</v>
      </c>
    </row>
    <row r="53" spans="2:28" s="1" customFormat="1" x14ac:dyDescent="0.25">
      <c r="B53" s="202" t="s">
        <v>22</v>
      </c>
      <c r="C53" s="203"/>
      <c r="D53" s="18">
        <v>0</v>
      </c>
      <c r="E53" s="11">
        <v>0</v>
      </c>
      <c r="F53" s="18">
        <v>0</v>
      </c>
      <c r="G53" s="18">
        <v>0</v>
      </c>
      <c r="H53" s="11">
        <v>0</v>
      </c>
      <c r="I53" s="18">
        <v>0</v>
      </c>
      <c r="J53" s="11">
        <v>0</v>
      </c>
      <c r="K53" s="18">
        <v>0</v>
      </c>
      <c r="L53" s="18">
        <v>354624</v>
      </c>
      <c r="M53" s="11">
        <v>162697</v>
      </c>
      <c r="N53" s="18">
        <v>246025</v>
      </c>
      <c r="O53" s="11">
        <v>337456</v>
      </c>
      <c r="P53" s="18">
        <v>472392</v>
      </c>
      <c r="Q53" s="11">
        <v>341639</v>
      </c>
      <c r="R53" s="18">
        <v>492092</v>
      </c>
      <c r="S53" s="11">
        <v>662057</v>
      </c>
      <c r="T53" s="18">
        <v>496768</v>
      </c>
      <c r="U53" s="11">
        <v>332031</v>
      </c>
      <c r="V53" s="18">
        <v>447896</v>
      </c>
      <c r="W53" s="11">
        <v>80936</v>
      </c>
      <c r="X53" s="18">
        <v>302903</v>
      </c>
      <c r="Y53" s="12">
        <v>338686</v>
      </c>
      <c r="Z53" s="12">
        <v>93391</v>
      </c>
      <c r="AA53" s="12">
        <v>179653</v>
      </c>
      <c r="AB53" s="192">
        <v>580.22400000000005</v>
      </c>
    </row>
    <row r="54" spans="2:28" x14ac:dyDescent="0.25">
      <c r="B54" s="211" t="s">
        <v>23</v>
      </c>
      <c r="C54" s="212"/>
      <c r="D54" s="18">
        <v>0</v>
      </c>
      <c r="E54" s="11">
        <v>0</v>
      </c>
      <c r="F54" s="18">
        <v>0</v>
      </c>
      <c r="G54" s="18">
        <v>0</v>
      </c>
      <c r="H54" s="11">
        <v>0</v>
      </c>
      <c r="I54" s="18">
        <v>0</v>
      </c>
      <c r="J54" s="11">
        <v>0</v>
      </c>
      <c r="K54" s="18">
        <v>0</v>
      </c>
      <c r="L54" s="19">
        <v>0.621</v>
      </c>
      <c r="M54" s="13">
        <v>34246</v>
      </c>
      <c r="N54" s="19">
        <v>47294</v>
      </c>
      <c r="O54" s="13">
        <v>24297</v>
      </c>
      <c r="P54" s="19">
        <v>45288</v>
      </c>
      <c r="Q54" s="13">
        <v>239242</v>
      </c>
      <c r="R54" s="19">
        <v>18789</v>
      </c>
      <c r="S54" s="13">
        <v>234363</v>
      </c>
      <c r="T54" s="19">
        <v>57478</v>
      </c>
      <c r="U54" s="13">
        <v>213.71</v>
      </c>
      <c r="V54" s="19">
        <v>505.81</v>
      </c>
      <c r="W54" s="13">
        <v>574746</v>
      </c>
      <c r="X54" s="19">
        <v>1340283</v>
      </c>
      <c r="Y54" s="14">
        <v>430659</v>
      </c>
      <c r="Z54" s="14">
        <v>326239</v>
      </c>
      <c r="AA54" s="14">
        <v>950.68</v>
      </c>
      <c r="AB54" s="195">
        <v>956.11099999999999</v>
      </c>
    </row>
    <row r="55" spans="2:28" s="1" customFormat="1" x14ac:dyDescent="0.25">
      <c r="B55" s="202" t="s">
        <v>24</v>
      </c>
      <c r="C55" s="203"/>
      <c r="D55" s="18">
        <v>0</v>
      </c>
      <c r="E55" s="11">
        <v>0</v>
      </c>
      <c r="F55" s="18">
        <v>0</v>
      </c>
      <c r="G55" s="18">
        <v>0</v>
      </c>
      <c r="H55" s="11">
        <v>0</v>
      </c>
      <c r="I55" s="18">
        <v>0</v>
      </c>
      <c r="J55" s="11">
        <v>0</v>
      </c>
      <c r="K55" s="18">
        <v>0</v>
      </c>
      <c r="L55" s="18">
        <v>0</v>
      </c>
      <c r="M55" s="11">
        <v>1.17</v>
      </c>
      <c r="N55" s="18">
        <v>31086</v>
      </c>
      <c r="O55" s="11">
        <v>0.06</v>
      </c>
      <c r="P55" s="18">
        <v>0</v>
      </c>
      <c r="Q55" s="11">
        <v>3841</v>
      </c>
      <c r="R55" s="18">
        <v>10176</v>
      </c>
      <c r="S55" s="11">
        <v>1.53</v>
      </c>
      <c r="T55" s="18">
        <v>22147</v>
      </c>
      <c r="U55" s="11">
        <v>257371</v>
      </c>
      <c r="V55" s="18">
        <v>261223</v>
      </c>
      <c r="W55" s="11">
        <v>172844</v>
      </c>
      <c r="X55" s="18">
        <v>128821</v>
      </c>
      <c r="Y55" s="12">
        <v>338382</v>
      </c>
      <c r="Z55" s="12">
        <v>131442</v>
      </c>
      <c r="AA55" s="12">
        <v>68562</v>
      </c>
      <c r="AB55" s="192">
        <v>347.73399999999998</v>
      </c>
    </row>
    <row r="56" spans="2:28" ht="15.75" thickBot="1" x14ac:dyDescent="0.3">
      <c r="B56" s="213" t="s">
        <v>25</v>
      </c>
      <c r="C56" s="214"/>
      <c r="D56" s="149">
        <v>0</v>
      </c>
      <c r="E56" s="150">
        <v>0</v>
      </c>
      <c r="F56" s="149">
        <v>0</v>
      </c>
      <c r="G56" s="149">
        <v>0</v>
      </c>
      <c r="H56" s="150">
        <v>0</v>
      </c>
      <c r="I56" s="149">
        <v>0</v>
      </c>
      <c r="J56" s="150">
        <v>0</v>
      </c>
      <c r="K56" s="149">
        <v>0</v>
      </c>
      <c r="L56" s="20">
        <v>0</v>
      </c>
      <c r="M56" s="15">
        <v>9.6</v>
      </c>
      <c r="N56" s="20">
        <v>3199</v>
      </c>
      <c r="O56" s="15">
        <v>15.85</v>
      </c>
      <c r="P56" s="20">
        <v>3534</v>
      </c>
      <c r="Q56" s="15">
        <v>19199</v>
      </c>
      <c r="R56" s="20">
        <v>20</v>
      </c>
      <c r="S56" s="15">
        <v>36</v>
      </c>
      <c r="T56" s="20">
        <v>10502</v>
      </c>
      <c r="U56" s="15">
        <v>33501</v>
      </c>
      <c r="V56" s="20">
        <v>12</v>
      </c>
      <c r="W56" s="15">
        <v>18.5</v>
      </c>
      <c r="X56" s="20">
        <v>7999</v>
      </c>
      <c r="Y56" s="16">
        <v>0</v>
      </c>
      <c r="Z56" s="16">
        <v>0</v>
      </c>
      <c r="AA56" s="16">
        <v>27</v>
      </c>
      <c r="AB56" s="198">
        <v>18</v>
      </c>
    </row>
    <row r="57" spans="2:28" x14ac:dyDescent="0.25">
      <c r="B57" t="s">
        <v>51</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P42" workbookViewId="0">
      <selection activeCell="AC51" sqref="AC51"/>
    </sheetView>
  </sheetViews>
  <sheetFormatPr baseColWidth="10" defaultRowHeight="15" x14ac:dyDescent="0.25"/>
  <cols>
    <col min="1" max="1" width="8" customWidth="1"/>
    <col min="4" max="4" width="19.140625" customWidth="1"/>
    <col min="5" max="14" width="12.42578125" bestFit="1" customWidth="1"/>
    <col min="15" max="17" width="13.42578125" bestFit="1" customWidth="1"/>
    <col min="18" max="21" width="13.7109375" bestFit="1" customWidth="1"/>
    <col min="22" max="22" width="13.140625" bestFit="1" customWidth="1"/>
    <col min="23" max="24" width="13.7109375" bestFit="1" customWidth="1"/>
    <col min="25" max="25" width="13.140625" customWidth="1"/>
    <col min="26" max="28" width="13.42578125" bestFit="1" customWidth="1"/>
  </cols>
  <sheetData>
    <row r="7" spans="2:16" x14ac:dyDescent="0.25">
      <c r="B7" s="215" t="s">
        <v>5</v>
      </c>
      <c r="C7" s="216"/>
      <c r="D7" s="216"/>
      <c r="E7" s="216"/>
      <c r="M7" s="204" t="s">
        <v>6</v>
      </c>
      <c r="N7" s="217"/>
      <c r="O7" s="217"/>
      <c r="P7" s="217"/>
    </row>
    <row r="8" spans="2:16" x14ac:dyDescent="0.25">
      <c r="B8" s="216"/>
      <c r="C8" s="216"/>
      <c r="D8" s="216"/>
      <c r="E8" s="216"/>
      <c r="G8" s="206" t="s">
        <v>1</v>
      </c>
      <c r="H8" s="206"/>
      <c r="I8" s="206"/>
      <c r="J8" s="206"/>
      <c r="K8" s="206"/>
      <c r="M8" s="217"/>
      <c r="N8" s="217"/>
      <c r="O8" s="217"/>
      <c r="P8" s="217"/>
    </row>
    <row r="9" spans="2:16" x14ac:dyDescent="0.25">
      <c r="B9" s="216"/>
      <c r="C9" s="216"/>
      <c r="D9" s="216"/>
      <c r="E9" s="216"/>
      <c r="G9" s="206"/>
      <c r="H9" s="206"/>
      <c r="I9" s="206"/>
      <c r="J9" s="206"/>
      <c r="K9" s="206"/>
      <c r="M9" s="217"/>
      <c r="N9" s="217"/>
      <c r="O9" s="217"/>
      <c r="P9" s="217"/>
    </row>
    <row r="10" spans="2:16" x14ac:dyDescent="0.25">
      <c r="B10" s="216"/>
      <c r="C10" s="216"/>
      <c r="D10" s="216"/>
      <c r="E10" s="216"/>
      <c r="G10" s="206"/>
      <c r="H10" s="206"/>
      <c r="I10" s="206"/>
      <c r="J10" s="206"/>
      <c r="K10" s="206"/>
      <c r="M10" s="217"/>
      <c r="N10" s="217"/>
      <c r="O10" s="217"/>
      <c r="P10" s="217"/>
    </row>
    <row r="11" spans="2:16" x14ac:dyDescent="0.25">
      <c r="B11" s="216"/>
      <c r="C11" s="216"/>
      <c r="D11" s="216"/>
      <c r="E11" s="216"/>
      <c r="G11" s="206"/>
      <c r="H11" s="206"/>
      <c r="I11" s="206"/>
      <c r="J11" s="206"/>
      <c r="K11" s="206"/>
      <c r="M11" s="217"/>
      <c r="N11" s="217"/>
      <c r="O11" s="217"/>
      <c r="P11" s="217"/>
    </row>
    <row r="12" spans="2:16" x14ac:dyDescent="0.25">
      <c r="B12" s="216"/>
      <c r="C12" s="216"/>
      <c r="D12" s="216"/>
      <c r="E12" s="216"/>
      <c r="G12" s="206"/>
      <c r="H12" s="206"/>
      <c r="I12" s="206"/>
      <c r="J12" s="206"/>
      <c r="K12" s="206"/>
      <c r="M12" s="217"/>
      <c r="N12" s="217"/>
      <c r="O12" s="217"/>
      <c r="P12" s="217"/>
    </row>
    <row r="13" spans="2:16" x14ac:dyDescent="0.25">
      <c r="B13" s="216"/>
      <c r="C13" s="216"/>
      <c r="D13" s="216"/>
      <c r="E13" s="216"/>
      <c r="G13" s="206"/>
      <c r="H13" s="206"/>
      <c r="I13" s="206"/>
      <c r="J13" s="206"/>
      <c r="K13" s="206"/>
      <c r="M13" s="217"/>
      <c r="N13" s="217"/>
      <c r="O13" s="217"/>
      <c r="P13" s="217"/>
    </row>
    <row r="14" spans="2:16" x14ac:dyDescent="0.25">
      <c r="B14" s="216"/>
      <c r="C14" s="216"/>
      <c r="D14" s="216"/>
      <c r="E14" s="216"/>
      <c r="G14" s="206"/>
      <c r="H14" s="206"/>
      <c r="I14" s="206"/>
      <c r="J14" s="206"/>
      <c r="K14" s="206"/>
      <c r="M14" s="217"/>
      <c r="N14" s="217"/>
      <c r="O14" s="217"/>
      <c r="P14" s="217"/>
    </row>
    <row r="15" spans="2:16" x14ac:dyDescent="0.25">
      <c r="B15" s="216"/>
      <c r="C15" s="216"/>
      <c r="D15" s="216"/>
      <c r="E15" s="216"/>
      <c r="G15" s="206"/>
      <c r="H15" s="206"/>
      <c r="I15" s="206"/>
      <c r="J15" s="206"/>
      <c r="K15" s="206"/>
      <c r="M15" s="217"/>
      <c r="N15" s="217"/>
      <c r="O15" s="217"/>
      <c r="P15" s="217"/>
    </row>
    <row r="16" spans="2:16" x14ac:dyDescent="0.25">
      <c r="B16" s="216"/>
      <c r="C16" s="216"/>
      <c r="D16" s="216"/>
      <c r="E16" s="216"/>
      <c r="G16" s="206"/>
      <c r="H16" s="206"/>
      <c r="I16" s="206"/>
      <c r="J16" s="206"/>
      <c r="K16" s="206"/>
      <c r="M16" s="217"/>
      <c r="N16" s="217"/>
      <c r="O16" s="217"/>
      <c r="P16" s="217"/>
    </row>
    <row r="17" spans="3:15" x14ac:dyDescent="0.25">
      <c r="C17" s="205" t="s">
        <v>3</v>
      </c>
      <c r="D17" s="205"/>
      <c r="E17" s="205"/>
      <c r="M17" s="205" t="s">
        <v>3</v>
      </c>
      <c r="N17" s="205"/>
      <c r="O17" s="205"/>
    </row>
    <row r="42" spans="2:29" x14ac:dyDescent="0.25">
      <c r="C42" s="4" t="s">
        <v>57</v>
      </c>
    </row>
    <row r="44" spans="2:29" ht="15.75" thickBot="1" x14ac:dyDescent="0.3"/>
    <row r="45" spans="2:29" ht="15.75" thickBot="1" x14ac:dyDescent="0.3">
      <c r="B45" s="218" t="s">
        <v>14</v>
      </c>
      <c r="C45" s="219"/>
      <c r="D45" s="220"/>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c r="AB45" s="10">
        <v>2018</v>
      </c>
      <c r="AC45" s="10">
        <v>2019</v>
      </c>
    </row>
    <row r="46" spans="2:29" ht="15.75" thickBot="1" x14ac:dyDescent="0.3">
      <c r="B46" s="207" t="s">
        <v>15</v>
      </c>
      <c r="C46" s="223"/>
      <c r="D46" s="208"/>
      <c r="E46" s="22">
        <v>0</v>
      </c>
      <c r="F46" s="21">
        <v>0</v>
      </c>
      <c r="G46" s="22">
        <v>0</v>
      </c>
      <c r="H46" s="21">
        <v>0</v>
      </c>
      <c r="I46" s="22">
        <v>0</v>
      </c>
      <c r="J46" s="21">
        <v>0</v>
      </c>
      <c r="K46" s="22">
        <v>0</v>
      </c>
      <c r="L46" s="21">
        <v>0</v>
      </c>
      <c r="M46" s="187">
        <v>58722.145999999993</v>
      </c>
      <c r="N46" s="188">
        <v>59586.045000000013</v>
      </c>
      <c r="O46" s="187">
        <v>103794.351</v>
      </c>
      <c r="P46" s="188">
        <v>117957.38800000001</v>
      </c>
      <c r="Q46" s="187">
        <v>134247.80100000001</v>
      </c>
      <c r="R46" s="188">
        <v>128554.927</v>
      </c>
      <c r="S46" s="187">
        <v>106858.93399999999</v>
      </c>
      <c r="T46" s="188">
        <v>122926.976</v>
      </c>
      <c r="U46" s="187">
        <v>198408.766</v>
      </c>
      <c r="V46" s="188">
        <v>258731.49</v>
      </c>
      <c r="W46" s="187">
        <v>219999.46799999999</v>
      </c>
      <c r="X46" s="188">
        <v>226155.383</v>
      </c>
      <c r="Y46" s="189">
        <v>218387.44500000001</v>
      </c>
      <c r="Z46" s="189">
        <v>181258.24799999999</v>
      </c>
      <c r="AA46" s="189">
        <v>186064.37599999999</v>
      </c>
      <c r="AB46" s="189">
        <v>210244.78599999999</v>
      </c>
      <c r="AC46" s="189">
        <v>211332.04399999999</v>
      </c>
    </row>
    <row r="47" spans="2:29" x14ac:dyDescent="0.25">
      <c r="B47" s="209" t="s">
        <v>27</v>
      </c>
      <c r="C47" s="224"/>
      <c r="D47" s="210"/>
      <c r="E47" s="11">
        <v>0</v>
      </c>
      <c r="F47" s="18">
        <v>0</v>
      </c>
      <c r="G47" s="11">
        <v>0</v>
      </c>
      <c r="H47" s="18">
        <v>0</v>
      </c>
      <c r="I47" s="11">
        <v>0</v>
      </c>
      <c r="J47" s="18">
        <v>0</v>
      </c>
      <c r="K47" s="11">
        <v>0</v>
      </c>
      <c r="L47" s="18">
        <v>0</v>
      </c>
      <c r="M47" s="190">
        <v>634.76700000000005</v>
      </c>
      <c r="N47" s="191">
        <v>382.42200000000003</v>
      </c>
      <c r="O47" s="190">
        <v>266.68299999999999</v>
      </c>
      <c r="P47" s="191">
        <v>8910.9689999999991</v>
      </c>
      <c r="Q47" s="190">
        <v>22403.598999999998</v>
      </c>
      <c r="R47" s="191">
        <v>1627.2380000000001</v>
      </c>
      <c r="S47" s="190">
        <v>515.53399999999999</v>
      </c>
      <c r="T47" s="191">
        <v>2739.1309999999999</v>
      </c>
      <c r="U47" s="190">
        <v>1241.623</v>
      </c>
      <c r="V47" s="191">
        <v>1968.963</v>
      </c>
      <c r="W47" s="190">
        <v>1539.087</v>
      </c>
      <c r="X47" s="191">
        <v>1848.568</v>
      </c>
      <c r="Y47" s="192">
        <v>2156.4899999999998</v>
      </c>
      <c r="Z47" s="192">
        <v>1159.155</v>
      </c>
      <c r="AA47" s="192">
        <v>2878.2829999999999</v>
      </c>
      <c r="AB47" s="192">
        <v>1809.367</v>
      </c>
      <c r="AC47" s="192">
        <v>1964.5650000000001</v>
      </c>
    </row>
    <row r="48" spans="2:29" x14ac:dyDescent="0.25">
      <c r="B48" s="211" t="s">
        <v>28</v>
      </c>
      <c r="C48" s="221"/>
      <c r="D48" s="212"/>
      <c r="E48" s="13">
        <v>0</v>
      </c>
      <c r="F48" s="19">
        <v>0</v>
      </c>
      <c r="G48" s="13">
        <v>0</v>
      </c>
      <c r="H48" s="19">
        <v>0</v>
      </c>
      <c r="I48" s="13">
        <v>0</v>
      </c>
      <c r="J48" s="19">
        <v>0</v>
      </c>
      <c r="K48" s="13">
        <v>0</v>
      </c>
      <c r="L48" s="19">
        <v>0</v>
      </c>
      <c r="M48" s="193">
        <v>0</v>
      </c>
      <c r="N48" s="194">
        <v>0</v>
      </c>
      <c r="O48" s="193">
        <v>0</v>
      </c>
      <c r="P48" s="194">
        <v>0</v>
      </c>
      <c r="Q48" s="193">
        <v>19.561</v>
      </c>
      <c r="R48" s="194">
        <v>35.526000000000003</v>
      </c>
      <c r="S48" s="193">
        <v>2.444</v>
      </c>
      <c r="T48" s="194">
        <v>0</v>
      </c>
      <c r="U48" s="193">
        <v>4.0049999999999999</v>
      </c>
      <c r="V48" s="194">
        <v>6.1189999999999998</v>
      </c>
      <c r="W48" s="193">
        <v>675.20799999999997</v>
      </c>
      <c r="X48" s="194">
        <v>2016.44</v>
      </c>
      <c r="Y48" s="195">
        <v>2061.31</v>
      </c>
      <c r="Z48" s="195">
        <v>0</v>
      </c>
      <c r="AA48" s="195">
        <v>112.76300000000001</v>
      </c>
      <c r="AB48" s="195">
        <v>170.14400000000001</v>
      </c>
      <c r="AC48" s="195">
        <v>0</v>
      </c>
    </row>
    <row r="49" spans="2:29" x14ac:dyDescent="0.25">
      <c r="B49" s="202" t="s">
        <v>29</v>
      </c>
      <c r="C49" s="222"/>
      <c r="D49" s="203"/>
      <c r="E49" s="11">
        <v>0</v>
      </c>
      <c r="F49" s="18">
        <v>0</v>
      </c>
      <c r="G49" s="11">
        <v>0</v>
      </c>
      <c r="H49" s="18">
        <v>0</v>
      </c>
      <c r="I49" s="11">
        <v>0</v>
      </c>
      <c r="J49" s="18">
        <v>0</v>
      </c>
      <c r="K49" s="11">
        <v>0</v>
      </c>
      <c r="L49" s="18">
        <v>0</v>
      </c>
      <c r="M49" s="190">
        <v>6505.0389999999998</v>
      </c>
      <c r="N49" s="191">
        <v>14020.746999999999</v>
      </c>
      <c r="O49" s="190">
        <v>14800.941999999999</v>
      </c>
      <c r="P49" s="191">
        <v>16634.317999999999</v>
      </c>
      <c r="Q49" s="190">
        <v>12731.936</v>
      </c>
      <c r="R49" s="191">
        <v>10487.555</v>
      </c>
      <c r="S49" s="190">
        <v>4421.5330000000004</v>
      </c>
      <c r="T49" s="191">
        <v>4829.2489999999998</v>
      </c>
      <c r="U49" s="190">
        <v>8908.7039999999997</v>
      </c>
      <c r="V49" s="191">
        <v>4513.1440000000002</v>
      </c>
      <c r="W49" s="190">
        <v>13302.538</v>
      </c>
      <c r="X49" s="191">
        <v>7851.7790000000014</v>
      </c>
      <c r="Y49" s="192">
        <v>8455.8739999999998</v>
      </c>
      <c r="Z49" s="192">
        <v>8032.4409999999998</v>
      </c>
      <c r="AA49" s="192">
        <v>11350.736000000001</v>
      </c>
      <c r="AB49" s="192">
        <v>16118.439</v>
      </c>
      <c r="AC49" s="192">
        <v>11080.081</v>
      </c>
    </row>
    <row r="50" spans="2:29" x14ac:dyDescent="0.25">
      <c r="B50" s="211" t="s">
        <v>30</v>
      </c>
      <c r="C50" s="221"/>
      <c r="D50" s="212"/>
      <c r="E50" s="13">
        <v>0</v>
      </c>
      <c r="F50" s="19">
        <v>0</v>
      </c>
      <c r="G50" s="13">
        <v>0</v>
      </c>
      <c r="H50" s="19">
        <v>0</v>
      </c>
      <c r="I50" s="13">
        <v>0</v>
      </c>
      <c r="J50" s="19">
        <v>0</v>
      </c>
      <c r="K50" s="13">
        <v>0</v>
      </c>
      <c r="L50" s="19">
        <v>0</v>
      </c>
      <c r="M50" s="193">
        <v>0</v>
      </c>
      <c r="N50" s="194">
        <v>0</v>
      </c>
      <c r="O50" s="193">
        <v>0</v>
      </c>
      <c r="P50" s="194">
        <v>0</v>
      </c>
      <c r="Q50" s="193">
        <v>0.126</v>
      </c>
      <c r="R50" s="194">
        <v>0</v>
      </c>
      <c r="S50" s="193">
        <v>0</v>
      </c>
      <c r="T50" s="194">
        <v>0</v>
      </c>
      <c r="U50" s="193">
        <v>3.0979999999999999</v>
      </c>
      <c r="V50" s="194">
        <v>0</v>
      </c>
      <c r="W50" s="193">
        <v>0</v>
      </c>
      <c r="X50" s="194">
        <v>0</v>
      </c>
      <c r="Y50" s="195">
        <v>0</v>
      </c>
      <c r="Z50" s="195">
        <v>0</v>
      </c>
      <c r="AA50" s="195">
        <v>0</v>
      </c>
      <c r="AB50" s="195">
        <v>0</v>
      </c>
      <c r="AC50" s="195">
        <v>0</v>
      </c>
    </row>
    <row r="51" spans="2:29" x14ac:dyDescent="0.25">
      <c r="B51" s="202" t="s">
        <v>31</v>
      </c>
      <c r="C51" s="222"/>
      <c r="D51" s="203"/>
      <c r="E51" s="11">
        <v>0</v>
      </c>
      <c r="F51" s="18">
        <v>0</v>
      </c>
      <c r="G51" s="11">
        <v>0</v>
      </c>
      <c r="H51" s="18">
        <v>0</v>
      </c>
      <c r="I51" s="11">
        <v>0</v>
      </c>
      <c r="J51" s="18">
        <v>0</v>
      </c>
      <c r="K51" s="11">
        <v>0</v>
      </c>
      <c r="L51" s="18">
        <v>0</v>
      </c>
      <c r="M51" s="190">
        <v>66.850999999999999</v>
      </c>
      <c r="N51" s="191">
        <v>0</v>
      </c>
      <c r="O51" s="190">
        <v>150.245</v>
      </c>
      <c r="P51" s="191">
        <v>11.529</v>
      </c>
      <c r="Q51" s="190">
        <v>0</v>
      </c>
      <c r="R51" s="191">
        <v>222.64400000000001</v>
      </c>
      <c r="S51" s="190">
        <v>251.607</v>
      </c>
      <c r="T51" s="191">
        <v>2699.0479999999998</v>
      </c>
      <c r="U51" s="190">
        <v>18522.286</v>
      </c>
      <c r="V51" s="191">
        <v>43871.633000000002</v>
      </c>
      <c r="W51" s="190">
        <v>14592.145</v>
      </c>
      <c r="X51" s="191">
        <v>5117.1390000000001</v>
      </c>
      <c r="Y51" s="192">
        <v>1959.0530000000001</v>
      </c>
      <c r="Z51" s="192">
        <v>4112.78</v>
      </c>
      <c r="AA51" s="192">
        <v>3291.66</v>
      </c>
      <c r="AB51" s="192">
        <v>4433.308</v>
      </c>
      <c r="AC51" s="192">
        <v>3625.1990000000001</v>
      </c>
    </row>
    <row r="52" spans="2:29" x14ac:dyDescent="0.25">
      <c r="B52" s="211" t="s">
        <v>32</v>
      </c>
      <c r="C52" s="221"/>
      <c r="D52" s="212"/>
      <c r="E52" s="13">
        <v>0</v>
      </c>
      <c r="F52" s="19">
        <v>0</v>
      </c>
      <c r="G52" s="13">
        <v>0</v>
      </c>
      <c r="H52" s="19">
        <v>0</v>
      </c>
      <c r="I52" s="13">
        <v>0</v>
      </c>
      <c r="J52" s="19">
        <v>0</v>
      </c>
      <c r="K52" s="13">
        <v>0</v>
      </c>
      <c r="L52" s="19">
        <v>0</v>
      </c>
      <c r="M52" s="193">
        <v>2770.7260000000001</v>
      </c>
      <c r="N52" s="194">
        <v>3735.3110000000001</v>
      </c>
      <c r="O52" s="193">
        <v>1823.1320000000001</v>
      </c>
      <c r="P52" s="194">
        <v>4314.7569999999996</v>
      </c>
      <c r="Q52" s="193">
        <v>5392.1149999999998</v>
      </c>
      <c r="R52" s="194">
        <v>15990.07</v>
      </c>
      <c r="S52" s="193">
        <v>5976.17</v>
      </c>
      <c r="T52" s="194">
        <v>7179.8339999999998</v>
      </c>
      <c r="U52" s="193">
        <v>7981.8990000000003</v>
      </c>
      <c r="V52" s="194">
        <v>14075.315000000001</v>
      </c>
      <c r="W52" s="193">
        <v>12461.477999999999</v>
      </c>
      <c r="X52" s="194">
        <v>15886.212</v>
      </c>
      <c r="Y52" s="195">
        <v>13621.184999999999</v>
      </c>
      <c r="Z52" s="195">
        <v>12571.424000000001</v>
      </c>
      <c r="AA52" s="195">
        <v>11897.42</v>
      </c>
      <c r="AB52" s="195">
        <v>16783.2</v>
      </c>
      <c r="AC52" s="195">
        <v>21042.673999999999</v>
      </c>
    </row>
    <row r="53" spans="2:29" x14ac:dyDescent="0.25">
      <c r="B53" s="202" t="s">
        <v>33</v>
      </c>
      <c r="C53" s="222"/>
      <c r="D53" s="203"/>
      <c r="E53" s="11">
        <v>0</v>
      </c>
      <c r="F53" s="18">
        <v>0</v>
      </c>
      <c r="G53" s="11">
        <v>0</v>
      </c>
      <c r="H53" s="18">
        <v>0</v>
      </c>
      <c r="I53" s="11">
        <v>0</v>
      </c>
      <c r="J53" s="18">
        <v>0</v>
      </c>
      <c r="K53" s="11">
        <v>0</v>
      </c>
      <c r="L53" s="18">
        <v>0</v>
      </c>
      <c r="M53" s="190">
        <v>25880.456999999999</v>
      </c>
      <c r="N53" s="191">
        <v>24079.097000000002</v>
      </c>
      <c r="O53" s="190">
        <v>49859.254000000001</v>
      </c>
      <c r="P53" s="191">
        <v>48793.74</v>
      </c>
      <c r="Q53" s="190">
        <v>52115.911999999997</v>
      </c>
      <c r="R53" s="191">
        <v>51538.326999999997</v>
      </c>
      <c r="S53" s="190">
        <v>51684.425000000003</v>
      </c>
      <c r="T53" s="191">
        <v>44169.326999999997</v>
      </c>
      <c r="U53" s="190">
        <v>67770.745999999999</v>
      </c>
      <c r="V53" s="191">
        <v>60521.442999999999</v>
      </c>
      <c r="W53" s="190">
        <v>43771.498</v>
      </c>
      <c r="X53" s="191">
        <v>44579.076000000001</v>
      </c>
      <c r="Y53" s="192">
        <v>44695.875999999997</v>
      </c>
      <c r="Z53" s="192">
        <v>40550.131000000001</v>
      </c>
      <c r="AA53" s="192">
        <v>30840.938999999998</v>
      </c>
      <c r="AB53" s="192">
        <v>46091.34</v>
      </c>
      <c r="AC53" s="192">
        <v>38370.940999999999</v>
      </c>
    </row>
    <row r="54" spans="2:29" x14ac:dyDescent="0.25">
      <c r="B54" s="25" t="s">
        <v>34</v>
      </c>
      <c r="C54" s="26"/>
      <c r="D54" s="27"/>
      <c r="E54" s="13">
        <v>0</v>
      </c>
      <c r="F54" s="19">
        <v>0</v>
      </c>
      <c r="G54" s="13">
        <v>0</v>
      </c>
      <c r="H54" s="19">
        <v>0</v>
      </c>
      <c r="I54" s="13">
        <v>0</v>
      </c>
      <c r="J54" s="19">
        <v>0</v>
      </c>
      <c r="K54" s="13">
        <v>0</v>
      </c>
      <c r="L54" s="19">
        <v>0</v>
      </c>
      <c r="M54" s="193">
        <v>11340.315000000001</v>
      </c>
      <c r="N54" s="194">
        <v>4242.6030000000001</v>
      </c>
      <c r="O54" s="193">
        <v>18809.976999999999</v>
      </c>
      <c r="P54" s="194">
        <v>16912.478999999999</v>
      </c>
      <c r="Q54" s="193">
        <v>21536.199000000001</v>
      </c>
      <c r="R54" s="194">
        <v>17229.966</v>
      </c>
      <c r="S54" s="193">
        <v>21051.655999999999</v>
      </c>
      <c r="T54" s="194">
        <v>32862.010999999999</v>
      </c>
      <c r="U54" s="193">
        <v>28313.672999999999</v>
      </c>
      <c r="V54" s="194">
        <v>48355.985000000001</v>
      </c>
      <c r="W54" s="193">
        <v>58028.919000000002</v>
      </c>
      <c r="X54" s="194">
        <v>81265.615999999995</v>
      </c>
      <c r="Y54" s="195">
        <v>75222.648000000001</v>
      </c>
      <c r="Z54" s="195">
        <v>48239.076000000001</v>
      </c>
      <c r="AA54" s="195">
        <v>49691.175000000003</v>
      </c>
      <c r="AB54" s="195">
        <v>47622.771000000001</v>
      </c>
      <c r="AC54" s="195">
        <v>43933.85</v>
      </c>
    </row>
    <row r="55" spans="2:29" x14ac:dyDescent="0.25">
      <c r="B55" s="28" t="s">
        <v>35</v>
      </c>
      <c r="C55" s="29"/>
      <c r="D55" s="30"/>
      <c r="E55" s="11">
        <v>0</v>
      </c>
      <c r="F55" s="18">
        <v>0</v>
      </c>
      <c r="G55" s="11">
        <v>0</v>
      </c>
      <c r="H55" s="18">
        <v>0</v>
      </c>
      <c r="I55" s="11">
        <v>0</v>
      </c>
      <c r="J55" s="18">
        <v>0</v>
      </c>
      <c r="K55" s="11">
        <v>0</v>
      </c>
      <c r="L55" s="18">
        <v>0</v>
      </c>
      <c r="M55" s="190">
        <v>4445.7950000000001</v>
      </c>
      <c r="N55" s="191">
        <v>4745.5929999999998</v>
      </c>
      <c r="O55" s="190">
        <v>9996.152</v>
      </c>
      <c r="P55" s="191">
        <v>13585.941000000001</v>
      </c>
      <c r="Q55" s="190">
        <v>15708.130999999999</v>
      </c>
      <c r="R55" s="191">
        <v>24791.548999999999</v>
      </c>
      <c r="S55" s="190">
        <v>19119.904999999999</v>
      </c>
      <c r="T55" s="191">
        <v>19769.957999999999</v>
      </c>
      <c r="U55" s="190">
        <v>52577.525000000001</v>
      </c>
      <c r="V55" s="191">
        <v>73911.701000000001</v>
      </c>
      <c r="W55" s="190">
        <v>65814.345000000001</v>
      </c>
      <c r="X55" s="191">
        <v>56443.959000000003</v>
      </c>
      <c r="Y55" s="192">
        <v>57566.97</v>
      </c>
      <c r="Z55" s="192">
        <v>52508.385000000002</v>
      </c>
      <c r="AA55" s="192">
        <v>66100.785000000003</v>
      </c>
      <c r="AB55" s="192">
        <v>66282.106</v>
      </c>
      <c r="AC55" s="192">
        <v>69113.482000000004</v>
      </c>
    </row>
    <row r="56" spans="2:29" ht="15.75" thickBot="1" x14ac:dyDescent="0.3">
      <c r="B56" s="31" t="s">
        <v>36</v>
      </c>
      <c r="C56" s="32"/>
      <c r="D56" s="33"/>
      <c r="E56" s="126">
        <v>0</v>
      </c>
      <c r="F56" s="127">
        <v>0</v>
      </c>
      <c r="G56" s="15">
        <v>0</v>
      </c>
      <c r="H56" s="20">
        <v>0</v>
      </c>
      <c r="I56" s="126">
        <v>0</v>
      </c>
      <c r="J56" s="20">
        <v>0</v>
      </c>
      <c r="K56" s="15">
        <v>0</v>
      </c>
      <c r="L56" s="20">
        <v>0</v>
      </c>
      <c r="M56" s="196">
        <v>7078.1959999999999</v>
      </c>
      <c r="N56" s="197">
        <v>8380.2720000000008</v>
      </c>
      <c r="O56" s="196">
        <v>8087.9660000000003</v>
      </c>
      <c r="P56" s="197">
        <v>8793.6550000000007</v>
      </c>
      <c r="Q56" s="196">
        <v>4340.2219999999998</v>
      </c>
      <c r="R56" s="197">
        <v>6632.0519999999997</v>
      </c>
      <c r="S56" s="196">
        <v>3835.66</v>
      </c>
      <c r="T56" s="197">
        <v>8678.4179999999997</v>
      </c>
      <c r="U56" s="196">
        <v>13085.207</v>
      </c>
      <c r="V56" s="197">
        <v>11507.187</v>
      </c>
      <c r="W56" s="196">
        <v>9814.25</v>
      </c>
      <c r="X56" s="197">
        <v>11146.593999999999</v>
      </c>
      <c r="Y56" s="198">
        <v>12648.039000000001</v>
      </c>
      <c r="Z56" s="198">
        <v>14084.856</v>
      </c>
      <c r="AA56" s="198">
        <v>9900.6149999999998</v>
      </c>
      <c r="AB56" s="198">
        <v>10934.111000000001</v>
      </c>
      <c r="AC56" s="198">
        <v>22201.252</v>
      </c>
    </row>
    <row r="57" spans="2:29" x14ac:dyDescent="0.25">
      <c r="B57" s="1" t="s">
        <v>51</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42" workbookViewId="0">
      <selection activeCell="AB71" sqref="AB71"/>
    </sheetView>
  </sheetViews>
  <sheetFormatPr baseColWidth="10" defaultRowHeight="15" x14ac:dyDescent="0.25"/>
  <cols>
    <col min="1" max="1" width="7.140625" customWidth="1"/>
    <col min="3" max="3" width="30.140625" customWidth="1"/>
    <col min="4" max="13" width="13.140625" bestFit="1" customWidth="1"/>
    <col min="14" max="20" width="14.42578125" bestFit="1" customWidth="1"/>
    <col min="21" max="21" width="13.85546875" bestFit="1" customWidth="1"/>
    <col min="22" max="22" width="14.42578125" bestFit="1" customWidth="1"/>
    <col min="23" max="27" width="14.140625" bestFit="1" customWidth="1"/>
  </cols>
  <sheetData>
    <row r="7" spans="2:16" x14ac:dyDescent="0.25">
      <c r="B7" s="215" t="s">
        <v>49</v>
      </c>
      <c r="C7" s="217"/>
      <c r="D7" s="217"/>
      <c r="E7" s="217"/>
      <c r="M7" s="225" t="s">
        <v>7</v>
      </c>
      <c r="N7" s="226"/>
      <c r="O7" s="226"/>
      <c r="P7" s="226"/>
    </row>
    <row r="8" spans="2:16" x14ac:dyDescent="0.25">
      <c r="B8" s="217"/>
      <c r="C8" s="217"/>
      <c r="D8" s="217"/>
      <c r="E8" s="217"/>
      <c r="M8" s="226"/>
      <c r="N8" s="226"/>
      <c r="O8" s="226"/>
      <c r="P8" s="226"/>
    </row>
    <row r="9" spans="2:16" x14ac:dyDescent="0.25">
      <c r="B9" s="217"/>
      <c r="C9" s="217"/>
      <c r="D9" s="217"/>
      <c r="E9" s="217"/>
      <c r="M9" s="226"/>
      <c r="N9" s="226"/>
      <c r="O9" s="226"/>
      <c r="P9" s="226"/>
    </row>
    <row r="10" spans="2:16" x14ac:dyDescent="0.25">
      <c r="B10" s="217"/>
      <c r="C10" s="217"/>
      <c r="D10" s="217"/>
      <c r="E10" s="217"/>
      <c r="M10" s="226"/>
      <c r="N10" s="226"/>
      <c r="O10" s="226"/>
      <c r="P10" s="226"/>
    </row>
    <row r="11" spans="2:16" x14ac:dyDescent="0.25">
      <c r="B11" s="217"/>
      <c r="C11" s="217"/>
      <c r="D11" s="217"/>
      <c r="E11" s="217"/>
      <c r="M11" s="226"/>
      <c r="N11" s="226"/>
      <c r="O11" s="226"/>
      <c r="P11" s="226"/>
    </row>
    <row r="12" spans="2:16" x14ac:dyDescent="0.25">
      <c r="B12" s="217"/>
      <c r="C12" s="217"/>
      <c r="D12" s="217"/>
      <c r="E12" s="217"/>
      <c r="M12" s="226"/>
      <c r="N12" s="226"/>
      <c r="O12" s="226"/>
      <c r="P12" s="226"/>
    </row>
    <row r="13" spans="2:16" x14ac:dyDescent="0.25">
      <c r="B13" s="217"/>
      <c r="C13" s="217"/>
      <c r="D13" s="217"/>
      <c r="E13" s="217"/>
      <c r="M13" s="226"/>
      <c r="N13" s="226"/>
      <c r="O13" s="226"/>
      <c r="P13" s="226"/>
    </row>
    <row r="14" spans="2:16" x14ac:dyDescent="0.25">
      <c r="B14" s="217"/>
      <c r="C14" s="217"/>
      <c r="D14" s="217"/>
      <c r="E14" s="217"/>
      <c r="M14" s="226"/>
      <c r="N14" s="226"/>
      <c r="O14" s="226"/>
      <c r="P14" s="226"/>
    </row>
    <row r="15" spans="2:16" x14ac:dyDescent="0.25">
      <c r="B15" s="217"/>
      <c r="C15" s="217"/>
      <c r="D15" s="217"/>
      <c r="E15" s="217"/>
      <c r="M15" s="226"/>
      <c r="N15" s="226"/>
      <c r="O15" s="226"/>
      <c r="P15" s="226"/>
    </row>
    <row r="16" spans="2:16" x14ac:dyDescent="0.25">
      <c r="B16" s="217"/>
      <c r="C16" s="217"/>
      <c r="D16" s="217"/>
      <c r="E16" s="217"/>
      <c r="M16" s="226"/>
      <c r="N16" s="226"/>
      <c r="O16" s="226"/>
      <c r="P16" s="226"/>
    </row>
    <row r="17" spans="3:15" x14ac:dyDescent="0.25">
      <c r="C17" s="205" t="s">
        <v>3</v>
      </c>
      <c r="D17" s="205"/>
      <c r="E17" s="205"/>
      <c r="M17" s="205" t="s">
        <v>3</v>
      </c>
      <c r="N17" s="205"/>
      <c r="O17" s="205"/>
    </row>
    <row r="44" spans="2:28" ht="15.75" thickBot="1" x14ac:dyDescent="0.3"/>
    <row r="45" spans="2:28" ht="15.75" thickBot="1" x14ac:dyDescent="0.3">
      <c r="B45" s="7" t="s">
        <v>14</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c r="AB45" s="10">
        <v>2019</v>
      </c>
    </row>
    <row r="46" spans="2:28" ht="15.75" thickBot="1" x14ac:dyDescent="0.3">
      <c r="B46" s="227" t="s">
        <v>26</v>
      </c>
      <c r="C46" s="228"/>
      <c r="D46" s="159">
        <f>+A!D46-B!E46</f>
        <v>0</v>
      </c>
      <c r="E46" s="160">
        <f>+A!E46-B!F46</f>
        <v>0</v>
      </c>
      <c r="F46" s="159">
        <f>+A!F46-B!G46</f>
        <v>0</v>
      </c>
      <c r="G46" s="160">
        <f>+A!G46-B!H46</f>
        <v>0</v>
      </c>
      <c r="H46" s="159">
        <f>+A!H46-B!I46</f>
        <v>0</v>
      </c>
      <c r="I46" s="160">
        <f>+A!I46-B!J46</f>
        <v>0</v>
      </c>
      <c r="J46" s="159">
        <f>+A!J46-B!K46</f>
        <v>0</v>
      </c>
      <c r="K46" s="160">
        <f>+A!K46-B!L46</f>
        <v>0</v>
      </c>
      <c r="L46" s="159">
        <f>+A!L46-B!M46</f>
        <v>-56710.743999999992</v>
      </c>
      <c r="M46" s="160">
        <f>+A!M46-B!N46</f>
        <v>-57113.405000000013</v>
      </c>
      <c r="N46" s="159">
        <f>+A!N46-B!O46</f>
        <v>-99374.71699999999</v>
      </c>
      <c r="O46" s="160">
        <f>+A!O46-B!P46</f>
        <v>-115511.20000000001</v>
      </c>
      <c r="P46" s="159">
        <f>+A!P46-B!Q46</f>
        <v>-130736.959</v>
      </c>
      <c r="Q46" s="160">
        <f>+A!Q46-B!R46</f>
        <v>-120713.11099999999</v>
      </c>
      <c r="R46" s="159">
        <f>+A!R46-B!S46</f>
        <v>-85982.50499999999</v>
      </c>
      <c r="S46" s="160">
        <f>+A!S46-B!T46</f>
        <v>-95260.877999999997</v>
      </c>
      <c r="T46" s="159">
        <f>+A!T46-B!U46</f>
        <v>-168479.204</v>
      </c>
      <c r="U46" s="160">
        <f>+A!U46-B!V46</f>
        <v>-128615.29299999999</v>
      </c>
      <c r="V46" s="159">
        <f>+A!V46-B!W46</f>
        <v>-205338.01300000001</v>
      </c>
      <c r="W46" s="160">
        <f>+A!W46-B!X46</f>
        <v>-220691.796</v>
      </c>
      <c r="X46" s="161">
        <f>+A!X46-B!Y46</f>
        <v>-211903.08900000001</v>
      </c>
      <c r="Y46" s="161">
        <f>+A!Y46-B!Z46</f>
        <v>-174627.96</v>
      </c>
      <c r="Z46" s="161">
        <f>+A!Z46-B!AA46</f>
        <v>-178289.69699999999</v>
      </c>
      <c r="AA46" s="161">
        <f>+A!AA46-B!AB46</f>
        <v>-203545.72</v>
      </c>
      <c r="AB46" s="161">
        <f>+A!AB46-B!AC46</f>
        <v>-203603.97999999998</v>
      </c>
    </row>
    <row r="47" spans="2:28" x14ac:dyDescent="0.25">
      <c r="B47" s="202" t="s">
        <v>16</v>
      </c>
      <c r="C47" s="203"/>
      <c r="D47" s="34">
        <f>+A!D47-B!E47</f>
        <v>0</v>
      </c>
      <c r="E47" s="35">
        <f>+A!E47-B!F47</f>
        <v>0</v>
      </c>
      <c r="F47" s="34">
        <f>+A!F47-B!G47</f>
        <v>0</v>
      </c>
      <c r="G47" s="35">
        <f>+A!G47-B!H47</f>
        <v>0</v>
      </c>
      <c r="H47" s="34">
        <f>+A!H47-B!I47</f>
        <v>0</v>
      </c>
      <c r="I47" s="35">
        <f>+A!I47-B!J47</f>
        <v>0</v>
      </c>
      <c r="J47" s="34">
        <f>+A!J47-B!K47</f>
        <v>0</v>
      </c>
      <c r="K47" s="35">
        <f>+A!K47-B!L47</f>
        <v>0</v>
      </c>
      <c r="L47" s="34">
        <f>+A!L47-B!M47</f>
        <v>63239.233</v>
      </c>
      <c r="M47" s="35">
        <f>+A!M47-B!N47</f>
        <v>422839.57799999998</v>
      </c>
      <c r="N47" s="34">
        <f>+A!N47-B!O47</f>
        <v>288439.31699999998</v>
      </c>
      <c r="O47" s="35">
        <f>+A!O47-B!P47</f>
        <v>713036.03099999996</v>
      </c>
      <c r="P47" s="34">
        <f>+A!P47-B!Q47</f>
        <v>306694.40100000001</v>
      </c>
      <c r="Q47" s="35">
        <f>+A!Q47-B!R47</f>
        <v>405824.76199999999</v>
      </c>
      <c r="R47" s="34">
        <f>+A!R47-B!S47</f>
        <v>-68.533999999999992</v>
      </c>
      <c r="S47" s="35">
        <f>+A!S47-B!T47</f>
        <v>718224.86899999995</v>
      </c>
      <c r="T47" s="34">
        <f>+A!T47-B!U47</f>
        <v>1426412.3770000001</v>
      </c>
      <c r="U47" s="35">
        <f>+A!U47-B!V47</f>
        <v>948075.03700000001</v>
      </c>
      <c r="V47" s="34">
        <f>+A!V47-B!W47</f>
        <v>970501.91299999994</v>
      </c>
      <c r="W47" s="35">
        <f>+A!W47-B!X47</f>
        <v>401794.43199999997</v>
      </c>
      <c r="X47" s="36">
        <f>+A!X47-B!Y47</f>
        <v>460767.51</v>
      </c>
      <c r="Y47" s="36">
        <f>+A!Y47-B!Z47</f>
        <v>587144.84499999997</v>
      </c>
      <c r="Z47" s="36">
        <f>+A!Z47-B!AA47</f>
        <v>-2366.2129999999997</v>
      </c>
      <c r="AA47" s="36">
        <f>+A!AA47-B!AB47</f>
        <v>1243095.6329999999</v>
      </c>
      <c r="AB47" s="36">
        <f>+A!AB47-B!AC47</f>
        <v>-723.82100000000014</v>
      </c>
    </row>
    <row r="48" spans="2:28" x14ac:dyDescent="0.25">
      <c r="B48" s="211" t="s">
        <v>17</v>
      </c>
      <c r="C48" s="212"/>
      <c r="D48" s="37">
        <f>+A!D48-B!E48</f>
        <v>0</v>
      </c>
      <c r="E48" s="38">
        <f>+A!E48-B!F48</f>
        <v>0</v>
      </c>
      <c r="F48" s="37">
        <f>+A!F48-B!G48</f>
        <v>0</v>
      </c>
      <c r="G48" s="38">
        <f>+A!G48-B!H48</f>
        <v>0</v>
      </c>
      <c r="H48" s="37">
        <f>+A!H48-B!I48</f>
        <v>0</v>
      </c>
      <c r="I48" s="38">
        <f>+A!I48-B!J48</f>
        <v>0</v>
      </c>
      <c r="J48" s="37">
        <f>+A!J48-B!K48</f>
        <v>0</v>
      </c>
      <c r="K48" s="38">
        <f>+A!K48-B!L48</f>
        <v>0</v>
      </c>
      <c r="L48" s="37">
        <f>+A!L48-B!M48</f>
        <v>107571</v>
      </c>
      <c r="M48" s="38">
        <f>+A!M48-B!N48</f>
        <v>151209</v>
      </c>
      <c r="N48" s="37">
        <f>+A!N48-B!O48</f>
        <v>507173</v>
      </c>
      <c r="O48" s="38">
        <f>+A!O48-B!P48</f>
        <v>133.71</v>
      </c>
      <c r="P48" s="37">
        <f>+A!P48-B!Q48</f>
        <v>-14.821</v>
      </c>
      <c r="Q48" s="38">
        <f>+A!Q48-B!R48</f>
        <v>-35.526000000000003</v>
      </c>
      <c r="R48" s="37">
        <f>+A!R48-B!S48</f>
        <v>31341.556</v>
      </c>
      <c r="S48" s="38">
        <f>+A!S48-B!T48</f>
        <v>0</v>
      </c>
      <c r="T48" s="37">
        <f>+A!T48-B!U48</f>
        <v>-4.0049999999999999</v>
      </c>
      <c r="U48" s="38">
        <f>+A!U48-B!V48</f>
        <v>-6.1189999999999998</v>
      </c>
      <c r="V48" s="37">
        <f>+A!V48-B!W48</f>
        <v>-69.398000000000025</v>
      </c>
      <c r="W48" s="38">
        <f>+A!W48-B!X48</f>
        <v>1944.56</v>
      </c>
      <c r="X48" s="39">
        <f>+A!X48-B!Y48</f>
        <v>3407.69</v>
      </c>
      <c r="Y48" s="39">
        <f>+A!Y48-B!Z48</f>
        <v>1011</v>
      </c>
      <c r="Z48" s="39">
        <f>+A!Z48-B!AA48</f>
        <v>2386.2370000000001</v>
      </c>
      <c r="AA48" s="39">
        <f>+A!AA48-B!AB48</f>
        <v>3184.8559999999998</v>
      </c>
      <c r="AB48" s="39">
        <f>+A!AB48-B!AC48</f>
        <v>2.528</v>
      </c>
    </row>
    <row r="49" spans="2:28" x14ac:dyDescent="0.25">
      <c r="B49" s="202" t="s">
        <v>18</v>
      </c>
      <c r="C49" s="203"/>
      <c r="D49" s="34">
        <f>+A!D49-B!E49</f>
        <v>0</v>
      </c>
      <c r="E49" s="35">
        <f>+A!E49-B!F49</f>
        <v>0</v>
      </c>
      <c r="F49" s="34">
        <f>+A!F49-B!G49</f>
        <v>0</v>
      </c>
      <c r="G49" s="35">
        <f>+A!G49-B!H49</f>
        <v>0</v>
      </c>
      <c r="H49" s="34">
        <f>+A!H49-B!I49</f>
        <v>0</v>
      </c>
      <c r="I49" s="35">
        <f>+A!I49-B!J49</f>
        <v>0</v>
      </c>
      <c r="J49" s="34">
        <f>+A!J49-B!K49</f>
        <v>0</v>
      </c>
      <c r="K49" s="35">
        <f>+A!K49-B!L49</f>
        <v>0</v>
      </c>
      <c r="L49" s="34">
        <f>+A!L49-B!M49</f>
        <v>71118.960999999996</v>
      </c>
      <c r="M49" s="35">
        <f>+A!M49-B!N49</f>
        <v>-13778.517</v>
      </c>
      <c r="N49" s="34">
        <f>+A!N49-B!O49</f>
        <v>1515682.058</v>
      </c>
      <c r="O49" s="35">
        <f>+A!O49-B!P49</f>
        <v>237924.682</v>
      </c>
      <c r="P49" s="34">
        <f>+A!P49-B!Q49</f>
        <v>212864.06400000001</v>
      </c>
      <c r="Q49" s="35">
        <f>+A!Q49-B!R49</f>
        <v>-10189.895</v>
      </c>
      <c r="R49" s="34">
        <f>+A!R49-B!S49</f>
        <v>100623.467</v>
      </c>
      <c r="S49" s="35">
        <f>+A!S49-B!T49</f>
        <v>38449.751000000004</v>
      </c>
      <c r="T49" s="34">
        <f>+A!T49-B!U49</f>
        <v>6187418.2960000001</v>
      </c>
      <c r="U49" s="35">
        <f>+A!U49-B!V49</f>
        <v>453244.85600000003</v>
      </c>
      <c r="V49" s="34">
        <f>+A!V49-B!W49</f>
        <v>60939.462</v>
      </c>
      <c r="W49" s="35">
        <f>+A!W49-B!X49</f>
        <v>468372.22100000002</v>
      </c>
      <c r="X49" s="36">
        <f>+A!X49-B!Y49</f>
        <v>46600.126000000004</v>
      </c>
      <c r="Y49" s="36">
        <f>+A!Y49-B!Z49</f>
        <v>1462946.5589999999</v>
      </c>
      <c r="Z49" s="36">
        <f>+A!Z49-B!AA49</f>
        <v>23943.263999999999</v>
      </c>
      <c r="AA49" s="36">
        <f>+A!AA49-B!AB49</f>
        <v>285540.56099999999</v>
      </c>
      <c r="AB49" s="36">
        <f>+A!AB49-B!AC49</f>
        <v>-10632.489</v>
      </c>
    </row>
    <row r="50" spans="2:28" x14ac:dyDescent="0.25">
      <c r="B50" s="211" t="s">
        <v>19</v>
      </c>
      <c r="C50" s="212"/>
      <c r="D50" s="37">
        <f>+A!D50-B!E50</f>
        <v>0</v>
      </c>
      <c r="E50" s="38">
        <f>+A!E50-B!F50</f>
        <v>0</v>
      </c>
      <c r="F50" s="37">
        <f>+A!F50-B!G50</f>
        <v>0</v>
      </c>
      <c r="G50" s="38">
        <f>+A!G50-B!H50</f>
        <v>0</v>
      </c>
      <c r="H50" s="37">
        <f>+A!H50-B!I50</f>
        <v>0</v>
      </c>
      <c r="I50" s="38">
        <f>+A!I50-B!J50</f>
        <v>0</v>
      </c>
      <c r="J50" s="37">
        <f>+A!J50-B!K50</f>
        <v>0</v>
      </c>
      <c r="K50" s="38">
        <f>+A!K50-B!L50</f>
        <v>0</v>
      </c>
      <c r="L50" s="37">
        <f>+A!L50-B!M50</f>
        <v>0</v>
      </c>
      <c r="M50" s="38">
        <f>+A!M50-B!N50</f>
        <v>0</v>
      </c>
      <c r="N50" s="37">
        <f>+A!N50-B!O50</f>
        <v>0</v>
      </c>
      <c r="O50" s="38">
        <f>+A!O50-B!P50</f>
        <v>44342</v>
      </c>
      <c r="P50" s="37">
        <f>+A!P50-B!Q50</f>
        <v>-0.126</v>
      </c>
      <c r="Q50" s="38">
        <f>+A!Q50-B!R50</f>
        <v>502171</v>
      </c>
      <c r="R50" s="37">
        <f>+A!R50-B!S50</f>
        <v>1018194</v>
      </c>
      <c r="S50" s="38">
        <f>+A!S50-B!T50</f>
        <v>1379532</v>
      </c>
      <c r="T50" s="37">
        <f>+A!T50-B!U50</f>
        <v>1741068.902</v>
      </c>
      <c r="U50" s="38">
        <f>+A!U50-B!V50</f>
        <v>115710533</v>
      </c>
      <c r="V50" s="37">
        <f>+A!V50-B!W50</f>
        <v>1853</v>
      </c>
      <c r="W50" s="38">
        <f>+A!W50-B!X50</f>
        <v>0</v>
      </c>
      <c r="X50" s="39">
        <f>+A!X50-B!Y50</f>
        <v>0</v>
      </c>
      <c r="Y50" s="39">
        <f>+A!Y50-B!Z50</f>
        <v>0</v>
      </c>
      <c r="Z50" s="39">
        <f>+A!Z50-B!AA50</f>
        <v>2900783</v>
      </c>
      <c r="AA50" s="39">
        <f>+A!AA50-B!AB50</f>
        <v>0</v>
      </c>
      <c r="AB50" s="39">
        <f>+A!AB50-B!AC50</f>
        <v>0</v>
      </c>
    </row>
    <row r="51" spans="2:28" x14ac:dyDescent="0.25">
      <c r="B51" s="202" t="s">
        <v>20</v>
      </c>
      <c r="C51" s="203"/>
      <c r="D51" s="34">
        <f>+A!D51-B!E51</f>
        <v>0</v>
      </c>
      <c r="E51" s="35">
        <f>+A!E51-B!F51</f>
        <v>0</v>
      </c>
      <c r="F51" s="34">
        <f>+A!F51-B!G51</f>
        <v>0</v>
      </c>
      <c r="G51" s="35">
        <f>+A!G51-B!H51</f>
        <v>0</v>
      </c>
      <c r="H51" s="34">
        <f>+A!H51-B!I51</f>
        <v>0</v>
      </c>
      <c r="I51" s="35">
        <f>+A!I51-B!J51</f>
        <v>0</v>
      </c>
      <c r="J51" s="34">
        <f>+A!J51-B!K51</f>
        <v>0</v>
      </c>
      <c r="K51" s="35">
        <f>+A!K51-B!L51</f>
        <v>0</v>
      </c>
      <c r="L51" s="34">
        <f>+A!L51-B!M51</f>
        <v>-66.850999999999999</v>
      </c>
      <c r="M51" s="35">
        <f>+A!M51-B!N51</f>
        <v>0</v>
      </c>
      <c r="N51" s="34">
        <f>+A!N51-B!O51</f>
        <v>-150.245</v>
      </c>
      <c r="O51" s="35">
        <f>+A!O51-B!P51</f>
        <v>-11.529</v>
      </c>
      <c r="P51" s="34">
        <f>+A!P51-B!Q51</f>
        <v>0</v>
      </c>
      <c r="Q51" s="35">
        <f>+A!Q51-B!R51</f>
        <v>-222.64400000000001</v>
      </c>
      <c r="R51" s="34">
        <f>+A!R51-B!S51</f>
        <v>-251.607</v>
      </c>
      <c r="S51" s="35">
        <f>+A!S51-B!T51</f>
        <v>-2699.0479999999998</v>
      </c>
      <c r="T51" s="34">
        <f>+A!T51-B!U51</f>
        <v>-18522.286</v>
      </c>
      <c r="U51" s="35">
        <f>+A!U51-B!V51</f>
        <v>-43871.633000000002</v>
      </c>
      <c r="V51" s="34">
        <f>+A!V51-B!W51</f>
        <v>-14592.145</v>
      </c>
      <c r="W51" s="35">
        <f>+A!W51-B!X51</f>
        <v>-5117.1390000000001</v>
      </c>
      <c r="X51" s="36">
        <f>+A!X51-B!Y51</f>
        <v>-1959.0530000000001</v>
      </c>
      <c r="Y51" s="36">
        <f>+A!Y51-B!Z51</f>
        <v>-4112.78</v>
      </c>
      <c r="Z51" s="36">
        <f>+A!Z51-B!AA51</f>
        <v>-3291.66</v>
      </c>
      <c r="AA51" s="36">
        <f>+A!AA51-B!AB51</f>
        <v>-4433.308</v>
      </c>
      <c r="AB51" s="36">
        <f>+A!AB51-B!AC51</f>
        <v>-3625.0160000000001</v>
      </c>
    </row>
    <row r="52" spans="2:28" x14ac:dyDescent="0.25">
      <c r="B52" s="211" t="s">
        <v>21</v>
      </c>
      <c r="C52" s="212"/>
      <c r="D52" s="37">
        <f>+A!D52-B!E52</f>
        <v>0</v>
      </c>
      <c r="E52" s="38">
        <f>+A!E52-B!F52</f>
        <v>0</v>
      </c>
      <c r="F52" s="37">
        <f>+A!F52-B!G52</f>
        <v>0</v>
      </c>
      <c r="G52" s="38">
        <f>+A!G52-B!H52</f>
        <v>0</v>
      </c>
      <c r="H52" s="37">
        <f>+A!H52-B!I52</f>
        <v>0</v>
      </c>
      <c r="I52" s="38">
        <f>+A!I52-B!J52</f>
        <v>0</v>
      </c>
      <c r="J52" s="37">
        <f>+A!J52-B!K52</f>
        <v>0</v>
      </c>
      <c r="K52" s="38">
        <f>+A!K52-B!L52</f>
        <v>0</v>
      </c>
      <c r="L52" s="37">
        <f>+A!L52-B!M52</f>
        <v>1404317.274</v>
      </c>
      <c r="M52" s="38">
        <f>+A!M52-B!N52</f>
        <v>1444530.689</v>
      </c>
      <c r="N52" s="37">
        <f>+A!N52-B!O52</f>
        <v>1763844.868</v>
      </c>
      <c r="O52" s="38">
        <f>+A!O52-B!P52</f>
        <v>909652.24300000002</v>
      </c>
      <c r="P52" s="37">
        <f>+A!P52-B!Q52</f>
        <v>2424801.8849999998</v>
      </c>
      <c r="Q52" s="38">
        <f>+A!Q52-B!R52</f>
        <v>6014621.9299999997</v>
      </c>
      <c r="R52" s="37">
        <f>+A!R52-B!S52</f>
        <v>18727812.829999998</v>
      </c>
      <c r="S52" s="38">
        <f>+A!S52-B!T52</f>
        <v>24581193.166000001</v>
      </c>
      <c r="T52" s="37">
        <f>+A!T52-B!U52</f>
        <v>19969632.101</v>
      </c>
      <c r="U52" s="38">
        <f>+A!U52-B!V52</f>
        <v>12147173.685000001</v>
      </c>
      <c r="V52" s="37">
        <f>+A!V52-B!W52</f>
        <v>-680.89799999999923</v>
      </c>
      <c r="W52" s="38">
        <f>+A!W52-B!X52</f>
        <v>3716846.7880000002</v>
      </c>
      <c r="X52" s="39">
        <f>+A!X52-B!Y52</f>
        <v>4167279.8149999999</v>
      </c>
      <c r="Y52" s="39">
        <f>+A!Y52-B!Z52</f>
        <v>3449695.5759999999</v>
      </c>
      <c r="Z52" s="39">
        <f>+A!Z52-B!AA52</f>
        <v>3761063.58</v>
      </c>
      <c r="AA52" s="39">
        <f>+A!AA52-B!AB52</f>
        <v>3906468.8</v>
      </c>
      <c r="AB52" s="39">
        <f>+A!AB52-B!AC52</f>
        <v>-16907.725999999999</v>
      </c>
    </row>
    <row r="53" spans="2:28" x14ac:dyDescent="0.25">
      <c r="B53" s="202" t="s">
        <v>22</v>
      </c>
      <c r="C53" s="203"/>
      <c r="D53" s="34">
        <f>+A!D53-B!E53</f>
        <v>0</v>
      </c>
      <c r="E53" s="35">
        <f>+A!E53-B!F53</f>
        <v>0</v>
      </c>
      <c r="F53" s="34">
        <f>+A!F53-B!G53</f>
        <v>0</v>
      </c>
      <c r="G53" s="35">
        <f>+A!G53-B!H53</f>
        <v>0</v>
      </c>
      <c r="H53" s="34">
        <f>+A!H53-B!I53</f>
        <v>0</v>
      </c>
      <c r="I53" s="35">
        <f>+A!I53-B!J53</f>
        <v>0</v>
      </c>
      <c r="J53" s="34">
        <f>+A!J53-B!K53</f>
        <v>0</v>
      </c>
      <c r="K53" s="35">
        <f>+A!K53-B!L53</f>
        <v>0</v>
      </c>
      <c r="L53" s="34">
        <f>+A!L53-B!M53</f>
        <v>328743.54300000001</v>
      </c>
      <c r="M53" s="35">
        <f>+A!M53-B!N53</f>
        <v>138617.90299999999</v>
      </c>
      <c r="N53" s="34">
        <f>+A!N53-B!O53</f>
        <v>196165.74599999998</v>
      </c>
      <c r="O53" s="35">
        <f>+A!O53-B!P53</f>
        <v>288662.26</v>
      </c>
      <c r="P53" s="34">
        <f>+A!P53-B!Q53</f>
        <v>420276.08799999999</v>
      </c>
      <c r="Q53" s="35">
        <f>+A!Q53-B!R53</f>
        <v>290100.67300000001</v>
      </c>
      <c r="R53" s="34">
        <f>+A!R53-B!S53</f>
        <v>440407.57500000001</v>
      </c>
      <c r="S53" s="35">
        <f>+A!S53-B!T53</f>
        <v>617887.67299999995</v>
      </c>
      <c r="T53" s="34">
        <f>+A!T53-B!U53</f>
        <v>428997.25400000002</v>
      </c>
      <c r="U53" s="35">
        <f>+A!U53-B!V53</f>
        <v>271509.55700000003</v>
      </c>
      <c r="V53" s="34">
        <f>+A!V53-B!W53</f>
        <v>404124.50199999998</v>
      </c>
      <c r="W53" s="35">
        <f>+A!W53-B!X53</f>
        <v>36356.923999999999</v>
      </c>
      <c r="X53" s="36">
        <f>+A!X53-B!Y53</f>
        <v>258207.12400000001</v>
      </c>
      <c r="Y53" s="36">
        <f>+A!Y53-B!Z53</f>
        <v>298135.86900000001</v>
      </c>
      <c r="Z53" s="36">
        <f>+A!Z53-B!AA53</f>
        <v>62550.061000000002</v>
      </c>
      <c r="AA53" s="36">
        <f>+A!AA53-B!AB53</f>
        <v>133561.66</v>
      </c>
      <c r="AB53" s="36">
        <f>+A!AB53-B!AC53</f>
        <v>-37790.716999999997</v>
      </c>
    </row>
    <row r="54" spans="2:28" x14ac:dyDescent="0.25">
      <c r="B54" s="211" t="s">
        <v>23</v>
      </c>
      <c r="C54" s="212"/>
      <c r="D54" s="37">
        <f>+A!D54-B!E54</f>
        <v>0</v>
      </c>
      <c r="E54" s="38">
        <f>+A!E54-B!F54</f>
        <v>0</v>
      </c>
      <c r="F54" s="37">
        <f>+A!F54-B!G54</f>
        <v>0</v>
      </c>
      <c r="G54" s="38">
        <f>+A!G54-B!H54</f>
        <v>0</v>
      </c>
      <c r="H54" s="37">
        <f>+A!H54-B!I54</f>
        <v>0</v>
      </c>
      <c r="I54" s="38">
        <f>+A!I54-B!J54</f>
        <v>0</v>
      </c>
      <c r="J54" s="37">
        <f>+A!J54-B!K54</f>
        <v>0</v>
      </c>
      <c r="K54" s="38">
        <f>+A!K54-B!L54</f>
        <v>0</v>
      </c>
      <c r="L54" s="37">
        <f>+A!L54-B!M54</f>
        <v>-11339.694000000001</v>
      </c>
      <c r="M54" s="38">
        <f>+A!M54-B!N54</f>
        <v>30003.397000000001</v>
      </c>
      <c r="N54" s="37">
        <f>+A!N54-B!O54</f>
        <v>28484.023000000001</v>
      </c>
      <c r="O54" s="38">
        <f>+A!O54-B!P54</f>
        <v>7384.5210000000006</v>
      </c>
      <c r="P54" s="37">
        <f>+A!P54-B!Q54</f>
        <v>23751.800999999999</v>
      </c>
      <c r="Q54" s="38">
        <f>+A!Q54-B!R54</f>
        <v>222012.03399999999</v>
      </c>
      <c r="R54" s="37">
        <f>+A!R54-B!S54</f>
        <v>-2262.655999999999</v>
      </c>
      <c r="S54" s="38">
        <f>+A!S54-B!T54</f>
        <v>201500.989</v>
      </c>
      <c r="T54" s="37">
        <f>+A!T54-B!U54</f>
        <v>29164.327000000001</v>
      </c>
      <c r="U54" s="38">
        <f>+A!U54-B!V54</f>
        <v>-48142.275000000001</v>
      </c>
      <c r="V54" s="37">
        <f>+A!V54-B!W54</f>
        <v>-57523.109000000004</v>
      </c>
      <c r="W54" s="38">
        <f>+A!W54-B!X54</f>
        <v>493480.38400000002</v>
      </c>
      <c r="X54" s="39">
        <f>+A!X54-B!Y54</f>
        <v>1265060.352</v>
      </c>
      <c r="Y54" s="39">
        <f>+A!Y54-B!Z54</f>
        <v>382419.924</v>
      </c>
      <c r="Z54" s="39">
        <f>+A!Z54-B!AA54</f>
        <v>276547.82500000001</v>
      </c>
      <c r="AA54" s="39">
        <f>+A!AA54-B!AB54</f>
        <v>-46672.091</v>
      </c>
      <c r="AB54" s="39">
        <f>+A!AB54-B!AC54</f>
        <v>-42977.739000000001</v>
      </c>
    </row>
    <row r="55" spans="2:28" x14ac:dyDescent="0.25">
      <c r="B55" s="202" t="s">
        <v>24</v>
      </c>
      <c r="C55" s="203"/>
      <c r="D55" s="34">
        <f>+A!D55-B!E55</f>
        <v>0</v>
      </c>
      <c r="E55" s="35">
        <f>+A!E55-B!F55</f>
        <v>0</v>
      </c>
      <c r="F55" s="34">
        <f>+A!F55-B!G55</f>
        <v>0</v>
      </c>
      <c r="G55" s="35">
        <f>+A!G55-B!H55</f>
        <v>0</v>
      </c>
      <c r="H55" s="34">
        <f>+A!H55-B!I55</f>
        <v>0</v>
      </c>
      <c r="I55" s="35">
        <f>+A!I55-B!J55</f>
        <v>0</v>
      </c>
      <c r="J55" s="34">
        <f>+A!J55-B!K55</f>
        <v>0</v>
      </c>
      <c r="K55" s="35">
        <f>+A!K55-B!L55</f>
        <v>0</v>
      </c>
      <c r="L55" s="34">
        <f>+A!L55-B!M55</f>
        <v>-4445.7950000000001</v>
      </c>
      <c r="M55" s="35">
        <f>+A!M55-B!N55</f>
        <v>-4744.4229999999998</v>
      </c>
      <c r="N55" s="34">
        <f>+A!N55-B!O55</f>
        <v>21089.847999999998</v>
      </c>
      <c r="O55" s="35">
        <f>+A!O55-B!P55</f>
        <v>-13585.881000000001</v>
      </c>
      <c r="P55" s="34">
        <f>+A!P55-B!Q55</f>
        <v>-15708.130999999999</v>
      </c>
      <c r="Q55" s="35">
        <f>+A!Q55-B!R55</f>
        <v>-20950.548999999999</v>
      </c>
      <c r="R55" s="34">
        <f>+A!R55-B!S55</f>
        <v>-8943.9049999999988</v>
      </c>
      <c r="S55" s="35">
        <f>+A!S55-B!T55</f>
        <v>-19768.428</v>
      </c>
      <c r="T55" s="34">
        <f>+A!T55-B!U55</f>
        <v>-30430.525000000001</v>
      </c>
      <c r="U55" s="35">
        <f>+A!U55-B!V55</f>
        <v>183459.299</v>
      </c>
      <c r="V55" s="34">
        <f>+A!V55-B!W55</f>
        <v>195408.655</v>
      </c>
      <c r="W55" s="35">
        <f>+A!W55-B!X55</f>
        <v>116400.041</v>
      </c>
      <c r="X55" s="36">
        <f>+A!X55-B!Y55</f>
        <v>71254.03</v>
      </c>
      <c r="Y55" s="36">
        <f>+A!Y55-B!Z55</f>
        <v>285873.61499999999</v>
      </c>
      <c r="Z55" s="36">
        <f>+A!Z55-B!AA55</f>
        <v>65341.214999999997</v>
      </c>
      <c r="AA55" s="36">
        <f>+A!AA55-B!AB55</f>
        <v>2279.8940000000002</v>
      </c>
      <c r="AB55" s="36">
        <f>+A!AB55-B!AC55</f>
        <v>-68765.748000000007</v>
      </c>
    </row>
    <row r="56" spans="2:28" ht="15.75" thickBot="1" x14ac:dyDescent="0.3">
      <c r="B56" s="213" t="s">
        <v>25</v>
      </c>
      <c r="C56" s="214"/>
      <c r="D56" s="40">
        <f>+A!D56-B!E56</f>
        <v>0</v>
      </c>
      <c r="E56" s="41">
        <f>+A!E56-B!F56</f>
        <v>0</v>
      </c>
      <c r="F56" s="40">
        <f>+A!F56-B!G56</f>
        <v>0</v>
      </c>
      <c r="G56" s="41">
        <f>+A!G56-B!H56</f>
        <v>0</v>
      </c>
      <c r="H56" s="40">
        <f>+A!H56-B!I56</f>
        <v>0</v>
      </c>
      <c r="I56" s="41">
        <f>+A!I56-B!J56</f>
        <v>0</v>
      </c>
      <c r="J56" s="40">
        <f>+A!J56-B!K56</f>
        <v>0</v>
      </c>
      <c r="K56" s="41">
        <f>+A!K56-B!L56</f>
        <v>0</v>
      </c>
      <c r="L56" s="40">
        <f>+A!L56-B!M56</f>
        <v>-7078.1959999999999</v>
      </c>
      <c r="M56" s="41">
        <f>+A!M56-B!N56</f>
        <v>-8370.6720000000005</v>
      </c>
      <c r="N56" s="40">
        <f>+A!N56-B!O56</f>
        <v>-4888.9660000000003</v>
      </c>
      <c r="O56" s="41">
        <f>+A!O56-B!P56</f>
        <v>-8777.8050000000003</v>
      </c>
      <c r="P56" s="40">
        <f>+A!P56-B!Q56</f>
        <v>-806.22199999999975</v>
      </c>
      <c r="Q56" s="41">
        <f>+A!Q56-B!R56</f>
        <v>12566.948</v>
      </c>
      <c r="R56" s="40">
        <f>+A!R56-B!S56</f>
        <v>-3815.66</v>
      </c>
      <c r="S56" s="41">
        <f>+A!S56-B!T56</f>
        <v>-8642.4179999999997</v>
      </c>
      <c r="T56" s="40">
        <f>+A!T56-B!U56</f>
        <v>-2583.2070000000003</v>
      </c>
      <c r="U56" s="41">
        <f>+A!U56-B!V56</f>
        <v>21993.813000000002</v>
      </c>
      <c r="V56" s="40">
        <f>+A!V56-B!W56</f>
        <v>-9802.25</v>
      </c>
      <c r="W56" s="41">
        <f>+A!W56-B!X56</f>
        <v>-11128.093999999999</v>
      </c>
      <c r="X56" s="42">
        <f>+A!X56-B!Y56</f>
        <v>-4649.0390000000007</v>
      </c>
      <c r="Y56" s="42">
        <f>+A!Y56-B!Z56</f>
        <v>-14084.856</v>
      </c>
      <c r="Z56" s="42">
        <f>+A!Z56-B!AA56</f>
        <v>-9900.6149999999998</v>
      </c>
      <c r="AA56" s="42">
        <f>+A!AA56-B!AB56</f>
        <v>-10907.111000000001</v>
      </c>
      <c r="AB56" s="42">
        <f>+A!AB56-B!AC56</f>
        <v>-22183.252</v>
      </c>
    </row>
    <row r="57" spans="2:28"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F151"/>
  <sheetViews>
    <sheetView showGridLines="0" tabSelected="1" topLeftCell="B85" zoomScale="93" zoomScaleNormal="93" workbookViewId="0">
      <selection activeCell="G92" sqref="G92:AC92"/>
    </sheetView>
  </sheetViews>
  <sheetFormatPr baseColWidth="10" defaultRowHeight="15" x14ac:dyDescent="0.25"/>
  <cols>
    <col min="4" max="4" width="12.85546875" customWidth="1"/>
    <col min="6" max="6" width="13.140625" customWidth="1"/>
    <col min="7" max="7" width="26.5703125" customWidth="1"/>
    <col min="8" max="8" width="17.5703125" customWidth="1"/>
    <col min="9" max="9" width="16" bestFit="1" customWidth="1"/>
    <col min="10" max="10" width="17" bestFit="1" customWidth="1"/>
    <col min="11" max="11" width="17.140625" customWidth="1"/>
    <col min="12" max="13" width="16" bestFit="1" customWidth="1"/>
    <col min="14" max="14" width="16.140625" customWidth="1"/>
    <col min="15" max="16" width="16" bestFit="1" customWidth="1"/>
    <col min="17" max="32" width="17" bestFit="1" customWidth="1"/>
  </cols>
  <sheetData>
    <row r="7" spans="2:16" x14ac:dyDescent="0.25">
      <c r="L7" s="204" t="s">
        <v>9</v>
      </c>
      <c r="M7" s="217"/>
      <c r="N7" s="217"/>
      <c r="O7" s="217"/>
      <c r="P7" s="217"/>
    </row>
    <row r="8" spans="2:16" x14ac:dyDescent="0.25">
      <c r="B8" s="204" t="s">
        <v>8</v>
      </c>
      <c r="C8" s="217"/>
      <c r="D8" s="217"/>
      <c r="E8" s="217"/>
      <c r="L8" s="217"/>
      <c r="M8" s="217"/>
      <c r="N8" s="217"/>
      <c r="O8" s="217"/>
      <c r="P8" s="217"/>
    </row>
    <row r="9" spans="2:16" x14ac:dyDescent="0.25">
      <c r="B9" s="217"/>
      <c r="C9" s="217"/>
      <c r="D9" s="217"/>
      <c r="E9" s="217"/>
      <c r="L9" s="217"/>
      <c r="M9" s="217"/>
      <c r="N9" s="217"/>
      <c r="O9" s="217"/>
      <c r="P9" s="217"/>
    </row>
    <row r="10" spans="2:16" x14ac:dyDescent="0.25">
      <c r="B10" s="217"/>
      <c r="C10" s="217"/>
      <c r="D10" s="217"/>
      <c r="E10" s="217"/>
      <c r="L10" s="217"/>
      <c r="M10" s="217"/>
      <c r="N10" s="217"/>
      <c r="O10" s="217"/>
      <c r="P10" s="217"/>
    </row>
    <row r="11" spans="2:16" x14ac:dyDescent="0.25">
      <c r="B11" s="217"/>
      <c r="C11" s="217"/>
      <c r="D11" s="217"/>
      <c r="E11" s="217"/>
      <c r="L11" s="217"/>
      <c r="M11" s="217"/>
      <c r="N11" s="217"/>
      <c r="O11" s="217"/>
      <c r="P11" s="217"/>
    </row>
    <row r="12" spans="2:16" x14ac:dyDescent="0.25">
      <c r="B12" s="217"/>
      <c r="C12" s="217"/>
      <c r="D12" s="217"/>
      <c r="E12" s="217"/>
      <c r="L12" s="217"/>
      <c r="M12" s="217"/>
      <c r="N12" s="217"/>
      <c r="O12" s="217"/>
      <c r="P12" s="217"/>
    </row>
    <row r="13" spans="2:16" x14ac:dyDescent="0.25">
      <c r="B13" s="217"/>
      <c r="C13" s="217"/>
      <c r="D13" s="217"/>
      <c r="E13" s="217"/>
      <c r="L13" s="217"/>
      <c r="M13" s="217"/>
      <c r="N13" s="217"/>
      <c r="O13" s="217"/>
      <c r="P13" s="217"/>
    </row>
    <row r="14" spans="2:16" x14ac:dyDescent="0.25">
      <c r="B14" s="217"/>
      <c r="C14" s="217"/>
      <c r="D14" s="217"/>
      <c r="E14" s="217"/>
      <c r="L14" s="217"/>
      <c r="M14" s="217"/>
      <c r="N14" s="217"/>
      <c r="O14" s="217"/>
      <c r="P14" s="217"/>
    </row>
    <row r="15" spans="2:16" x14ac:dyDescent="0.25">
      <c r="B15" s="217"/>
      <c r="C15" s="217"/>
      <c r="D15" s="217"/>
      <c r="E15" s="217"/>
      <c r="G15" s="239" t="s">
        <v>39</v>
      </c>
      <c r="H15" s="239"/>
      <c r="I15" s="239"/>
      <c r="J15" s="239"/>
      <c r="K15" s="239"/>
      <c r="L15" s="217"/>
      <c r="M15" s="217"/>
      <c r="N15" s="217"/>
      <c r="O15" s="217"/>
      <c r="P15" s="217"/>
    </row>
    <row r="16" spans="2:16" ht="15" customHeight="1" x14ac:dyDescent="0.25">
      <c r="B16" s="217"/>
      <c r="C16" s="217"/>
      <c r="D16" s="217"/>
      <c r="E16" s="217"/>
      <c r="G16" s="239"/>
      <c r="H16" s="239"/>
      <c r="I16" s="239"/>
      <c r="J16" s="239"/>
      <c r="K16" s="239"/>
      <c r="L16" s="217"/>
      <c r="M16" s="217"/>
      <c r="N16" s="217"/>
      <c r="O16" s="217"/>
      <c r="P16" s="217"/>
    </row>
    <row r="17" spans="3:14" x14ac:dyDescent="0.25">
      <c r="C17" s="205" t="s">
        <v>3</v>
      </c>
      <c r="D17" s="205"/>
      <c r="E17" s="205"/>
      <c r="G17" s="239"/>
      <c r="H17" s="239"/>
      <c r="I17" s="239"/>
      <c r="J17" s="239"/>
      <c r="K17" s="239"/>
      <c r="N17" s="3" t="s">
        <v>3</v>
      </c>
    </row>
    <row r="43" spans="6:32" x14ac:dyDescent="0.25">
      <c r="F43" s="5" t="s">
        <v>62</v>
      </c>
    </row>
    <row r="44" spans="6:32" ht="15.75" thickBot="1" x14ac:dyDescent="0.3"/>
    <row r="45" spans="6:32" ht="15.75" thickBot="1" x14ac:dyDescent="0.3">
      <c r="F45" s="7" t="s">
        <v>14</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c r="AE45" s="10">
        <v>2018</v>
      </c>
      <c r="AF45" s="10">
        <v>2019</v>
      </c>
    </row>
    <row r="46" spans="6:32" ht="15.75" thickBot="1" x14ac:dyDescent="0.3">
      <c r="F46" s="207" t="s">
        <v>26</v>
      </c>
      <c r="G46" s="223"/>
      <c r="H46" s="128">
        <f>(A!D46/D!H60)*1000</f>
        <v>0</v>
      </c>
      <c r="I46" s="139">
        <f>(A!E46/D!I60)*1000</f>
        <v>0</v>
      </c>
      <c r="J46" s="128">
        <f>(A!F46/D!J60)*1000</f>
        <v>0</v>
      </c>
      <c r="K46" s="139">
        <f>(A!G46/D!K60)*1000</f>
        <v>0</v>
      </c>
      <c r="L46" s="128">
        <f>(A!H46/D!L60)*1000</f>
        <v>0</v>
      </c>
      <c r="M46" s="139">
        <f>(A!I46/D!M60)*1000</f>
        <v>0</v>
      </c>
      <c r="N46" s="128">
        <f>(A!J46/D!N60)*1000</f>
        <v>0</v>
      </c>
      <c r="O46" s="139">
        <f>(A!K46/D!O60)*1000</f>
        <v>0</v>
      </c>
      <c r="P46" s="128">
        <f>(A!L46/D!P60)*1000</f>
        <v>4.8063322898994003E-2</v>
      </c>
      <c r="Q46" s="139">
        <f>(A!M46/D!Q60)*1000</f>
        <v>5.8361027190332322E-2</v>
      </c>
      <c r="R46" s="128">
        <f>(A!N46/D!R60)*1000</f>
        <v>0.10304819417566274</v>
      </c>
      <c r="S46" s="139">
        <f>(A!O46/D!S60)*1000</f>
        <v>5.6355987651476758E-2</v>
      </c>
      <c r="T46" s="128">
        <f>(A!P46/D!T60)*1000</f>
        <v>7.992446559063901E-2</v>
      </c>
      <c r="U46" s="139">
        <f>(A!Q46/D!U60)*1000</f>
        <v>0.17641483881127537</v>
      </c>
      <c r="V46" s="128">
        <f>(A!R46/D!V60)*1000</f>
        <v>0.46413724182396232</v>
      </c>
      <c r="W46" s="139">
        <f>(A!S46/D!W60)*1000</f>
        <v>0.60791250274664921</v>
      </c>
      <c r="X46" s="128">
        <f>(A!T46/D!X60)*1000</f>
        <v>0.65000677598001955</v>
      </c>
      <c r="Y46" s="139">
        <f>(A!U46/D!Y60)*1000</f>
        <v>2.7932720149413934</v>
      </c>
      <c r="Z46" s="128">
        <f>(A!V46/D!Z60)*1000</f>
        <v>0.31114481865834764</v>
      </c>
      <c r="AA46" s="139">
        <f>(A!W46/D!AA60)*1000</f>
        <v>0.11463192900004197</v>
      </c>
      <c r="AB46" s="128">
        <f>(A!X46/D!AB60)*1000</f>
        <v>0.1345218347405763</v>
      </c>
      <c r="AC46" s="135">
        <f>(A!Y46/D!AC60)*1000</f>
        <v>0.13601148765077539</v>
      </c>
      <c r="AD46" s="135">
        <f>(A!Z46/D!AD60)*1000</f>
        <v>0.15772699423841596</v>
      </c>
      <c r="AE46" s="135">
        <f>(A!AA46/D!AE60)*1000</f>
        <v>0.13442761969739536</v>
      </c>
      <c r="AF46" s="135">
        <f>(A!AB46/D!AF60)*1000</f>
        <v>0.15338885535189492</v>
      </c>
    </row>
    <row r="47" spans="6:32" x14ac:dyDescent="0.25">
      <c r="F47" s="229" t="s">
        <v>16</v>
      </c>
      <c r="G47" s="230"/>
      <c r="H47" s="136">
        <f>(A!D47/D!H$60)*1000</f>
        <v>0</v>
      </c>
      <c r="I47" s="129">
        <f>(A!E47/D!I$60)*1000</f>
        <v>0</v>
      </c>
      <c r="J47" s="136">
        <f>(A!F47/D!J$60)*1000</f>
        <v>0</v>
      </c>
      <c r="K47" s="129">
        <f>(A!G47/D!K$60)*1000</f>
        <v>0</v>
      </c>
      <c r="L47" s="136">
        <f>(A!H47/D!L$60)*1000</f>
        <v>0</v>
      </c>
      <c r="M47" s="129">
        <f>(A!I47/D!M$60)*1000</f>
        <v>0</v>
      </c>
      <c r="N47" s="136">
        <f>(A!J47/D!N$60)*1000</f>
        <v>0</v>
      </c>
      <c r="O47" s="129">
        <f>(A!K47/D!O$60)*1000</f>
        <v>0</v>
      </c>
      <c r="P47" s="136">
        <f>(A!L47/D!P$60)*1000</f>
        <v>1.5262969246576981</v>
      </c>
      <c r="Q47" s="129">
        <f>(A!M47/D!Q$60)*1000</f>
        <v>9.9891899546827805</v>
      </c>
      <c r="R47" s="136">
        <f>(A!N47/D!R$60)*1000</f>
        <v>6.7314696075916896</v>
      </c>
      <c r="S47" s="129">
        <f>(A!O47/D!S$60)*1000</f>
        <v>16.632424088835645</v>
      </c>
      <c r="T47" s="136">
        <f>(A!P47/D!T$60)*1000</f>
        <v>7.4919297926104669</v>
      </c>
      <c r="U47" s="129">
        <f>(A!Q47/D!U$60)*1000</f>
        <v>9.1663179680997047</v>
      </c>
      <c r="V47" s="136">
        <f>(A!R47/D!V$60)*1000</f>
        <v>9.9379710531581414E-3</v>
      </c>
      <c r="W47" s="129">
        <f>(A!S47/D!W$60)*1000</f>
        <v>15.84188090529554</v>
      </c>
      <c r="X47" s="136">
        <f>(A!T47/D!X$60)*1000</f>
        <v>31.00562493213161</v>
      </c>
      <c r="Y47" s="129">
        <f>(A!U47/D!Y$60)*1000</f>
        <v>20.395088231505735</v>
      </c>
      <c r="Z47" s="136">
        <f>(A!V47/D!Z$60)*1000</f>
        <v>20.628615691517581</v>
      </c>
      <c r="AA47" s="129">
        <f>(A!W47/D!AA$60)*1000</f>
        <v>8.468864084595694</v>
      </c>
      <c r="AB47" s="136">
        <f>(A!X47/D!AB$60)*1000</f>
        <v>9.6036346285500898</v>
      </c>
      <c r="AC47" s="130">
        <f>(A!Y47/D!AC$60)*1000</f>
        <v>12.068269467465331</v>
      </c>
      <c r="AD47" s="130">
        <f>(A!Z47/D!AD$60)*1000</f>
        <v>1.0388501176661529E-2</v>
      </c>
      <c r="AE47" s="130">
        <f>(A!AA47/D!AE$60)*1000</f>
        <v>24.981037042982702</v>
      </c>
      <c r="AF47" s="130">
        <f>(A!AB47/D!AF$60)*1000</f>
        <v>2.4626646718341291E-2</v>
      </c>
    </row>
    <row r="48" spans="6:32" x14ac:dyDescent="0.25">
      <c r="F48" s="233" t="s">
        <v>17</v>
      </c>
      <c r="G48" s="234"/>
      <c r="H48" s="137">
        <f>(A!D48/D!H$60)*1000</f>
        <v>0</v>
      </c>
      <c r="I48" s="131">
        <f>(A!E48/D!I$60)*1000</f>
        <v>0</v>
      </c>
      <c r="J48" s="137">
        <f>(A!F48/D!J$60)*1000</f>
        <v>0</v>
      </c>
      <c r="K48" s="131">
        <f>(A!G48/D!K$60)*1000</f>
        <v>0</v>
      </c>
      <c r="L48" s="137">
        <f>(A!H48/D!L$60)*1000</f>
        <v>0</v>
      </c>
      <c r="M48" s="131">
        <f>(A!I48/D!M$60)*1000</f>
        <v>0</v>
      </c>
      <c r="N48" s="137">
        <f>(A!J48/D!N$60)*1000</f>
        <v>0</v>
      </c>
      <c r="O48" s="131">
        <f>(A!K48/D!O$60)*1000</f>
        <v>0</v>
      </c>
      <c r="P48" s="137">
        <f>(A!L48/D!P$60)*1000</f>
        <v>2.5704556859184211</v>
      </c>
      <c r="Q48" s="131">
        <f>(A!M48/D!Q$60)*1000</f>
        <v>3.5689435422960725</v>
      </c>
      <c r="R48" s="137">
        <f>(A!N48/D!R$60)*1000</f>
        <v>11.825246566718739</v>
      </c>
      <c r="S48" s="131">
        <f>(A!O48/D!S$60)*1000</f>
        <v>3.0804497074137221E-3</v>
      </c>
      <c r="T48" s="137">
        <f>(A!P48/D!T$60)*1000</f>
        <v>1.0790629908712183E-4</v>
      </c>
      <c r="U48" s="131">
        <f>(A!Q48/D!U$60)*1000</f>
        <v>0</v>
      </c>
      <c r="V48" s="137">
        <f>(A!R48/D!V$60)*1000</f>
        <v>0.69685853398252517</v>
      </c>
      <c r="W48" s="131">
        <f>(A!S48/D!W$60)*1000</f>
        <v>0</v>
      </c>
      <c r="X48" s="137">
        <f>(A!T48/D!X$60)*1000</f>
        <v>0</v>
      </c>
      <c r="Y48" s="131">
        <f>(A!U48/D!Y$60)*1000</f>
        <v>0</v>
      </c>
      <c r="Z48" s="137">
        <f>(A!V48/D!Z$60)*1000</f>
        <v>1.2856475881241907E-2</v>
      </c>
      <c r="AA48" s="131">
        <f>(A!W48/D!AA$60)*1000</f>
        <v>8.3106038353405229E-2</v>
      </c>
      <c r="AB48" s="137">
        <f>(A!X48/D!AB$60)*1000</f>
        <v>0.11345766860983757</v>
      </c>
      <c r="AC48" s="132">
        <f>(A!Y48/D!AC$60)*1000</f>
        <v>2.0739312382046446E-2</v>
      </c>
      <c r="AD48" s="132">
        <f>(A!Z48/D!AD$60)*1000</f>
        <v>5.0697882009250995E-2</v>
      </c>
      <c r="AE48" s="132">
        <f>(A!AA48/D!AE$60)*1000</f>
        <v>6.7323514066701451E-2</v>
      </c>
      <c r="AF48" s="132">
        <f>(A!AB48/D!AF$60)*1000</f>
        <v>5.0176477100809504E-5</v>
      </c>
    </row>
    <row r="49" spans="6:32" x14ac:dyDescent="0.25">
      <c r="F49" s="229" t="s">
        <v>18</v>
      </c>
      <c r="G49" s="230"/>
      <c r="H49" s="137">
        <f>(A!D49/D!H$60)*1000</f>
        <v>0</v>
      </c>
      <c r="I49" s="131">
        <f>(A!E49/D!I$60)*1000</f>
        <v>0</v>
      </c>
      <c r="J49" s="137">
        <f>(A!F49/D!J$60)*1000</f>
        <v>0</v>
      </c>
      <c r="K49" s="131">
        <f>(A!G49/D!K$60)*1000</f>
        <v>0</v>
      </c>
      <c r="L49" s="137">
        <f>(A!H49/D!L$60)*1000</f>
        <v>0</v>
      </c>
      <c r="M49" s="131">
        <f>(A!I49/D!M$60)*1000</f>
        <v>0</v>
      </c>
      <c r="N49" s="137">
        <f>(A!J49/D!N$60)*1000</f>
        <v>0</v>
      </c>
      <c r="O49" s="131">
        <f>(A!K49/D!O$60)*1000</f>
        <v>0</v>
      </c>
      <c r="P49" s="137">
        <f>(A!L49/D!P$60)*1000</f>
        <v>1.8548591364190303</v>
      </c>
      <c r="Q49" s="131">
        <f>(A!M49/D!Q$60)*1000</f>
        <v>5.7172866314199391E-3</v>
      </c>
      <c r="R49" s="137">
        <f>(A!N49/D!R$60)*1000</f>
        <v>35.684744340040567</v>
      </c>
      <c r="S49" s="131">
        <f>(A!O49/D!S$60)*1000</f>
        <v>5.8646039718011336</v>
      </c>
      <c r="T49" s="137">
        <f>(A!P49/D!T$60)*1000</f>
        <v>5.1357024153709565</v>
      </c>
      <c r="U49" s="131">
        <f>(A!Q49/D!U$60)*1000</f>
        <v>6.6963622865627327E-3</v>
      </c>
      <c r="V49" s="137">
        <f>(A!R49/D!V$60)*1000</f>
        <v>2.3354231974921631</v>
      </c>
      <c r="W49" s="131">
        <f>(A!S49/D!W$60)*1000</f>
        <v>0.95097780707536805</v>
      </c>
      <c r="X49" s="137">
        <f>(A!T49/D!X$60)*1000</f>
        <v>134.57111521337822</v>
      </c>
      <c r="Y49" s="131">
        <f>(A!U49/D!Y$60)*1000</f>
        <v>9.8269288566399027</v>
      </c>
      <c r="Z49" s="137">
        <f>(A!V49/D!Z$60)*1000</f>
        <v>1.5755607903058084</v>
      </c>
      <c r="AA49" s="131">
        <f>(A!W49/D!AA$60)*1000</f>
        <v>9.9916914942721675</v>
      </c>
      <c r="AB49" s="137">
        <f>(A!X49/D!AB$60)*1000</f>
        <v>1.1421695745078106</v>
      </c>
      <c r="AC49" s="132">
        <f>(A!Y49/D!AC$60)*1000</f>
        <v>30.175166160663</v>
      </c>
      <c r="AD49" s="132">
        <f>(A!Z49/D!AD$60)*1000</f>
        <v>0.71601882658443561</v>
      </c>
      <c r="AE49" s="132">
        <f>(A!AA49/D!AE$60)*1000</f>
        <v>6.0532768792390739</v>
      </c>
      <c r="AF49" s="132">
        <f>(A!AB49/D!AF$60)*1000</f>
        <v>8.8839358142822501E-3</v>
      </c>
    </row>
    <row r="50" spans="6:32" x14ac:dyDescent="0.25">
      <c r="F50" s="233" t="s">
        <v>19</v>
      </c>
      <c r="G50" s="234"/>
      <c r="H50" s="137">
        <f>(A!D50/D!H$60)*1000</f>
        <v>0</v>
      </c>
      <c r="I50" s="131">
        <f>(A!E50/D!I$60)*1000</f>
        <v>0</v>
      </c>
      <c r="J50" s="137">
        <f>(A!F50/D!J$60)*1000</f>
        <v>0</v>
      </c>
      <c r="K50" s="131">
        <f>(A!G50/D!K$60)*1000</f>
        <v>0</v>
      </c>
      <c r="L50" s="137">
        <f>(A!H50/D!L$60)*1000</f>
        <v>0</v>
      </c>
      <c r="M50" s="131">
        <f>(A!I50/D!M$60)*1000</f>
        <v>0</v>
      </c>
      <c r="N50" s="137">
        <f>(A!J50/D!N$60)*1000</f>
        <v>0</v>
      </c>
      <c r="O50" s="131">
        <f>(A!K50/D!O$60)*1000</f>
        <v>0</v>
      </c>
      <c r="P50" s="137">
        <f>(A!L50/D!P$60)*1000</f>
        <v>0</v>
      </c>
      <c r="Q50" s="131">
        <f>(A!M50/D!Q$60)*1000</f>
        <v>0</v>
      </c>
      <c r="R50" s="137">
        <f>(A!N50/D!R$60)*1000</f>
        <v>0</v>
      </c>
      <c r="S50" s="131">
        <f>(A!O50/D!S$60)*1000</f>
        <v>1.021563839100585</v>
      </c>
      <c r="T50" s="137">
        <f>(A!P50/D!T$60)*1000</f>
        <v>0</v>
      </c>
      <c r="U50" s="131">
        <f>(A!Q50/D!U$60)*1000</f>
        <v>11.297181165778047</v>
      </c>
      <c r="V50" s="137">
        <f>(A!R50/D!V$60)*1000</f>
        <v>22.637097312078968</v>
      </c>
      <c r="W50" s="131">
        <f>(A!S50/D!W$60)*1000</f>
        <v>30.312722478576138</v>
      </c>
      <c r="X50" s="137">
        <f>(A!T50/D!X$60)*1000</f>
        <v>37.812400912151155</v>
      </c>
      <c r="Y50" s="131">
        <f>(A!U50/D!Y$60)*1000</f>
        <v>2484.0181400540978</v>
      </c>
      <c r="Z50" s="137">
        <f>(A!V50/D!Z$60)*1000</f>
        <v>3.9324292778166847E-2</v>
      </c>
      <c r="AA50" s="131">
        <f>(A!W50/D!AA$60)*1000</f>
        <v>0</v>
      </c>
      <c r="AB50" s="137">
        <f>(A!X50/D!AB$60)*1000</f>
        <v>0</v>
      </c>
      <c r="AC50" s="132">
        <f>(A!Y50/D!AC$60)*1000</f>
        <v>0</v>
      </c>
      <c r="AD50" s="132">
        <f>(A!Z50/D!AD$60)*1000</f>
        <v>58.848961291893211</v>
      </c>
      <c r="AE50" s="132">
        <f>(A!AA50/D!AE$60)*1000</f>
        <v>0</v>
      </c>
      <c r="AF50" s="132">
        <f>(A!AB50/D!AF$60)*1000</f>
        <v>0</v>
      </c>
    </row>
    <row r="51" spans="6:32" x14ac:dyDescent="0.25">
      <c r="F51" s="229" t="s">
        <v>20</v>
      </c>
      <c r="G51" s="230"/>
      <c r="H51" s="137">
        <f>(A!D51/D!H$60)*1000</f>
        <v>0</v>
      </c>
      <c r="I51" s="131">
        <f>(A!E51/D!I$60)*1000</f>
        <v>0</v>
      </c>
      <c r="J51" s="137">
        <f>(A!F51/D!J$60)*1000</f>
        <v>0</v>
      </c>
      <c r="K51" s="131">
        <f>(A!G51/D!K$60)*1000</f>
        <v>0</v>
      </c>
      <c r="L51" s="137">
        <f>(A!H51/D!L$60)*1000</f>
        <v>0</v>
      </c>
      <c r="M51" s="131">
        <f>(A!I51/D!M$60)*1000</f>
        <v>0</v>
      </c>
      <c r="N51" s="137">
        <f>(A!J51/D!N$60)*1000</f>
        <v>0</v>
      </c>
      <c r="O51" s="131">
        <f>(A!K51/D!O$60)*1000</f>
        <v>0</v>
      </c>
      <c r="P51" s="137">
        <f>(A!L51/D!P$60)*1000</f>
        <v>0</v>
      </c>
      <c r="Q51" s="131">
        <f>(A!M51/D!Q$60)*1000</f>
        <v>0</v>
      </c>
      <c r="R51" s="137">
        <f>(A!N51/D!R$60)*1000</f>
        <v>0</v>
      </c>
      <c r="S51" s="131">
        <f>(A!O51/D!S$60)*1000</f>
        <v>0</v>
      </c>
      <c r="T51" s="137">
        <f>(A!P51/D!T$60)*1000</f>
        <v>0</v>
      </c>
      <c r="U51" s="131">
        <f>(A!Q51/D!U$60)*1000</f>
        <v>0</v>
      </c>
      <c r="V51" s="137">
        <f>(A!R51/D!V$60)*1000</f>
        <v>0</v>
      </c>
      <c r="W51" s="131">
        <f>(A!S51/D!W$60)*1000</f>
        <v>0</v>
      </c>
      <c r="X51" s="137">
        <f>(A!T51/D!X$60)*1000</f>
        <v>0</v>
      </c>
      <c r="Y51" s="131">
        <f>(A!U51/D!Y$60)*1000</f>
        <v>0</v>
      </c>
      <c r="Z51" s="137">
        <f>(A!V51/D!Z$60)*1000</f>
        <v>0</v>
      </c>
      <c r="AA51" s="131">
        <f>(A!W51/D!AA$60)*1000</f>
        <v>0</v>
      </c>
      <c r="AB51" s="137">
        <f>(A!X51/D!AB$60)*1000</f>
        <v>0</v>
      </c>
      <c r="AC51" s="132">
        <f>(A!Y51/D!AC$60)*1000</f>
        <v>0</v>
      </c>
      <c r="AD51" s="132">
        <f>(A!Z51/D!AD$60)*1000</f>
        <v>0</v>
      </c>
      <c r="AE51" s="132">
        <f>(A!AA51/D!AE$60)*1000</f>
        <v>0</v>
      </c>
      <c r="AF51" s="132">
        <f>(A!AB51/D!AF$60)*1000</f>
        <v>3.6322370686108144E-6</v>
      </c>
    </row>
    <row r="52" spans="6:32" x14ac:dyDescent="0.25">
      <c r="F52" s="233" t="s">
        <v>21</v>
      </c>
      <c r="G52" s="234"/>
      <c r="H52" s="137">
        <f>(A!D52/D!H$60)*1000</f>
        <v>0</v>
      </c>
      <c r="I52" s="131">
        <f>(A!E52/D!I$60)*1000</f>
        <v>0</v>
      </c>
      <c r="J52" s="137">
        <f>(A!F52/D!J$60)*1000</f>
        <v>0</v>
      </c>
      <c r="K52" s="131">
        <f>(A!G52/D!K$60)*1000</f>
        <v>0</v>
      </c>
      <c r="L52" s="137">
        <f>(A!H52/D!L$60)*1000</f>
        <v>0</v>
      </c>
      <c r="M52" s="131">
        <f>(A!I52/D!M$60)*1000</f>
        <v>0</v>
      </c>
      <c r="N52" s="137">
        <f>(A!J52/D!N$60)*1000</f>
        <v>0</v>
      </c>
      <c r="O52" s="131">
        <f>(A!K52/D!O$60)*1000</f>
        <v>0</v>
      </c>
      <c r="P52" s="137">
        <f>(A!L52/D!P$60)*1000</f>
        <v>33.622977848933068</v>
      </c>
      <c r="Q52" s="131">
        <f>(A!M52/D!Q$60)*1000</f>
        <v>34.183015483383684</v>
      </c>
      <c r="R52" s="137">
        <f>(A!N52/D!R$60)*1000</f>
        <v>41.168318216792187</v>
      </c>
      <c r="S52" s="131">
        <f>(A!O52/D!S$60)*1000</f>
        <v>21.05623646500484</v>
      </c>
      <c r="T52" s="137">
        <f>(A!P52/D!T$60)*1000</f>
        <v>55.323468481799353</v>
      </c>
      <c r="U52" s="131">
        <f>(A!Q52/D!U$60)*1000</f>
        <v>135.66875885806843</v>
      </c>
      <c r="V52" s="137">
        <f>(A!R52/D!V$60)*1000</f>
        <v>416.50078925720891</v>
      </c>
      <c r="W52" s="131">
        <f>(A!S52/D!W$60)*1000</f>
        <v>540.28505822896068</v>
      </c>
      <c r="X52" s="137">
        <f>(A!T52/D!X$60)*1000</f>
        <v>433.87151699424476</v>
      </c>
      <c r="Y52" s="131">
        <f>(A!U52/D!Y$60)*1000</f>
        <v>261.07185178824437</v>
      </c>
      <c r="Z52" s="137">
        <f>(A!V52/D!Z$60)*1000</f>
        <v>0.25000700324695996</v>
      </c>
      <c r="AA52" s="131">
        <f>(A!W52/D!AA$60)*1000</f>
        <v>78.316751290336114</v>
      </c>
      <c r="AB52" s="137">
        <f>(A!X52/D!AB$60)*1000</f>
        <v>86.735286185507135</v>
      </c>
      <c r="AC52" s="132">
        <f>(A!Y52/D!AC$60)*1000</f>
        <v>71.023775334372687</v>
      </c>
      <c r="AD52" s="132">
        <f>(A!Z52/D!AD$60)*1000</f>
        <v>76.543069869350006</v>
      </c>
      <c r="AE52" s="132">
        <f>(A!AA52/D!AE$60)*1000</f>
        <v>78.726411686800176</v>
      </c>
      <c r="AF52" s="132">
        <f>(A!AB52/D!AF$60)*1000</f>
        <v>8.2071647007530876E-2</v>
      </c>
    </row>
    <row r="53" spans="6:32" x14ac:dyDescent="0.25">
      <c r="F53" s="229" t="s">
        <v>22</v>
      </c>
      <c r="G53" s="230"/>
      <c r="H53" s="137">
        <f>(A!D53/D!H$60)*1000</f>
        <v>0</v>
      </c>
      <c r="I53" s="131">
        <f>(A!E53/D!I$60)*1000</f>
        <v>0</v>
      </c>
      <c r="J53" s="137">
        <f>(A!F53/D!J$60)*1000</f>
        <v>0</v>
      </c>
      <c r="K53" s="131">
        <f>(A!G53/D!K$60)*1000</f>
        <v>0</v>
      </c>
      <c r="L53" s="137">
        <f>(A!H53/D!L$60)*1000</f>
        <v>0</v>
      </c>
      <c r="M53" s="131">
        <f>(A!I53/D!M$60)*1000</f>
        <v>0</v>
      </c>
      <c r="N53" s="137">
        <f>(A!J53/D!N$60)*1000</f>
        <v>0</v>
      </c>
      <c r="O53" s="131">
        <f>(A!K53/D!O$60)*1000</f>
        <v>0</v>
      </c>
      <c r="P53" s="137">
        <f>(A!L53/D!P$60)*1000</f>
        <v>8.4738942388109635</v>
      </c>
      <c r="Q53" s="131">
        <f>(A!M53/D!Q$60)*1000</f>
        <v>3.8400915785498491</v>
      </c>
      <c r="R53" s="137">
        <f>(A!N53/D!R$60)*1000</f>
        <v>5.7363193359602693</v>
      </c>
      <c r="S53" s="131">
        <f>(A!O53/D!S$60)*1000</f>
        <v>7.7744090678708018</v>
      </c>
      <c r="T53" s="137">
        <f>(A!P53/D!T$60)*1000</f>
        <v>10.754023721173766</v>
      </c>
      <c r="U53" s="131">
        <f>(A!Q53/D!U$60)*1000</f>
        <v>7.685743852781715</v>
      </c>
      <c r="V53" s="137">
        <f>(A!R53/D!V$60)*1000</f>
        <v>10.940483336668224</v>
      </c>
      <c r="W53" s="131">
        <f>(A!S53/D!W$60)*1000</f>
        <v>14.547506042627994</v>
      </c>
      <c r="X53" s="137">
        <f>(A!T53/D!X$60)*1000</f>
        <v>10.788750135736779</v>
      </c>
      <c r="Y53" s="131">
        <f>(A!U53/D!Y$60)*1000</f>
        <v>7.1278820145120427</v>
      </c>
      <c r="Z53" s="137">
        <f>(A!V53/D!Z$60)*1000</f>
        <v>9.5052312132594814</v>
      </c>
      <c r="AA53" s="131">
        <f>(A!W53/D!AA$60)*1000</f>
        <v>1.6981242918887165</v>
      </c>
      <c r="AB53" s="137">
        <f>(A!X53/D!AB$60)*1000</f>
        <v>6.2839034914839331</v>
      </c>
      <c r="AC53" s="132">
        <f>(A!Y53/D!AC$60)*1000</f>
        <v>6.9476901616476576</v>
      </c>
      <c r="AD53" s="132">
        <f>(A!Z53/D!AD$60)*1000</f>
        <v>1.894648218777895</v>
      </c>
      <c r="AE53" s="132">
        <f>(A!AA53/D!AE$60)*1000</f>
        <v>3.6050286952682904</v>
      </c>
      <c r="AF53" s="132">
        <f>(A!AB53/D!AF$60)*1000</f>
        <v>1.1516454212555418E-2</v>
      </c>
    </row>
    <row r="54" spans="6:32" x14ac:dyDescent="0.25">
      <c r="F54" s="233" t="s">
        <v>23</v>
      </c>
      <c r="G54" s="234"/>
      <c r="H54" s="137">
        <f>(A!D54/D!H$60)*1000</f>
        <v>0</v>
      </c>
      <c r="I54" s="131">
        <f>(A!E54/D!I$60)*1000</f>
        <v>0</v>
      </c>
      <c r="J54" s="137">
        <f>(A!F54/D!J$60)*1000</f>
        <v>0</v>
      </c>
      <c r="K54" s="131">
        <f>(A!G54/D!K$60)*1000</f>
        <v>0</v>
      </c>
      <c r="L54" s="137">
        <f>(A!H54/D!L$60)*1000</f>
        <v>0</v>
      </c>
      <c r="M54" s="131">
        <f>(A!I54/D!M$60)*1000</f>
        <v>0</v>
      </c>
      <c r="N54" s="137">
        <f>(A!J54/D!N$60)*1000</f>
        <v>0</v>
      </c>
      <c r="O54" s="131">
        <f>(A!K54/D!O$60)*1000</f>
        <v>0</v>
      </c>
      <c r="P54" s="137">
        <f>(A!L54/D!P$60)*1000</f>
        <v>1.4839064254820904E-5</v>
      </c>
      <c r="Q54" s="131">
        <f>(A!M54/D!Q$60)*1000</f>
        <v>0.80829871601208458</v>
      </c>
      <c r="R54" s="137">
        <f>(A!N54/D!R$60)*1000</f>
        <v>1.102706987805731</v>
      </c>
      <c r="S54" s="131">
        <f>(A!O54/D!S$60)*1000</f>
        <v>0.55976132331935669</v>
      </c>
      <c r="T54" s="137">
        <f>(A!P54/D!T$60)*1000</f>
        <v>1.0309832221640449</v>
      </c>
      <c r="U54" s="131">
        <f>(A!Q54/D!U$60)*1000</f>
        <v>5.382151132707925</v>
      </c>
      <c r="V54" s="137">
        <f>(A!R54/D!V$60)*1000</f>
        <v>0.41772827319415728</v>
      </c>
      <c r="W54" s="131">
        <f>(A!S54/D!W$60)*1000</f>
        <v>5.1497033618984833</v>
      </c>
      <c r="X54" s="137">
        <f>(A!T54/D!X$60)*1000</f>
        <v>1.248300575523944</v>
      </c>
      <c r="Y54" s="131">
        <f>(A!U54/D!Y$60)*1000</f>
        <v>4.5878236228586149E-3</v>
      </c>
      <c r="Z54" s="137">
        <f>(A!V54/D!Z$60)*1000</f>
        <v>1.0734279832770951E-2</v>
      </c>
      <c r="AA54" s="131">
        <f>(A!W54/D!AA$60)*1000</f>
        <v>12.058788972346944</v>
      </c>
      <c r="AB54" s="137">
        <f>(A!X54/D!AB$60)*1000</f>
        <v>27.804970644980603</v>
      </c>
      <c r="AC54" s="132">
        <f>(A!Y54/D!AC$60)*1000</f>
        <v>8.8343932058751129</v>
      </c>
      <c r="AD54" s="132">
        <f>(A!Z54/D!AD$60)*1000</f>
        <v>6.6184979306986937</v>
      </c>
      <c r="AE54" s="132">
        <f>(A!AA54/D!AE$60)*1000</f>
        <v>1.9076935425613034E-2</v>
      </c>
      <c r="AF54" s="132">
        <f>(A!AB54/D!AF$60)*1000</f>
        <v>1.8977168392931992E-2</v>
      </c>
    </row>
    <row r="55" spans="6:32" x14ac:dyDescent="0.25">
      <c r="F55" s="229" t="s">
        <v>24</v>
      </c>
      <c r="G55" s="230"/>
      <c r="H55" s="137">
        <f>(A!D55/D!H$60)*1000</f>
        <v>0</v>
      </c>
      <c r="I55" s="131">
        <f>(A!E55/D!I$60)*1000</f>
        <v>0</v>
      </c>
      <c r="J55" s="137">
        <f>(A!F55/D!J$60)*1000</f>
        <v>0</v>
      </c>
      <c r="K55" s="131">
        <f>(A!G55/D!K$60)*1000</f>
        <v>0</v>
      </c>
      <c r="L55" s="137">
        <f>(A!H55/D!L$60)*1000</f>
        <v>0</v>
      </c>
      <c r="M55" s="131">
        <f>(A!I55/D!M$60)*1000</f>
        <v>0</v>
      </c>
      <c r="N55" s="137">
        <f>(A!J55/D!N$60)*1000</f>
        <v>0</v>
      </c>
      <c r="O55" s="131">
        <f>(A!K55/D!O$60)*1000</f>
        <v>0</v>
      </c>
      <c r="P55" s="137">
        <f>(A!L55/D!P$60)*1000</f>
        <v>0</v>
      </c>
      <c r="Q55" s="131">
        <f>(A!M55/D!Q$60)*1000</f>
        <v>2.7615181268882174E-5</v>
      </c>
      <c r="R55" s="137">
        <f>(A!N55/D!R$60)*1000</f>
        <v>0.72480123108489358</v>
      </c>
      <c r="S55" s="131">
        <f>(A!O55/D!S$60)*1000</f>
        <v>1.3822973782426393E-6</v>
      </c>
      <c r="T55" s="137">
        <f>(A!P55/D!T$60)*1000</f>
        <v>0</v>
      </c>
      <c r="U55" s="131">
        <f>(A!Q55/D!U$60)*1000</f>
        <v>8.6409754561202229E-2</v>
      </c>
      <c r="V55" s="137">
        <f>(A!R55/D!V$60)*1000</f>
        <v>0.2262389114920296</v>
      </c>
      <c r="W55" s="131">
        <f>(A!S55/D!W$60)*1000</f>
        <v>3.3618984838497031E-5</v>
      </c>
      <c r="X55" s="137">
        <f>(A!T55/D!X$60)*1000</f>
        <v>0.48098599196438269</v>
      </c>
      <c r="Y55" s="131">
        <f>(A!U55/D!Y$60)*1000</f>
        <v>5.5251169979820531</v>
      </c>
      <c r="Z55" s="137">
        <f>(A!V55/D!Z$60)*1000</f>
        <v>5.54366418369729</v>
      </c>
      <c r="AA55" s="131">
        <f>(A!W55/D!AA$60)*1000</f>
        <v>3.6264529394486176</v>
      </c>
      <c r="AB55" s="137">
        <f>(A!X55/D!AB$60)*1000</f>
        <v>2.6724685185569363</v>
      </c>
      <c r="AC55" s="132">
        <f>(A!Y55/D!AC$60)*1000</f>
        <v>6.9414540083695737</v>
      </c>
      <c r="AD55" s="132">
        <f>(A!Z55/D!AD$60)*1000</f>
        <v>2.6665990424409638</v>
      </c>
      <c r="AE55" s="132">
        <f>(A!AA55/D!AE$60)*1000</f>
        <v>1.3758076815025886</v>
      </c>
      <c r="AF55" s="132">
        <f>(A!AB55/D!AF$60)*1000</f>
        <v>6.9019252722202894E-3</v>
      </c>
    </row>
    <row r="56" spans="6:32" ht="15.75" thickBot="1" x14ac:dyDescent="0.3">
      <c r="F56" s="231" t="s">
        <v>25</v>
      </c>
      <c r="G56" s="232"/>
      <c r="H56" s="138">
        <f>(A!D56/D!H$60)*1000</f>
        <v>0</v>
      </c>
      <c r="I56" s="133">
        <f>(A!E56/D!I$60)*1000</f>
        <v>0</v>
      </c>
      <c r="J56" s="138">
        <f>(A!F56/D!J$60)*1000</f>
        <v>0</v>
      </c>
      <c r="K56" s="133">
        <f>(A!G56/D!K$60)*1000</f>
        <v>0</v>
      </c>
      <c r="L56" s="138">
        <f>(A!H56/D!L$60)*1000</f>
        <v>0</v>
      </c>
      <c r="M56" s="133">
        <f>(A!I56/D!M$60)*1000</f>
        <v>0</v>
      </c>
      <c r="N56" s="138">
        <f>(A!J56/D!N$60)*1000</f>
        <v>0</v>
      </c>
      <c r="O56" s="133">
        <f>(A!K56/D!O$60)*1000</f>
        <v>0</v>
      </c>
      <c r="P56" s="138">
        <f>(A!L56/D!P$60)*1000</f>
        <v>0</v>
      </c>
      <c r="Q56" s="133">
        <f>(A!M56/D!Q$60)*1000</f>
        <v>2.2658610271903323E-4</v>
      </c>
      <c r="R56" s="138">
        <f>(A!N56/D!R$60)*1000</f>
        <v>7.4587889668679616E-2</v>
      </c>
      <c r="S56" s="133">
        <f>(A!O56/D!S$60)*1000</f>
        <v>3.6515689075243053E-4</v>
      </c>
      <c r="T56" s="138">
        <f>(A!P56/D!T$60)*1000</f>
        <v>8.04516584333098E-2</v>
      </c>
      <c r="U56" s="133">
        <f>(A!Q56/D!U$60)*1000</f>
        <v>0.43191379271557445</v>
      </c>
      <c r="V56" s="138">
        <f>(A!R56/D!V$60)*1000</f>
        <v>4.4465194868716513E-4</v>
      </c>
      <c r="W56" s="133">
        <f>(A!S56/D!W$60)*1000</f>
        <v>7.9103493737640081E-4</v>
      </c>
      <c r="X56" s="138">
        <f>(A!T56/D!X$60)*1000</f>
        <v>0.22808122488869584</v>
      </c>
      <c r="Y56" s="133">
        <f>(A!U56/D!Y$60)*1000</f>
        <v>0.71918337555278855</v>
      </c>
      <c r="Z56" s="138">
        <f>(A!V56/D!Z$60)*1000</f>
        <v>2.5466352581651492E-4</v>
      </c>
      <c r="AA56" s="133">
        <f>(A!W56/D!AA$60)*1000</f>
        <v>3.8814988880030214E-4</v>
      </c>
      <c r="AB56" s="138">
        <f>(A!X56/D!AB$60)*1000</f>
        <v>0.16594402837997635</v>
      </c>
      <c r="AC56" s="134">
        <f>(A!Y56/D!AC$60)*1000</f>
        <v>0</v>
      </c>
      <c r="AD56" s="134">
        <f>(A!Z56/D!AD$60)*1000</f>
        <v>0</v>
      </c>
      <c r="AE56" s="134">
        <f>(A!AA56/D!AE$60)*1000</f>
        <v>5.4179877192278363E-4</v>
      </c>
      <c r="AF56" s="134">
        <f>(A!AB56/D!AF$60)*1000</f>
        <v>3.5726921986335881E-4</v>
      </c>
    </row>
    <row r="57" spans="6:32" x14ac:dyDescent="0.25">
      <c r="F57" s="1" t="s">
        <v>52</v>
      </c>
    </row>
    <row r="58" spans="6:32" s="1" customFormat="1" ht="19.5" thickBot="1" x14ac:dyDescent="0.3">
      <c r="G58" s="240" t="s">
        <v>61</v>
      </c>
      <c r="H58" s="240"/>
      <c r="I58" s="240"/>
      <c r="J58" s="240"/>
      <c r="K58" s="240"/>
      <c r="L58" s="240"/>
      <c r="M58" s="240"/>
      <c r="N58" s="240"/>
      <c r="O58" s="240"/>
      <c r="P58" s="240"/>
      <c r="Q58" s="240"/>
      <c r="R58" s="240"/>
      <c r="S58" s="240"/>
      <c r="T58" s="240"/>
      <c r="U58" s="240"/>
      <c r="V58" s="240"/>
      <c r="W58" s="240"/>
      <c r="X58" s="240"/>
      <c r="Y58" s="240"/>
      <c r="Z58" s="240"/>
      <c r="AA58" s="240"/>
      <c r="AB58" s="240"/>
      <c r="AC58" s="240"/>
    </row>
    <row r="59" spans="6:32" ht="15.75" thickBot="1" x14ac:dyDescent="0.3">
      <c r="G59" s="57" t="s">
        <v>38</v>
      </c>
      <c r="H59" s="58">
        <v>1995</v>
      </c>
      <c r="I59" s="162">
        <v>1996</v>
      </c>
      <c r="J59" s="58">
        <v>1997</v>
      </c>
      <c r="K59" s="162">
        <v>1998</v>
      </c>
      <c r="L59" s="58">
        <v>1999</v>
      </c>
      <c r="M59" s="162">
        <v>2000</v>
      </c>
      <c r="N59" s="58">
        <v>2001</v>
      </c>
      <c r="O59" s="162">
        <v>2002</v>
      </c>
      <c r="P59" s="58">
        <v>2003</v>
      </c>
      <c r="Q59" s="162">
        <v>2004</v>
      </c>
      <c r="R59" s="58">
        <v>2005</v>
      </c>
      <c r="S59" s="162">
        <v>2006</v>
      </c>
      <c r="T59" s="58">
        <v>2007</v>
      </c>
      <c r="U59" s="162">
        <v>2008</v>
      </c>
      <c r="V59" s="58">
        <v>2009</v>
      </c>
      <c r="W59" s="162">
        <v>2010</v>
      </c>
      <c r="X59" s="58">
        <v>2011</v>
      </c>
      <c r="Y59" s="162">
        <v>2012</v>
      </c>
      <c r="Z59" s="58">
        <v>2013</v>
      </c>
      <c r="AA59" s="162">
        <v>2014</v>
      </c>
      <c r="AB59" s="58">
        <v>2015</v>
      </c>
      <c r="AC59" s="163">
        <v>2016</v>
      </c>
      <c r="AD59" s="163">
        <v>2017</v>
      </c>
      <c r="AE59" s="179">
        <v>2018</v>
      </c>
      <c r="AF59" s="185">
        <v>2019</v>
      </c>
    </row>
    <row r="60" spans="6:32" x14ac:dyDescent="0.25">
      <c r="G60" s="24" t="s">
        <v>37</v>
      </c>
      <c r="H60" s="48">
        <v>37490000</v>
      </c>
      <c r="I60" s="44">
        <v>38100000</v>
      </c>
      <c r="J60" s="48">
        <v>38600000</v>
      </c>
      <c r="K60" s="44">
        <v>39200000</v>
      </c>
      <c r="L60" s="48">
        <v>39700000</v>
      </c>
      <c r="M60" s="44">
        <v>40296000</v>
      </c>
      <c r="N60" s="48">
        <v>40814000</v>
      </c>
      <c r="O60" s="44">
        <v>41329000</v>
      </c>
      <c r="P60" s="48">
        <v>41849000</v>
      </c>
      <c r="Q60" s="44">
        <v>42368000</v>
      </c>
      <c r="R60" s="48">
        <v>42889000</v>
      </c>
      <c r="S60" s="44">
        <v>43406000</v>
      </c>
      <c r="T60" s="48">
        <v>43927000</v>
      </c>
      <c r="U60" s="44">
        <v>44451000</v>
      </c>
      <c r="V60" s="48">
        <v>44979000</v>
      </c>
      <c r="W60" s="44">
        <v>45510000</v>
      </c>
      <c r="X60" s="48">
        <v>46045000</v>
      </c>
      <c r="Y60" s="44">
        <v>46582000</v>
      </c>
      <c r="Z60" s="48">
        <v>47121000</v>
      </c>
      <c r="AA60" s="44">
        <v>47662000</v>
      </c>
      <c r="AB60" s="48">
        <v>48203000</v>
      </c>
      <c r="AC60" s="45">
        <v>48748000</v>
      </c>
      <c r="AD60" s="45">
        <v>49292000</v>
      </c>
      <c r="AE60" s="45">
        <v>49834000</v>
      </c>
      <c r="AF60" s="45">
        <f>+AE60+(AE60*(1.1%))</f>
        <v>50382174</v>
      </c>
    </row>
    <row r="61" spans="6:32" ht="15.75" thickBot="1" x14ac:dyDescent="0.3">
      <c r="G61" s="56" t="s">
        <v>58</v>
      </c>
      <c r="H61" s="49">
        <v>194755000</v>
      </c>
      <c r="I61" s="46">
        <v>197004000</v>
      </c>
      <c r="J61" s="49">
        <v>199280000</v>
      </c>
      <c r="K61" s="46">
        <v>201581000</v>
      </c>
      <c r="L61" s="49">
        <v>203909000</v>
      </c>
      <c r="M61" s="46">
        <v>206265000</v>
      </c>
      <c r="N61" s="49">
        <v>209206000</v>
      </c>
      <c r="O61" s="46">
        <v>212190000</v>
      </c>
      <c r="P61" s="49">
        <v>215216000</v>
      </c>
      <c r="Q61" s="46">
        <v>218285000</v>
      </c>
      <c r="R61" s="49">
        <v>221398000</v>
      </c>
      <c r="S61" s="46">
        <v>224555000</v>
      </c>
      <c r="T61" s="49">
        <v>227758000</v>
      </c>
      <c r="U61" s="46">
        <v>231006000</v>
      </c>
      <c r="V61" s="49">
        <v>234300000</v>
      </c>
      <c r="W61" s="46">
        <v>237641000</v>
      </c>
      <c r="X61" s="49">
        <v>241991000</v>
      </c>
      <c r="Y61" s="46">
        <v>245425000</v>
      </c>
      <c r="Z61" s="49">
        <v>248818000</v>
      </c>
      <c r="AA61" s="46">
        <v>252165000</v>
      </c>
      <c r="AB61" s="49">
        <v>255588000</v>
      </c>
      <c r="AC61" s="47">
        <v>258497000</v>
      </c>
      <c r="AD61" s="47">
        <v>261356000</v>
      </c>
      <c r="AE61" s="47">
        <v>264162000</v>
      </c>
      <c r="AF61" s="47">
        <f>+AE61+(AE61*(1.1%))</f>
        <v>267067782</v>
      </c>
    </row>
    <row r="62" spans="6:32" x14ac:dyDescent="0.25">
      <c r="G62" s="1" t="s">
        <v>59</v>
      </c>
      <c r="K62" s="1" t="s">
        <v>53</v>
      </c>
      <c r="W62" s="2"/>
      <c r="X62" s="235"/>
      <c r="Y62" s="235"/>
      <c r="Z62" s="2"/>
      <c r="AA62" s="65"/>
    </row>
    <row r="63" spans="6:32" s="1" customFormat="1" x14ac:dyDescent="0.25">
      <c r="W63" s="124"/>
      <c r="X63" s="140"/>
      <c r="Y63" s="140"/>
      <c r="Z63" s="124"/>
      <c r="AA63" s="65"/>
    </row>
    <row r="64" spans="6:32" ht="15.75" thickBot="1" x14ac:dyDescent="0.3"/>
    <row r="65" spans="6:32" ht="15.75" thickBot="1" x14ac:dyDescent="0.3">
      <c r="F65" s="7" t="s">
        <v>14</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c r="AE65" s="10">
        <v>2018</v>
      </c>
      <c r="AF65" s="10">
        <v>2019</v>
      </c>
    </row>
    <row r="66" spans="6:32" ht="15.75" thickBot="1" x14ac:dyDescent="0.3">
      <c r="F66" s="207" t="s">
        <v>26</v>
      </c>
      <c r="G66" s="223"/>
      <c r="H66" s="143">
        <f>+(B!E46/D!H$60)*1000</f>
        <v>0</v>
      </c>
      <c r="I66" s="144">
        <f>+(B!F46/D!I$60)*1000</f>
        <v>0</v>
      </c>
      <c r="J66" s="143">
        <f>+(B!G46/D!J$60)*1000</f>
        <v>0</v>
      </c>
      <c r="K66" s="144">
        <f>+(B!H46/D!K$60)*1000</f>
        <v>0</v>
      </c>
      <c r="L66" s="143">
        <f>+(B!I46/D!L$60)*1000</f>
        <v>0</v>
      </c>
      <c r="M66" s="144">
        <f>+(B!J46/D!M$60)*1000</f>
        <v>0</v>
      </c>
      <c r="N66" s="143">
        <f>+(B!K46/D!N$60)*1000</f>
        <v>0</v>
      </c>
      <c r="O66" s="144">
        <f>+(B!L46/D!O$60)*1000</f>
        <v>0</v>
      </c>
      <c r="P66" s="143">
        <f>+(B!M46/D!P$60)*1000</f>
        <v>1.4031911395732273</v>
      </c>
      <c r="Q66" s="144">
        <f>+(B!N46/D!Q$60)*1000</f>
        <v>1.4063926784365564</v>
      </c>
      <c r="R66" s="143">
        <f>+(B!O46/D!R$60)*1000</f>
        <v>2.4200692718412649</v>
      </c>
      <c r="S66" s="144">
        <f>+(B!P46/D!S$60)*1000</f>
        <v>2.717536469612496</v>
      </c>
      <c r="T66" s="143">
        <f>+(B!Q46/D!T$60)*1000</f>
        <v>3.0561568283743488</v>
      </c>
      <c r="U66" s="144">
        <f>+(B!R46/D!U$60)*1000</f>
        <v>2.892059278756383</v>
      </c>
      <c r="V66" s="143">
        <f>+(B!S46/D!V$60)*1000</f>
        <v>2.3757516618866581</v>
      </c>
      <c r="W66" s="144">
        <f>+(B!T46/D!W$60)*1000</f>
        <v>2.7010981322786196</v>
      </c>
      <c r="X66" s="143">
        <f>+(B!U46/D!X$60)*1000</f>
        <v>4.3090186990987078</v>
      </c>
      <c r="Y66" s="144">
        <f>+(B!V46/D!Y$60)*1000</f>
        <v>5.5543233437808599</v>
      </c>
      <c r="Z66" s="143">
        <f>+(B!W46/D!Z$60)*1000</f>
        <v>4.6688200165531288</v>
      </c>
      <c r="AA66" s="144">
        <f>+(B!X46/D!AA$60)*1000</f>
        <v>4.7449830682724183</v>
      </c>
      <c r="AB66" s="143">
        <f>+(B!Y46/D!AB$60)*1000</f>
        <v>4.5305778685973905</v>
      </c>
      <c r="AC66" s="145">
        <f>+(B!Z46/D!AC$60)*1000</f>
        <v>3.7182704521211125</v>
      </c>
      <c r="AD66" s="145">
        <f>+(B!AA46/D!AD$60)*1000</f>
        <v>3.7747378073521056</v>
      </c>
      <c r="AE66" s="145">
        <f>+(B!AB46/D!AE$60)*1000</f>
        <v>4.2189024762210536</v>
      </c>
      <c r="AF66" s="145">
        <f>+(B!AC46/D!AF$60)*1000</f>
        <v>4.1945796940005007</v>
      </c>
    </row>
    <row r="67" spans="6:32" x14ac:dyDescent="0.25">
      <c r="F67" s="229" t="s">
        <v>16</v>
      </c>
      <c r="G67" s="230"/>
      <c r="H67" s="146">
        <f>+(B!E47/D!H$60)*1000</f>
        <v>0</v>
      </c>
      <c r="I67" s="147">
        <f>+(B!F47/D!I$60)*1000</f>
        <v>0</v>
      </c>
      <c r="J67" s="146">
        <f>+(B!G47/D!J$60)*1000</f>
        <v>0</v>
      </c>
      <c r="K67" s="147">
        <f>+(B!H47/D!K$60)*1000</f>
        <v>0</v>
      </c>
      <c r="L67" s="146">
        <f>+(B!I47/D!L$60)*1000</f>
        <v>0</v>
      </c>
      <c r="M67" s="147">
        <f>+(B!J47/D!M$60)*1000</f>
        <v>0</v>
      </c>
      <c r="N67" s="146">
        <f>+(B!K47/D!N$60)*1000</f>
        <v>0</v>
      </c>
      <c r="O67" s="147">
        <f>+(B!L47/D!O$60)*1000</f>
        <v>0</v>
      </c>
      <c r="P67" s="146">
        <f>+(B!M47/D!P$60)*1000</f>
        <v>1.5168032688953142E-2</v>
      </c>
      <c r="Q67" s="147">
        <f>+(B!N47/D!Q$60)*1000</f>
        <v>9.0261990181268893E-3</v>
      </c>
      <c r="R67" s="146">
        <f>+(B!O47/D!R$60)*1000</f>
        <v>6.2179813005665786E-3</v>
      </c>
      <c r="S67" s="147">
        <f>+(B!P47/D!S$60)*1000</f>
        <v>0.20529348477169054</v>
      </c>
      <c r="T67" s="146">
        <f>+(B!Q47/D!T$60)*1000</f>
        <v>0.51001887221981923</v>
      </c>
      <c r="U67" s="147">
        <f>+(B!R47/D!U$60)*1000</f>
        <v>3.6607455400328455E-2</v>
      </c>
      <c r="V67" s="146">
        <f>+(B!S47/D!V$60)*1000</f>
        <v>1.1461659885724449E-2</v>
      </c>
      <c r="W67" s="147">
        <f>+(B!T47/D!W$60)*1000</f>
        <v>6.0187453306965497E-2</v>
      </c>
      <c r="X67" s="146">
        <f>+(B!U47/D!X$60)*1000</f>
        <v>2.6965425127592573E-2</v>
      </c>
      <c r="Y67" s="147">
        <f>+(B!V47/D!Y$60)*1000</f>
        <v>4.2268751878407965E-2</v>
      </c>
      <c r="Z67" s="146">
        <f>+(B!W47/D!Z$60)*1000</f>
        <v>3.2662443496530212E-2</v>
      </c>
      <c r="AA67" s="147">
        <f>+(B!X47/D!AA$60)*1000</f>
        <v>3.8784943980529563E-2</v>
      </c>
      <c r="AB67" s="146">
        <f>+(B!Y47/D!AB$60)*1000</f>
        <v>4.4737671929133034E-2</v>
      </c>
      <c r="AC67" s="148">
        <f>+(B!Z47/D!AC$60)*1000</f>
        <v>2.3778513990317551E-2</v>
      </c>
      <c r="AD67" s="148">
        <f>+(B!AA47/D!AD$60)*1000</f>
        <v>5.8392497768400546E-2</v>
      </c>
      <c r="AE67" s="148">
        <f>+(B!AB47/D!AE$60)*1000</f>
        <v>3.6307882168800418E-2</v>
      </c>
      <c r="AF67" s="148">
        <f>+(B!AC47/D!AF$60)*1000</f>
        <v>3.8993255828936639E-2</v>
      </c>
    </row>
    <row r="68" spans="6:32" x14ac:dyDescent="0.25">
      <c r="F68" s="233" t="s">
        <v>17</v>
      </c>
      <c r="G68" s="234"/>
      <c r="H68" s="18">
        <f>+(B!E48/D!H$60)*1000</f>
        <v>0</v>
      </c>
      <c r="I68" s="11">
        <f>+(B!F48/D!I$60)*1000</f>
        <v>0</v>
      </c>
      <c r="J68" s="18">
        <f>+(B!G48/D!J$60)*1000</f>
        <v>0</v>
      </c>
      <c r="K68" s="11">
        <f>+(B!H48/D!K$60)*1000</f>
        <v>0</v>
      </c>
      <c r="L68" s="18">
        <f>+(B!I48/D!L$60)*1000</f>
        <v>0</v>
      </c>
      <c r="M68" s="11">
        <f>+(B!J48/D!M$60)*1000</f>
        <v>0</v>
      </c>
      <c r="N68" s="18">
        <f>+(B!K48/D!N$60)*1000</f>
        <v>0</v>
      </c>
      <c r="O68" s="11">
        <f>+(B!L48/D!O$60)*1000</f>
        <v>0</v>
      </c>
      <c r="P68" s="18">
        <f>+(B!M48/D!P$60)*1000</f>
        <v>0</v>
      </c>
      <c r="Q68" s="11">
        <f>+(B!N48/D!Q$60)*1000</f>
        <v>0</v>
      </c>
      <c r="R68" s="18">
        <f>+(B!O48/D!R$60)*1000</f>
        <v>0</v>
      </c>
      <c r="S68" s="11">
        <f>+(B!P48/D!S$60)*1000</f>
        <v>0</v>
      </c>
      <c r="T68" s="18">
        <f>+(B!Q48/D!T$60)*1000</f>
        <v>4.4530698659139031E-4</v>
      </c>
      <c r="U68" s="11">
        <f>+(B!R48/D!U$60)*1000</f>
        <v>7.9921711547546747E-4</v>
      </c>
      <c r="V68" s="18">
        <f>+(B!S48/D!V$60)*1000</f>
        <v>5.4336468129571575E-5</v>
      </c>
      <c r="W68" s="11">
        <f>+(B!T48/D!W$60)*1000</f>
        <v>0</v>
      </c>
      <c r="X68" s="18">
        <f>+(B!U48/D!X$60)*1000</f>
        <v>8.6980128135519594E-5</v>
      </c>
      <c r="Y68" s="11">
        <f>+(B!V48/D!Y$60)*1000</f>
        <v>1.313597526941737E-4</v>
      </c>
      <c r="Z68" s="18">
        <f>+(B!W48/D!Z$60)*1000</f>
        <v>1.4329237494959783E-2</v>
      </c>
      <c r="AA68" s="11">
        <f>+(B!X48/D!AA$60)*1000</f>
        <v>4.2307079014728716E-2</v>
      </c>
      <c r="AB68" s="18">
        <f>+(B!Y48/D!AB$60)*1000</f>
        <v>4.2763106030744971E-2</v>
      </c>
      <c r="AC68" s="12">
        <f>+(B!Z48/D!AC$60)*1000</f>
        <v>0</v>
      </c>
      <c r="AD68" s="12">
        <f>+(B!AA48/D!AD$60)*1000</f>
        <v>2.2876531688712167E-3</v>
      </c>
      <c r="AE68" s="12">
        <f>+(B!AB48/D!AE$60)*1000</f>
        <v>3.4142151944455594E-3</v>
      </c>
      <c r="AF68" s="12">
        <f>+(B!AC48/D!AF$60)*1000</f>
        <v>0</v>
      </c>
    </row>
    <row r="69" spans="6:32" x14ac:dyDescent="0.25">
      <c r="F69" s="229" t="s">
        <v>18</v>
      </c>
      <c r="G69" s="230"/>
      <c r="H69" s="18">
        <f>+(B!E49/D!H$60)*1000</f>
        <v>0</v>
      </c>
      <c r="I69" s="11">
        <f>+(B!F49/D!I$60)*1000</f>
        <v>0</v>
      </c>
      <c r="J69" s="18">
        <f>+(B!G49/D!J$60)*1000</f>
        <v>0</v>
      </c>
      <c r="K69" s="11">
        <f>+(B!H49/D!K$60)*1000</f>
        <v>0</v>
      </c>
      <c r="L69" s="18">
        <f>+(B!I49/D!L$60)*1000</f>
        <v>0</v>
      </c>
      <c r="M69" s="11">
        <f>+(B!J49/D!M$60)*1000</f>
        <v>0</v>
      </c>
      <c r="N69" s="18">
        <f>+(B!K49/D!N$60)*1000</f>
        <v>0</v>
      </c>
      <c r="O69" s="11">
        <f>+(B!L49/D!O$60)*1000</f>
        <v>0</v>
      </c>
      <c r="P69" s="18">
        <f>+(B!M49/D!P$60)*1000</f>
        <v>0.15544072737699824</v>
      </c>
      <c r="Q69" s="11">
        <f>+(B!N49/D!Q$60)*1000</f>
        <v>0.33092775207703928</v>
      </c>
      <c r="R69" s="18">
        <f>+(B!O49/D!R$60)*1000</f>
        <v>0.34509878989950799</v>
      </c>
      <c r="S69" s="11">
        <f>+(B!P49/D!S$60)*1000</f>
        <v>0.383226236004239</v>
      </c>
      <c r="T69" s="18">
        <f>+(B!Q49/D!T$60)*1000</f>
        <v>0.28984305780044167</v>
      </c>
      <c r="U69" s="11">
        <f>+(B!R49/D!U$60)*1000</f>
        <v>0.23593518705990865</v>
      </c>
      <c r="V69" s="18">
        <f>+(B!S49/D!V$60)*1000</f>
        <v>9.8302163231730369E-2</v>
      </c>
      <c r="W69" s="11">
        <f>+(B!T49/D!W$60)*1000</f>
        <v>0.10611401889694572</v>
      </c>
      <c r="X69" s="18">
        <f>+(B!U49/D!X$60)*1000</f>
        <v>0.19347820610272559</v>
      </c>
      <c r="Y69" s="11">
        <f>+(B!V49/D!Y$60)*1000</f>
        <v>9.6886007470696839E-2</v>
      </c>
      <c r="Z69" s="18">
        <f>+(B!W49/D!Z$60)*1000</f>
        <v>0.28230593578234758</v>
      </c>
      <c r="AA69" s="11">
        <f>+(B!X49/D!AA$60)*1000</f>
        <v>0.16473876463429987</v>
      </c>
      <c r="AB69" s="18">
        <f>+(B!Y49/D!AB$60)*1000</f>
        <v>0.17542215214820656</v>
      </c>
      <c r="AC69" s="12">
        <f>+(B!Z49/D!AC$60)*1000</f>
        <v>0.16477478050381555</v>
      </c>
      <c r="AD69" s="12">
        <f>+(B!AA49/D!AD$60)*1000</f>
        <v>0.23027541994644163</v>
      </c>
      <c r="AE69" s="12">
        <f>+(B!AB49/D!AE$60)*1000</f>
        <v>0.32344260946341857</v>
      </c>
      <c r="AF69" s="12">
        <f>+(B!AC49/D!AF$60)*1000</f>
        <v>0.21992066082737913</v>
      </c>
    </row>
    <row r="70" spans="6:32" x14ac:dyDescent="0.25">
      <c r="F70" s="233" t="s">
        <v>19</v>
      </c>
      <c r="G70" s="234"/>
      <c r="H70" s="18">
        <f>+(B!E50/D!H$60)*1000</f>
        <v>0</v>
      </c>
      <c r="I70" s="11">
        <f>+(B!F50/D!I$60)*1000</f>
        <v>0</v>
      </c>
      <c r="J70" s="18">
        <f>+(B!G50/D!J$60)*1000</f>
        <v>0</v>
      </c>
      <c r="K70" s="11">
        <f>+(B!H50/D!K$60)*1000</f>
        <v>0</v>
      </c>
      <c r="L70" s="18">
        <f>+(B!I50/D!L$60)*1000</f>
        <v>0</v>
      </c>
      <c r="M70" s="11">
        <f>+(B!J50/D!M$60)*1000</f>
        <v>0</v>
      </c>
      <c r="N70" s="18">
        <f>+(B!K50/D!N$60)*1000</f>
        <v>0</v>
      </c>
      <c r="O70" s="11">
        <f>+(B!L50/D!O$60)*1000</f>
        <v>0</v>
      </c>
      <c r="P70" s="18">
        <f>+(B!M50/D!P$60)*1000</f>
        <v>0</v>
      </c>
      <c r="Q70" s="11">
        <f>+(B!N50/D!Q$60)*1000</f>
        <v>0</v>
      </c>
      <c r="R70" s="18">
        <f>+(B!O50/D!R$60)*1000</f>
        <v>0</v>
      </c>
      <c r="S70" s="11">
        <f>+(B!P50/D!S$60)*1000</f>
        <v>0</v>
      </c>
      <c r="T70" s="18">
        <f>+(B!Q50/D!T$60)*1000</f>
        <v>2.8683952921893142E-6</v>
      </c>
      <c r="U70" s="11">
        <f>+(B!R50/D!U$60)*1000</f>
        <v>0</v>
      </c>
      <c r="V70" s="18">
        <f>+(B!S50/D!V$60)*1000</f>
        <v>0</v>
      </c>
      <c r="W70" s="11">
        <f>+(B!T50/D!W$60)*1000</f>
        <v>0</v>
      </c>
      <c r="X70" s="18">
        <f>+(B!U50/D!X$60)*1000</f>
        <v>6.7282006732544247E-5</v>
      </c>
      <c r="Y70" s="11">
        <f>+(B!V50/D!Y$60)*1000</f>
        <v>0</v>
      </c>
      <c r="Z70" s="18">
        <f>+(B!W50/D!Z$60)*1000</f>
        <v>0</v>
      </c>
      <c r="AA70" s="11">
        <f>+(B!X50/D!AA$60)*1000</f>
        <v>0</v>
      </c>
      <c r="AB70" s="18">
        <f>+(B!Y50/D!AB$60)*1000</f>
        <v>0</v>
      </c>
      <c r="AC70" s="12">
        <f>+(B!Z50/D!AC$60)*1000</f>
        <v>0</v>
      </c>
      <c r="AD70" s="12">
        <f>+(B!AA50/D!AD$60)*1000</f>
        <v>0</v>
      </c>
      <c r="AE70" s="12">
        <f>+(B!AB50/D!AE$60)*1000</f>
        <v>0</v>
      </c>
      <c r="AF70" s="12">
        <f>+(B!AC50/D!AF$60)*1000</f>
        <v>0</v>
      </c>
    </row>
    <row r="71" spans="6:32" x14ac:dyDescent="0.25">
      <c r="F71" s="229" t="s">
        <v>20</v>
      </c>
      <c r="G71" s="230"/>
      <c r="H71" s="18">
        <f>+(B!E51/D!H$60)*1000</f>
        <v>0</v>
      </c>
      <c r="I71" s="11">
        <f>+(B!F51/D!I$60)*1000</f>
        <v>0</v>
      </c>
      <c r="J71" s="18">
        <f>+(B!G51/D!J$60)*1000</f>
        <v>0</v>
      </c>
      <c r="K71" s="11">
        <f>+(B!H51/D!K$60)*1000</f>
        <v>0</v>
      </c>
      <c r="L71" s="18">
        <f>+(B!I51/D!L$60)*1000</f>
        <v>0</v>
      </c>
      <c r="M71" s="11">
        <f>+(B!J51/D!M$60)*1000</f>
        <v>0</v>
      </c>
      <c r="N71" s="18">
        <f>+(B!K51/D!N$60)*1000</f>
        <v>0</v>
      </c>
      <c r="O71" s="11">
        <f>+(B!L51/D!O$60)*1000</f>
        <v>0</v>
      </c>
      <c r="P71" s="18">
        <f>+(B!M51/D!P$60)*1000</f>
        <v>1.5974336304332244E-3</v>
      </c>
      <c r="Q71" s="11">
        <f>+(B!N51/D!Q$60)*1000</f>
        <v>0</v>
      </c>
      <c r="R71" s="18">
        <f>+(B!O51/D!R$60)*1000</f>
        <v>3.5031126862365642E-3</v>
      </c>
      <c r="S71" s="11">
        <f>+(B!P51/D!S$60)*1000</f>
        <v>2.6560844122932312E-4</v>
      </c>
      <c r="T71" s="18">
        <f>+(B!Q51/D!T$60)*1000</f>
        <v>0</v>
      </c>
      <c r="U71" s="11">
        <f>+(B!R51/D!U$60)*1000</f>
        <v>5.0087512091966432E-3</v>
      </c>
      <c r="V71" s="18">
        <f>+(B!S51/D!V$60)*1000</f>
        <v>5.5938771426665779E-3</v>
      </c>
      <c r="W71" s="11">
        <f>+(B!T51/D!W$60)*1000</f>
        <v>5.9306701823774989E-2</v>
      </c>
      <c r="X71" s="18">
        <f>+(B!U51/D!X$60)*1000</f>
        <v>0.40226487132153327</v>
      </c>
      <c r="Y71" s="11">
        <f>+(B!V51/D!Y$60)*1000</f>
        <v>0.94181514318835602</v>
      </c>
      <c r="Z71" s="18">
        <f>+(B!W51/D!Z$60)*1000</f>
        <v>0.30967392457715248</v>
      </c>
      <c r="AA71" s="11">
        <f>+(B!X51/D!AA$60)*1000</f>
        <v>0.10736307750409131</v>
      </c>
      <c r="AB71" s="18">
        <f>+(B!Y51/D!AB$60)*1000</f>
        <v>4.0641723544177749E-2</v>
      </c>
      <c r="AC71" s="12">
        <f>+(B!Z51/D!AC$60)*1000</f>
        <v>8.4368179207352081E-2</v>
      </c>
      <c r="AD71" s="12">
        <f>+(B!AA51/D!AD$60)*1000</f>
        <v>6.67787876328816E-2</v>
      </c>
      <c r="AE71" s="12">
        <f>+(B!AB51/D!AE$60)*1000</f>
        <v>8.8961512220572303E-2</v>
      </c>
      <c r="AF71" s="12">
        <f>+(B!AC51/D!AF$60)*1000</f>
        <v>7.1954001032190476E-2</v>
      </c>
    </row>
    <row r="72" spans="6:32" x14ac:dyDescent="0.25">
      <c r="F72" s="233" t="s">
        <v>21</v>
      </c>
      <c r="G72" s="234"/>
      <c r="H72" s="18">
        <f>+(B!E52/D!H$60)*1000</f>
        <v>0</v>
      </c>
      <c r="I72" s="11">
        <f>+(B!F52/D!I$60)*1000</f>
        <v>0</v>
      </c>
      <c r="J72" s="18">
        <f>+(B!G52/D!J$60)*1000</f>
        <v>0</v>
      </c>
      <c r="K72" s="11">
        <f>+(B!H52/D!K$60)*1000</f>
        <v>0</v>
      </c>
      <c r="L72" s="18">
        <f>+(B!I52/D!L$60)*1000</f>
        <v>0</v>
      </c>
      <c r="M72" s="11">
        <f>+(B!J52/D!M$60)*1000</f>
        <v>0</v>
      </c>
      <c r="N72" s="18">
        <f>+(B!K52/D!N$60)*1000</f>
        <v>0</v>
      </c>
      <c r="O72" s="11">
        <f>+(B!L52/D!O$60)*1000</f>
        <v>0</v>
      </c>
      <c r="P72" s="18">
        <f>+(B!M52/D!P$60)*1000</f>
        <v>6.6207699108700335E-2</v>
      </c>
      <c r="Q72" s="11">
        <f>+(B!N52/D!Q$60)*1000</f>
        <v>8.8163496034743202E-2</v>
      </c>
      <c r="R72" s="18">
        <f>+(B!O52/D!R$60)*1000</f>
        <v>4.2508148942619318E-2</v>
      </c>
      <c r="S72" s="11">
        <f>+(B!P52/D!S$60)*1000</f>
        <v>9.9404621480901248E-2</v>
      </c>
      <c r="T72" s="18">
        <f>+(B!Q52/D!T$60)*1000</f>
        <v>0.12275172445193162</v>
      </c>
      <c r="U72" s="11">
        <f>+(B!R52/D!U$60)*1000</f>
        <v>0.35972351578142225</v>
      </c>
      <c r="V72" s="18">
        <f>+(B!S52/D!V$60)*1000</f>
        <v>0.13286578180928876</v>
      </c>
      <c r="W72" s="11">
        <f>+(B!T52/D!W$60)*1000</f>
        <v>0.15776387607119313</v>
      </c>
      <c r="X72" s="18">
        <f>+(B!U52/D!X$60)*1000</f>
        <v>0.17334996199370181</v>
      </c>
      <c r="Y72" s="11">
        <f>+(B!V52/D!Y$60)*1000</f>
        <v>0.30216210124082266</v>
      </c>
      <c r="Z72" s="18">
        <f>+(B!W52/D!Z$60)*1000</f>
        <v>0.26445699369707776</v>
      </c>
      <c r="AA72" s="11">
        <f>+(B!X52/D!AA$60)*1000</f>
        <v>0.33330980655448789</v>
      </c>
      <c r="AB72" s="18">
        <f>+(B!Y52/D!AB$60)*1000</f>
        <v>0.2825796112275169</v>
      </c>
      <c r="AC72" s="12">
        <f>+(B!Z52/D!AC$60)*1000</f>
        <v>0.25788594403872978</v>
      </c>
      <c r="AD72" s="12">
        <f>+(B!AA52/D!AD$60)*1000</f>
        <v>0.24136614460764425</v>
      </c>
      <c r="AE72" s="12">
        <f>+(B!AB52/D!AE$60)*1000</f>
        <v>0.33678211662720237</v>
      </c>
      <c r="AF72" s="12">
        <f>+(B!AC52/D!AF$60)*1000</f>
        <v>0.41766109576772131</v>
      </c>
    </row>
    <row r="73" spans="6:32" x14ac:dyDescent="0.25">
      <c r="F73" s="229" t="s">
        <v>22</v>
      </c>
      <c r="G73" s="230"/>
      <c r="H73" s="18">
        <f>+(B!E53/D!H$60)*1000</f>
        <v>0</v>
      </c>
      <c r="I73" s="11">
        <f>+(B!F53/D!I$60)*1000</f>
        <v>0</v>
      </c>
      <c r="J73" s="18">
        <f>+(B!G53/D!J$60)*1000</f>
        <v>0</v>
      </c>
      <c r="K73" s="11">
        <f>+(B!H53/D!K$60)*1000</f>
        <v>0</v>
      </c>
      <c r="L73" s="18">
        <f>+(B!I53/D!L$60)*1000</f>
        <v>0</v>
      </c>
      <c r="M73" s="11">
        <f>+(B!J53/D!M$60)*1000</f>
        <v>0</v>
      </c>
      <c r="N73" s="18">
        <f>+(B!K53/D!N$60)*1000</f>
        <v>0</v>
      </c>
      <c r="O73" s="11">
        <f>+(B!L53/D!O$60)*1000</f>
        <v>0</v>
      </c>
      <c r="P73" s="18">
        <f>+(B!M53/D!P$60)*1000</f>
        <v>0.61842474133193137</v>
      </c>
      <c r="Q73" s="11">
        <f>+(B!N53/D!Q$60)*1000</f>
        <v>0.56833216106495477</v>
      </c>
      <c r="R73" s="18">
        <f>+(B!O53/D!R$60)*1000</f>
        <v>1.1625184546154026</v>
      </c>
      <c r="S73" s="11">
        <f>+(B!P53/D!S$60)*1000</f>
        <v>1.1241243146108832</v>
      </c>
      <c r="T73" s="18">
        <f>+(B!Q53/D!T$60)*1000</f>
        <v>1.1864209256266078</v>
      </c>
      <c r="U73" s="11">
        <f>+(B!R53/D!U$60)*1000</f>
        <v>1.1594413399023642</v>
      </c>
      <c r="V73" s="18">
        <f>+(B!S53/D!V$60)*1000</f>
        <v>1.1490790146512819</v>
      </c>
      <c r="W73" s="11">
        <f>+(B!T53/D!W$60)*1000</f>
        <v>0.97054113381674345</v>
      </c>
      <c r="X73" s="18">
        <f>+(B!U53/D!X$60)*1000</f>
        <v>1.4718372461722227</v>
      </c>
      <c r="Y73" s="11">
        <f>+(B!V53/D!Y$60)*1000</f>
        <v>1.2992452664119187</v>
      </c>
      <c r="Z73" s="18">
        <f>+(B!W53/D!Z$60)*1000</f>
        <v>0.92891700091254426</v>
      </c>
      <c r="AA73" s="11">
        <f>+(B!X53/D!AA$60)*1000</f>
        <v>0.93531694012001176</v>
      </c>
      <c r="AB73" s="18">
        <f>+(B!Y53/D!AB$60)*1000</f>
        <v>0.92724261975395716</v>
      </c>
      <c r="AC73" s="12">
        <f>+(B!Z53/D!AC$60)*1000</f>
        <v>0.83183168540247809</v>
      </c>
      <c r="AD73" s="12">
        <f>+(B!AA53/D!AD$60)*1000</f>
        <v>0.62567838594498093</v>
      </c>
      <c r="AE73" s="12">
        <f>+(B!AB53/D!AE$60)*1000</f>
        <v>0.9248974595657582</v>
      </c>
      <c r="AF73" s="12">
        <f>+(B!AC53/D!AF$60)*1000</f>
        <v>0.76159756424960945</v>
      </c>
    </row>
    <row r="74" spans="6:32" x14ac:dyDescent="0.25">
      <c r="F74" s="233" t="s">
        <v>23</v>
      </c>
      <c r="G74" s="234"/>
      <c r="H74" s="18">
        <f>+(B!E54/D!H$60)*1000</f>
        <v>0</v>
      </c>
      <c r="I74" s="11">
        <f>+(B!F54/D!I$60)*1000</f>
        <v>0</v>
      </c>
      <c r="J74" s="18">
        <f>+(B!G54/D!J$60)*1000</f>
        <v>0</v>
      </c>
      <c r="K74" s="11">
        <f>+(B!H54/D!K$60)*1000</f>
        <v>0</v>
      </c>
      <c r="L74" s="18">
        <f>+(B!I54/D!L$60)*1000</f>
        <v>0</v>
      </c>
      <c r="M74" s="11">
        <f>+(B!J54/D!M$60)*1000</f>
        <v>0</v>
      </c>
      <c r="N74" s="18">
        <f>+(B!K54/D!N$60)*1000</f>
        <v>0</v>
      </c>
      <c r="O74" s="11">
        <f>+(B!L54/D!O$60)*1000</f>
        <v>0</v>
      </c>
      <c r="P74" s="18">
        <f>+(B!M54/D!P$60)*1000</f>
        <v>0.27098174388874285</v>
      </c>
      <c r="Q74" s="11">
        <f>+(B!N54/D!Q$60)*1000</f>
        <v>0.10013696657854985</v>
      </c>
      <c r="R74" s="18">
        <f>+(B!O54/D!R$60)*1000</f>
        <v>0.43857345706358269</v>
      </c>
      <c r="S74" s="11">
        <f>+(B!P54/D!S$60)*1000</f>
        <v>0.38963458968806153</v>
      </c>
      <c r="T74" s="18">
        <f>+(B!Q54/D!T$60)*1000</f>
        <v>0.49027247478771602</v>
      </c>
      <c r="U74" s="11">
        <f>+(B!R54/D!U$60)*1000</f>
        <v>0.38761706148343117</v>
      </c>
      <c r="V74" s="18">
        <f>+(B!S54/D!V$60)*1000</f>
        <v>0.46803299317459252</v>
      </c>
      <c r="W74" s="11">
        <f>+(B!T54/D!W$60)*1000</f>
        <v>0.72208330037354429</v>
      </c>
      <c r="X74" s="18">
        <f>+(B!U54/D!X$60)*1000</f>
        <v>0.61491308502551845</v>
      </c>
      <c r="Y74" s="11">
        <f>+(B!V54/D!Y$60)*1000</f>
        <v>1.0380830578334979</v>
      </c>
      <c r="Z74" s="18">
        <f>+(B!W54/D!Z$60)*1000</f>
        <v>1.2314874259884128</v>
      </c>
      <c r="AA74" s="11">
        <f>+(B!X54/D!AA$60)*1000</f>
        <v>1.7050399899290838</v>
      </c>
      <c r="AB74" s="18">
        <f>+(B!Y54/D!AB$60)*1000</f>
        <v>1.5605387216563285</v>
      </c>
      <c r="AC74" s="12">
        <f>+(B!Z54/D!AC$60)*1000</f>
        <v>0.98956010502995007</v>
      </c>
      <c r="AD74" s="12">
        <f>+(B!AA54/D!AD$60)*1000</f>
        <v>1.0080981700884524</v>
      </c>
      <c r="AE74" s="12">
        <f>+(B!AB54/D!AE$60)*1000</f>
        <v>0.95562810530962805</v>
      </c>
      <c r="AF74" s="12">
        <f>+(B!AC54/D!AF$60)*1000</f>
        <v>0.87201179528299033</v>
      </c>
    </row>
    <row r="75" spans="6:32" x14ac:dyDescent="0.25">
      <c r="F75" s="229" t="s">
        <v>24</v>
      </c>
      <c r="G75" s="230"/>
      <c r="H75" s="18">
        <f>+(B!E55/D!H$60)*1000</f>
        <v>0</v>
      </c>
      <c r="I75" s="11">
        <f>+(B!F55/D!I$60)*1000</f>
        <v>0</v>
      </c>
      <c r="J75" s="18">
        <f>+(B!G55/D!J$60)*1000</f>
        <v>0</v>
      </c>
      <c r="K75" s="11">
        <f>+(B!H55/D!K$60)*1000</f>
        <v>0</v>
      </c>
      <c r="L75" s="18">
        <f>+(B!I55/D!L$60)*1000</f>
        <v>0</v>
      </c>
      <c r="M75" s="11">
        <f>+(B!J55/D!M$60)*1000</f>
        <v>0</v>
      </c>
      <c r="N75" s="18">
        <f>+(B!K55/D!N$60)*1000</f>
        <v>0</v>
      </c>
      <c r="O75" s="11">
        <f>+(B!L55/D!O$60)*1000</f>
        <v>0</v>
      </c>
      <c r="P75" s="18">
        <f>+(B!M55/D!P$60)*1000</f>
        <v>0.10623419914454348</v>
      </c>
      <c r="Q75" s="11">
        <f>+(B!N55/D!Q$60)*1000</f>
        <v>0.11200889822507552</v>
      </c>
      <c r="R75" s="18">
        <f>+(B!O55/D!R$60)*1000</f>
        <v>0.23307029774534263</v>
      </c>
      <c r="S75" s="11">
        <f>+(B!P55/D!S$60)*1000</f>
        <v>0.31299684375431969</v>
      </c>
      <c r="T75" s="18">
        <f>+(B!Q55/D!T$60)*1000</f>
        <v>0.35759626198010336</v>
      </c>
      <c r="U75" s="11">
        <f>+(B!R55/D!U$60)*1000</f>
        <v>0.55772758768081698</v>
      </c>
      <c r="V75" s="18">
        <f>+(B!S55/D!V$60)*1000</f>
        <v>0.42508515084817361</v>
      </c>
      <c r="W75" s="11">
        <f>+(B!T55/D!W$60)*1000</f>
        <v>0.43440909690177981</v>
      </c>
      <c r="X75" s="18">
        <f>+(B!U55/D!X$60)*1000</f>
        <v>1.1418726246063633</v>
      </c>
      <c r="Y75" s="11">
        <f>+(B!V55/D!Y$60)*1000</f>
        <v>1.5867008930488171</v>
      </c>
      <c r="Z75" s="18">
        <f>+(B!W55/D!Z$60)*1000</f>
        <v>1.3967094289170434</v>
      </c>
      <c r="AA75" s="11">
        <f>+(B!X55/D!AA$60)*1000</f>
        <v>1.1842549410431791</v>
      </c>
      <c r="AB75" s="18">
        <f>+(B!Y55/D!AB$60)*1000</f>
        <v>1.1942611455718524</v>
      </c>
      <c r="AC75" s="12">
        <f>+(B!Z55/D!AC$60)*1000</f>
        <v>1.0771392672519897</v>
      </c>
      <c r="AD75" s="12">
        <f>+(B!AA55/D!AD$60)*1000</f>
        <v>1.3410043211880225</v>
      </c>
      <c r="AE75" s="12">
        <f>+(B!AB55/D!AE$60)*1000</f>
        <v>1.3300579122687324</v>
      </c>
      <c r="AF75" s="12">
        <f>+(B!AC55/D!AF$60)*1000</f>
        <v>1.3717844331211273</v>
      </c>
    </row>
    <row r="76" spans="6:32" ht="15.75" thickBot="1" x14ac:dyDescent="0.3">
      <c r="F76" s="231" t="s">
        <v>25</v>
      </c>
      <c r="G76" s="232"/>
      <c r="H76" s="149">
        <f>+(B!E56/D!H$60)*1000</f>
        <v>0</v>
      </c>
      <c r="I76" s="150">
        <f>+(B!F56/D!I$60)*1000</f>
        <v>0</v>
      </c>
      <c r="J76" s="149">
        <f>+(B!G56/D!J$60)*1000</f>
        <v>0</v>
      </c>
      <c r="K76" s="150">
        <f>+(B!H56/D!K$60)*1000</f>
        <v>0</v>
      </c>
      <c r="L76" s="149">
        <f>+(B!I56/D!L$60)*1000</f>
        <v>0</v>
      </c>
      <c r="M76" s="150">
        <f>+(B!J56/D!M$60)*1000</f>
        <v>0</v>
      </c>
      <c r="N76" s="149">
        <f>+(B!K56/D!N$60)*1000</f>
        <v>0</v>
      </c>
      <c r="O76" s="150">
        <f>+(B!L56/D!O$60)*1000</f>
        <v>0</v>
      </c>
      <c r="P76" s="149">
        <f>+(B!M56/D!P$60)*1000</f>
        <v>0.16913656240292482</v>
      </c>
      <c r="Q76" s="150">
        <f>+(B!N56/D!Q$60)*1000</f>
        <v>0.19779720543806648</v>
      </c>
      <c r="R76" s="149">
        <f>+(B!O56/D!R$60)*1000</f>
        <v>0.18857902958800626</v>
      </c>
      <c r="S76" s="150">
        <f>+(B!P56/D!S$60)*1000</f>
        <v>0.20259077086117128</v>
      </c>
      <c r="T76" s="149">
        <f>+(B!Q56/D!T$60)*1000</f>
        <v>9.8805336125845147E-2</v>
      </c>
      <c r="U76" s="150">
        <f>+(B!R56/D!U$60)*1000</f>
        <v>0.14919916312343928</v>
      </c>
      <c r="V76" s="149">
        <f>+(B!S56/D!V$60)*1000</f>
        <v>8.5276684675070588E-2</v>
      </c>
      <c r="W76" s="150">
        <f>+(B!T56/D!W$60)*1000</f>
        <v>0.19069255108767302</v>
      </c>
      <c r="X76" s="149">
        <f>+(B!U56/D!X$60)*1000</f>
        <v>0.28418301661418177</v>
      </c>
      <c r="Y76" s="150">
        <f>+(B!V56/D!Y$60)*1000</f>
        <v>0.24703076295564813</v>
      </c>
      <c r="Z76" s="149">
        <f>+(B!W56/D!Z$60)*1000</f>
        <v>0.20827762568706096</v>
      </c>
      <c r="AA76" s="150">
        <f>+(B!X56/D!AA$60)*1000</f>
        <v>0.23386752549200618</v>
      </c>
      <c r="AB76" s="149">
        <f>+(B!Y56/D!AB$60)*1000</f>
        <v>0.26239111673547288</v>
      </c>
      <c r="AC76" s="151">
        <f>+(B!Z56/D!AC$60)*1000</f>
        <v>0.28893197669647985</v>
      </c>
      <c r="AD76" s="151">
        <f>+(B!AA56/D!AD$60)*1000</f>
        <v>0.20085642700641076</v>
      </c>
      <c r="AE76" s="151">
        <f>+(B!AB56/D!AE$60)*1000</f>
        <v>0.21941066340249632</v>
      </c>
      <c r="AF76" s="151">
        <f>+(B!AC56/D!AF$60)*1000</f>
        <v>0.44065688789054641</v>
      </c>
    </row>
    <row r="77" spans="6:32" x14ac:dyDescent="0.25">
      <c r="F77" s="1" t="s">
        <v>52</v>
      </c>
      <c r="AD77" s="1"/>
    </row>
    <row r="78" spans="6:32" ht="15.75" thickBot="1" x14ac:dyDescent="0.3"/>
    <row r="79" spans="6:32" ht="15.75" thickBot="1" x14ac:dyDescent="0.3">
      <c r="F79" s="7" t="s">
        <v>14</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c r="AE79" s="10">
        <v>2018</v>
      </c>
      <c r="AF79" s="10">
        <v>2019</v>
      </c>
    </row>
    <row r="80" spans="6:32" ht="15.75" thickBot="1" x14ac:dyDescent="0.3">
      <c r="F80" s="237" t="s">
        <v>26</v>
      </c>
      <c r="G80" s="238"/>
      <c r="H80" s="164">
        <f>+('C'!D46/D!H$60)*1000</f>
        <v>0</v>
      </c>
      <c r="I80" s="164">
        <f>+('C'!E46/D!I$60)*1000</f>
        <v>0</v>
      </c>
      <c r="J80" s="164">
        <f>+('C'!F46/D!J$60)*1000</f>
        <v>0</v>
      </c>
      <c r="K80" s="164">
        <f>+('C'!G46/D!K$60)*1000</f>
        <v>0</v>
      </c>
      <c r="L80" s="164">
        <f>+('C'!H46/D!L$60)*1000</f>
        <v>0</v>
      </c>
      <c r="M80" s="164">
        <f>+('C'!I46/D!M$60)*1000</f>
        <v>0</v>
      </c>
      <c r="N80" s="164">
        <f>+('C'!J46/D!N$60)*1000</f>
        <v>0</v>
      </c>
      <c r="O80" s="164">
        <f>+('C'!K46/D!O$60)*1000</f>
        <v>0</v>
      </c>
      <c r="P80" s="164">
        <f>+('C'!L46/D!P$60)*1000</f>
        <v>-1.3551278166742333</v>
      </c>
      <c r="Q80" s="164">
        <f>+('C'!M46/D!Q$60)*1000</f>
        <v>-1.3480316512462238</v>
      </c>
      <c r="R80" s="164">
        <f>+('C'!N46/D!R$60)*1000</f>
        <v>-2.3170210776656015</v>
      </c>
      <c r="S80" s="164">
        <f>+('C'!O46/D!S$60)*1000</f>
        <v>-2.6611804819610199</v>
      </c>
      <c r="T80" s="164">
        <f>+('C'!P46/D!T$60)*1000</f>
        <v>-2.9762323627837093</v>
      </c>
      <c r="U80" s="164">
        <f>+('C'!Q46/D!U$60)*1000</f>
        <v>-2.7156444399451076</v>
      </c>
      <c r="V80" s="164">
        <f>+('C'!R46/D!V$60)*1000</f>
        <v>-1.9116144200626957</v>
      </c>
      <c r="W80" s="164">
        <f>+('C'!S46/D!W$60)*1000</f>
        <v>-2.0931856295319706</v>
      </c>
      <c r="X80" s="164">
        <f>+('C'!T46/D!X$60)*1000</f>
        <v>-3.6590119231186882</v>
      </c>
      <c r="Y80" s="164">
        <f>+('C'!U46/D!Y$60)*1000</f>
        <v>-2.7610513288394656</v>
      </c>
      <c r="Z80" s="164">
        <f>+('C'!V46/D!Z$60)*1000</f>
        <v>-4.357675197894781</v>
      </c>
      <c r="AA80" s="164">
        <f>+('C'!W46/D!AA$60)*1000</f>
        <v>-4.630351139272376</v>
      </c>
      <c r="AB80" s="164">
        <f>+('C'!X46/D!AB$60)*1000</f>
        <v>-4.396056033856814</v>
      </c>
      <c r="AC80" s="164">
        <f>+('C'!Y46/D!AC$60)*1000</f>
        <v>-3.5822589644703369</v>
      </c>
      <c r="AD80" s="164">
        <f>+('C'!Z46/D!AD$60)*1000</f>
        <v>-3.6170108131136898</v>
      </c>
      <c r="AE80" s="164">
        <f>+('C'!AA46/D!AE$60)*1000</f>
        <v>-4.0844748565236584</v>
      </c>
      <c r="AF80" s="164">
        <f>+('C'!AB46/D!AF$60)*1000</f>
        <v>-4.0411908386486051</v>
      </c>
    </row>
    <row r="81" spans="6:32" x14ac:dyDescent="0.25">
      <c r="F81" s="229" t="s">
        <v>16</v>
      </c>
      <c r="G81" s="230"/>
      <c r="H81" s="141">
        <f>+('C'!D47/D!H$60)*1000</f>
        <v>0</v>
      </c>
      <c r="I81" s="141">
        <f>+('C'!E47/D!I$60)*1000</f>
        <v>0</v>
      </c>
      <c r="J81" s="141">
        <f>+('C'!F47/D!J$60)*1000</f>
        <v>0</v>
      </c>
      <c r="K81" s="141">
        <f>+('C'!G47/D!K$60)*1000</f>
        <v>0</v>
      </c>
      <c r="L81" s="141">
        <f>+('C'!H47/D!L$60)*1000</f>
        <v>0</v>
      </c>
      <c r="M81" s="141">
        <f>+('C'!I47/D!M$60)*1000</f>
        <v>0</v>
      </c>
      <c r="N81" s="141">
        <f>+('C'!J47/D!N$60)*1000</f>
        <v>0</v>
      </c>
      <c r="O81" s="141">
        <f>+('C'!K47/D!O$60)*1000</f>
        <v>0</v>
      </c>
      <c r="P81" s="141">
        <f>+('C'!L47/D!P$60)*1000</f>
        <v>1.5111288919687447</v>
      </c>
      <c r="Q81" s="141">
        <f>+('C'!M47/D!Q$60)*1000</f>
        <v>9.9801637556646519</v>
      </c>
      <c r="R81" s="141">
        <f>+('C'!N47/D!R$60)*1000</f>
        <v>6.7252516262911231</v>
      </c>
      <c r="S81" s="141">
        <f>+('C'!O47/D!S$60)*1000</f>
        <v>16.427130604063954</v>
      </c>
      <c r="T81" s="141">
        <f>+('C'!P47/D!T$60)*1000</f>
        <v>6.9819109203906482</v>
      </c>
      <c r="U81" s="141">
        <f>+('C'!Q47/D!U$60)*1000</f>
        <v>9.1297105126993774</v>
      </c>
      <c r="V81" s="141">
        <f>+('C'!R47/D!V$60)*1000</f>
        <v>-1.5236888325663085E-3</v>
      </c>
      <c r="W81" s="141">
        <f>+('C'!S47/D!W$60)*1000</f>
        <v>15.781693451988575</v>
      </c>
      <c r="X81" s="141">
        <f>+('C'!T47/D!X$60)*1000</f>
        <v>30.978659507004021</v>
      </c>
      <c r="Y81" s="141">
        <f>+('C'!U47/D!Y$60)*1000</f>
        <v>20.352819479627325</v>
      </c>
      <c r="Z81" s="141">
        <f>+('C'!V47/D!Z$60)*1000</f>
        <v>20.595953248021051</v>
      </c>
      <c r="AA81" s="141">
        <f>+('C'!W47/D!AA$60)*1000</f>
        <v>8.4300791406151649</v>
      </c>
      <c r="AB81" s="141">
        <f>+('C'!X47/D!AB$60)*1000</f>
        <v>9.5588969566209574</v>
      </c>
      <c r="AC81" s="141">
        <f>+('C'!Y47/D!AC$60)*1000</f>
        <v>12.044490953475014</v>
      </c>
      <c r="AD81" s="141">
        <f>+('C'!Z47/D!AD$60)*1000</f>
        <v>-4.8003996591739019E-2</v>
      </c>
      <c r="AE81" s="141">
        <f>+('C'!AA47/D!AE$60)*1000</f>
        <v>24.9447291608139</v>
      </c>
      <c r="AF81" s="141">
        <f>+('C'!AB47/D!AF$60)*1000</f>
        <v>-1.436660911059535E-2</v>
      </c>
    </row>
    <row r="82" spans="6:32" x14ac:dyDescent="0.25">
      <c r="F82" s="233" t="s">
        <v>17</v>
      </c>
      <c r="G82" s="234"/>
      <c r="H82" s="35">
        <f>+('C'!D48/D!H$60)*1000</f>
        <v>0</v>
      </c>
      <c r="I82" s="35">
        <f>+('C'!E48/D!I$60)*1000</f>
        <v>0</v>
      </c>
      <c r="J82" s="35">
        <f>+('C'!F48/D!J$60)*1000</f>
        <v>0</v>
      </c>
      <c r="K82" s="35">
        <f>+('C'!G48/D!K$60)*1000</f>
        <v>0</v>
      </c>
      <c r="L82" s="35">
        <f>+('C'!H48/D!L$60)*1000</f>
        <v>0</v>
      </c>
      <c r="M82" s="35">
        <f>+('C'!I48/D!M$60)*1000</f>
        <v>0</v>
      </c>
      <c r="N82" s="35">
        <f>+('C'!J48/D!N$60)*1000</f>
        <v>0</v>
      </c>
      <c r="O82" s="35">
        <f>+('C'!K48/D!O$60)*1000</f>
        <v>0</v>
      </c>
      <c r="P82" s="35">
        <f>+('C'!L48/D!P$60)*1000</f>
        <v>2.5704556859184211</v>
      </c>
      <c r="Q82" s="35">
        <f>+('C'!M48/D!Q$60)*1000</f>
        <v>3.5689435422960725</v>
      </c>
      <c r="R82" s="35">
        <f>+('C'!N48/D!R$60)*1000</f>
        <v>11.825246566718739</v>
      </c>
      <c r="S82" s="35">
        <f>+('C'!O48/D!S$60)*1000</f>
        <v>3.0804497074137221E-3</v>
      </c>
      <c r="T82" s="35">
        <f>+('C'!P48/D!T$60)*1000</f>
        <v>-3.3740068750426848E-4</v>
      </c>
      <c r="U82" s="35">
        <f>+('C'!Q48/D!U$60)*1000</f>
        <v>-7.9921711547546747E-4</v>
      </c>
      <c r="V82" s="35">
        <f>+('C'!R48/D!V$60)*1000</f>
        <v>0.69680419751439571</v>
      </c>
      <c r="W82" s="35">
        <f>+('C'!S48/D!W$60)*1000</f>
        <v>0</v>
      </c>
      <c r="X82" s="35">
        <f>+('C'!T48/D!X$60)*1000</f>
        <v>-8.6980128135519594E-5</v>
      </c>
      <c r="Y82" s="35">
        <f>+('C'!U48/D!Y$60)*1000</f>
        <v>-1.313597526941737E-4</v>
      </c>
      <c r="Z82" s="35">
        <f>+('C'!V48/D!Z$60)*1000</f>
        <v>-1.4727616137178757E-3</v>
      </c>
      <c r="AA82" s="35">
        <f>+('C'!W48/D!AA$60)*1000</f>
        <v>4.0798959338676513E-2</v>
      </c>
      <c r="AB82" s="35">
        <f>+('C'!X48/D!AB$60)*1000</f>
        <v>7.0694562579092596E-2</v>
      </c>
      <c r="AC82" s="35">
        <f>+('C'!Y48/D!AC$60)*1000</f>
        <v>2.0739312382046446E-2</v>
      </c>
      <c r="AD82" s="35">
        <f>+('C'!Z48/D!AD$60)*1000</f>
        <v>4.8410228840379779E-2</v>
      </c>
      <c r="AE82" s="35">
        <f>+('C'!AA48/D!AE$60)*1000</f>
        <v>6.3909298872255882E-2</v>
      </c>
      <c r="AF82" s="35">
        <f>+('C'!AB48/D!AF$60)*1000</f>
        <v>5.0176477100809504E-5</v>
      </c>
    </row>
    <row r="83" spans="6:32" x14ac:dyDescent="0.25">
      <c r="F83" s="229" t="s">
        <v>18</v>
      </c>
      <c r="G83" s="230"/>
      <c r="H83" s="35">
        <f>+('C'!D49/D!H$60)*1000</f>
        <v>0</v>
      </c>
      <c r="I83" s="35">
        <f>+('C'!E49/D!I$60)*1000</f>
        <v>0</v>
      </c>
      <c r="J83" s="35">
        <f>+('C'!F49/D!J$60)*1000</f>
        <v>0</v>
      </c>
      <c r="K83" s="35">
        <f>+('C'!G49/D!K$60)*1000</f>
        <v>0</v>
      </c>
      <c r="L83" s="35">
        <f>+('C'!H49/D!L$60)*1000</f>
        <v>0</v>
      </c>
      <c r="M83" s="35">
        <f>+('C'!I49/D!M$60)*1000</f>
        <v>0</v>
      </c>
      <c r="N83" s="35">
        <f>+('C'!J49/D!N$60)*1000</f>
        <v>0</v>
      </c>
      <c r="O83" s="35">
        <f>+('C'!K49/D!O$60)*1000</f>
        <v>0</v>
      </c>
      <c r="P83" s="35">
        <f>+('C'!L49/D!P$60)*1000</f>
        <v>1.6994184090420319</v>
      </c>
      <c r="Q83" s="35">
        <f>+('C'!M49/D!Q$60)*1000</f>
        <v>-0.32521046544561932</v>
      </c>
      <c r="R83" s="35">
        <f>+('C'!N49/D!R$60)*1000</f>
        <v>35.339645550141057</v>
      </c>
      <c r="S83" s="35">
        <f>+('C'!O49/D!S$60)*1000</f>
        <v>5.4813777357968947</v>
      </c>
      <c r="T83" s="35">
        <f>+('C'!P49/D!T$60)*1000</f>
        <v>4.8458593575705153</v>
      </c>
      <c r="U83" s="35">
        <f>+('C'!Q49/D!U$60)*1000</f>
        <v>-0.22923882477334592</v>
      </c>
      <c r="V83" s="35">
        <f>+('C'!R49/D!V$60)*1000</f>
        <v>2.2371210342604329</v>
      </c>
      <c r="W83" s="35">
        <f>+('C'!S49/D!W$60)*1000</f>
        <v>0.84486378817842245</v>
      </c>
      <c r="X83" s="35">
        <f>+('C'!T49/D!X$60)*1000</f>
        <v>134.37763700727547</v>
      </c>
      <c r="Y83" s="35">
        <f>+('C'!U49/D!Y$60)*1000</f>
        <v>9.7300428491692088</v>
      </c>
      <c r="Z83" s="35">
        <f>+('C'!V49/D!Z$60)*1000</f>
        <v>1.2932548545234608</v>
      </c>
      <c r="AA83" s="35">
        <f>+('C'!W49/D!AA$60)*1000</f>
        <v>9.8269527296378669</v>
      </c>
      <c r="AB83" s="35">
        <f>+('C'!X49/D!AB$60)*1000</f>
        <v>0.9667474223596042</v>
      </c>
      <c r="AC83" s="35">
        <f>+('C'!Y49/D!AC$60)*1000</f>
        <v>30.010391380159184</v>
      </c>
      <c r="AD83" s="35">
        <f>+('C'!Z49/D!AD$60)*1000</f>
        <v>0.48574340663799398</v>
      </c>
      <c r="AE83" s="35">
        <f>+('C'!AA49/D!AE$60)*1000</f>
        <v>5.7298342697756546</v>
      </c>
      <c r="AF83" s="35">
        <f>+('C'!AB49/D!AF$60)*1000</f>
        <v>-0.21103672501309689</v>
      </c>
    </row>
    <row r="84" spans="6:32" x14ac:dyDescent="0.25">
      <c r="F84" s="233" t="s">
        <v>19</v>
      </c>
      <c r="G84" s="234"/>
      <c r="H84" s="35">
        <f>+('C'!D50/D!H$60)*1000</f>
        <v>0</v>
      </c>
      <c r="I84" s="35">
        <f>+('C'!E50/D!I$60)*1000</f>
        <v>0</v>
      </c>
      <c r="J84" s="35">
        <f>+('C'!F50/D!J$60)*1000</f>
        <v>0</v>
      </c>
      <c r="K84" s="35">
        <f>+('C'!G50/D!K$60)*1000</f>
        <v>0</v>
      </c>
      <c r="L84" s="35">
        <f>+('C'!H50/D!L$60)*1000</f>
        <v>0</v>
      </c>
      <c r="M84" s="35">
        <f>+('C'!I50/D!M$60)*1000</f>
        <v>0</v>
      </c>
      <c r="N84" s="35">
        <f>+('C'!J50/D!N$60)*1000</f>
        <v>0</v>
      </c>
      <c r="O84" s="35">
        <f>+('C'!K50/D!O$60)*1000</f>
        <v>0</v>
      </c>
      <c r="P84" s="35">
        <f>+('C'!L50/D!P$60)*1000</f>
        <v>0</v>
      </c>
      <c r="Q84" s="35">
        <f>+('C'!M50/D!Q$60)*1000</f>
        <v>0</v>
      </c>
      <c r="R84" s="35">
        <f>+('C'!N50/D!R$60)*1000</f>
        <v>0</v>
      </c>
      <c r="S84" s="35">
        <f>+('C'!O50/D!S$60)*1000</f>
        <v>1.021563839100585</v>
      </c>
      <c r="T84" s="35">
        <f>+('C'!P50/D!T$60)*1000</f>
        <v>-2.8683952921893142E-6</v>
      </c>
      <c r="U84" s="35">
        <f>+('C'!Q50/D!U$60)*1000</f>
        <v>11.297181165778047</v>
      </c>
      <c r="V84" s="35">
        <f>+('C'!R50/D!V$60)*1000</f>
        <v>22.637097312078968</v>
      </c>
      <c r="W84" s="35">
        <f>+('C'!S50/D!W$60)*1000</f>
        <v>30.312722478576138</v>
      </c>
      <c r="X84" s="35">
        <f>+('C'!T50/D!X$60)*1000</f>
        <v>37.81233363014443</v>
      </c>
      <c r="Y84" s="35">
        <f>+('C'!U50/D!Y$60)*1000</f>
        <v>2484.0181400540978</v>
      </c>
      <c r="Z84" s="35">
        <f>+('C'!V50/D!Z$60)*1000</f>
        <v>3.9324292778166847E-2</v>
      </c>
      <c r="AA84" s="35">
        <f>+('C'!W50/D!AA$60)*1000</f>
        <v>0</v>
      </c>
      <c r="AB84" s="35">
        <f>+('C'!X50/D!AB$60)*1000</f>
        <v>0</v>
      </c>
      <c r="AC84" s="35">
        <f>+('C'!Y50/D!AC$60)*1000</f>
        <v>0</v>
      </c>
      <c r="AD84" s="35">
        <f>+('C'!Z50/D!AD$60)*1000</f>
        <v>58.848961291893211</v>
      </c>
      <c r="AE84" s="35">
        <f>+('C'!AA50/D!AE$60)*1000</f>
        <v>0</v>
      </c>
      <c r="AF84" s="35">
        <f>+('C'!AB50/D!AF$60)*1000</f>
        <v>0</v>
      </c>
    </row>
    <row r="85" spans="6:32" x14ac:dyDescent="0.25">
      <c r="F85" s="229" t="s">
        <v>20</v>
      </c>
      <c r="G85" s="230"/>
      <c r="H85" s="35">
        <f>+('C'!D51/D!H$60)*1000</f>
        <v>0</v>
      </c>
      <c r="I85" s="35">
        <f>+('C'!E51/D!I$60)*1000</f>
        <v>0</v>
      </c>
      <c r="J85" s="35">
        <f>+('C'!F51/D!J$60)*1000</f>
        <v>0</v>
      </c>
      <c r="K85" s="35">
        <f>+('C'!G51/D!K$60)*1000</f>
        <v>0</v>
      </c>
      <c r="L85" s="35">
        <f>+('C'!H51/D!L$60)*1000</f>
        <v>0</v>
      </c>
      <c r="M85" s="35">
        <f>+('C'!I51/D!M$60)*1000</f>
        <v>0</v>
      </c>
      <c r="N85" s="35">
        <f>+('C'!J51/D!N$60)*1000</f>
        <v>0</v>
      </c>
      <c r="O85" s="35">
        <f>+('C'!K51/D!O$60)*1000</f>
        <v>0</v>
      </c>
      <c r="P85" s="35">
        <f>+('C'!L51/D!P$60)*1000</f>
        <v>-1.5974336304332244E-3</v>
      </c>
      <c r="Q85" s="35">
        <f>+('C'!M51/D!Q$60)*1000</f>
        <v>0</v>
      </c>
      <c r="R85" s="35">
        <f>+('C'!N51/D!R$60)*1000</f>
        <v>-3.5031126862365642E-3</v>
      </c>
      <c r="S85" s="35">
        <f>+('C'!O51/D!S$60)*1000</f>
        <v>-2.6560844122932312E-4</v>
      </c>
      <c r="T85" s="35">
        <f>+('C'!P51/D!T$60)*1000</f>
        <v>0</v>
      </c>
      <c r="U85" s="35">
        <f>+('C'!Q51/D!U$60)*1000</f>
        <v>-5.0087512091966432E-3</v>
      </c>
      <c r="V85" s="35">
        <f>+('C'!R51/D!V$60)*1000</f>
        <v>-5.5938771426665779E-3</v>
      </c>
      <c r="W85" s="35">
        <f>+('C'!S51/D!W$60)*1000</f>
        <v>-5.9306701823774989E-2</v>
      </c>
      <c r="X85" s="35">
        <f>+('C'!T51/D!X$60)*1000</f>
        <v>-0.40226487132153327</v>
      </c>
      <c r="Y85" s="35">
        <f>+('C'!U51/D!Y$60)*1000</f>
        <v>-0.94181514318835602</v>
      </c>
      <c r="Z85" s="35">
        <f>+('C'!V51/D!Z$60)*1000</f>
        <v>-0.30967392457715248</v>
      </c>
      <c r="AA85" s="35">
        <f>+('C'!W51/D!AA$60)*1000</f>
        <v>-0.10736307750409131</v>
      </c>
      <c r="AB85" s="35">
        <f>+('C'!X51/D!AB$60)*1000</f>
        <v>-4.0641723544177749E-2</v>
      </c>
      <c r="AC85" s="35">
        <f>+('C'!Y51/D!AC$60)*1000</f>
        <v>-8.4368179207352081E-2</v>
      </c>
      <c r="AD85" s="35">
        <f>+('C'!Z51/D!AD$60)*1000</f>
        <v>-6.67787876328816E-2</v>
      </c>
      <c r="AE85" s="35">
        <f>+('C'!AA51/D!AE$60)*1000</f>
        <v>-8.8961512220572303E-2</v>
      </c>
      <c r="AF85" s="35">
        <f>+('C'!AB51/D!AF$60)*1000</f>
        <v>-7.1950368795121872E-2</v>
      </c>
    </row>
    <row r="86" spans="6:32" x14ac:dyDescent="0.25">
      <c r="F86" s="233" t="s">
        <v>21</v>
      </c>
      <c r="G86" s="234"/>
      <c r="H86" s="35">
        <f>+('C'!D52/D!H$60)*1000</f>
        <v>0</v>
      </c>
      <c r="I86" s="35">
        <f>+('C'!E52/D!I$60)*1000</f>
        <v>0</v>
      </c>
      <c r="J86" s="35">
        <f>+('C'!F52/D!J$60)*1000</f>
        <v>0</v>
      </c>
      <c r="K86" s="35">
        <f>+('C'!G52/D!K$60)*1000</f>
        <v>0</v>
      </c>
      <c r="L86" s="35">
        <f>+('C'!H52/D!L$60)*1000</f>
        <v>0</v>
      </c>
      <c r="M86" s="35">
        <f>+('C'!I52/D!M$60)*1000</f>
        <v>0</v>
      </c>
      <c r="N86" s="35">
        <f>+('C'!J52/D!N$60)*1000</f>
        <v>0</v>
      </c>
      <c r="O86" s="35">
        <f>+('C'!K52/D!O$60)*1000</f>
        <v>0</v>
      </c>
      <c r="P86" s="35">
        <f>+('C'!L52/D!P$60)*1000</f>
        <v>33.556770149824366</v>
      </c>
      <c r="Q86" s="35">
        <f>+('C'!M52/D!Q$60)*1000</f>
        <v>34.094851987348939</v>
      </c>
      <c r="R86" s="35">
        <f>+('C'!N52/D!R$60)*1000</f>
        <v>41.125810067849564</v>
      </c>
      <c r="S86" s="35">
        <f>+('C'!O52/D!S$60)*1000</f>
        <v>20.956831843523936</v>
      </c>
      <c r="T86" s="35">
        <f>+('C'!P52/D!T$60)*1000</f>
        <v>55.200716757347408</v>
      </c>
      <c r="U86" s="35">
        <f>+('C'!Q52/D!U$60)*1000</f>
        <v>135.30903534228699</v>
      </c>
      <c r="V86" s="35">
        <f>+('C'!R52/D!V$60)*1000</f>
        <v>416.36792347539961</v>
      </c>
      <c r="W86" s="35">
        <f>+('C'!S52/D!W$60)*1000</f>
        <v>540.12729435288952</v>
      </c>
      <c r="X86" s="35">
        <f>+('C'!T52/D!X$60)*1000</f>
        <v>433.69816703225104</v>
      </c>
      <c r="Y86" s="35">
        <f>+('C'!U52/D!Y$60)*1000</f>
        <v>260.76968968700362</v>
      </c>
      <c r="Z86" s="35">
        <f>+('C'!V52/D!Z$60)*1000</f>
        <v>-1.4449990450117765E-2</v>
      </c>
      <c r="AA86" s="35">
        <f>+('C'!W52/D!AA$60)*1000</f>
        <v>77.983441483781633</v>
      </c>
      <c r="AB86" s="35">
        <f>+('C'!X52/D!AB$60)*1000</f>
        <v>86.452706574279617</v>
      </c>
      <c r="AC86" s="35">
        <f>+('C'!Y52/D!AC$60)*1000</f>
        <v>70.765889390333953</v>
      </c>
      <c r="AD86" s="35">
        <f>+('C'!Z52/D!AD$60)*1000</f>
        <v>76.301703724742353</v>
      </c>
      <c r="AE86" s="35">
        <f>+('C'!AA52/D!AE$60)*1000</f>
        <v>78.389629570172971</v>
      </c>
      <c r="AF86" s="35">
        <f>+('C'!AB52/D!AF$60)*1000</f>
        <v>-0.33558944876019042</v>
      </c>
    </row>
    <row r="87" spans="6:32" x14ac:dyDescent="0.25">
      <c r="F87" s="229" t="s">
        <v>22</v>
      </c>
      <c r="G87" s="230"/>
      <c r="H87" s="35">
        <f>+('C'!D53/D!H$60)*1000</f>
        <v>0</v>
      </c>
      <c r="I87" s="35">
        <f>+('C'!E53/D!I$60)*1000</f>
        <v>0</v>
      </c>
      <c r="J87" s="35">
        <f>+('C'!F53/D!J$60)*1000</f>
        <v>0</v>
      </c>
      <c r="K87" s="35">
        <f>+('C'!G53/D!K$60)*1000</f>
        <v>0</v>
      </c>
      <c r="L87" s="35">
        <f>+('C'!H53/D!L$60)*1000</f>
        <v>0</v>
      </c>
      <c r="M87" s="35">
        <f>+('C'!I53/D!M$60)*1000</f>
        <v>0</v>
      </c>
      <c r="N87" s="35">
        <f>+('C'!J53/D!N$60)*1000</f>
        <v>0</v>
      </c>
      <c r="O87" s="35">
        <f>+('C'!K53/D!O$60)*1000</f>
        <v>0</v>
      </c>
      <c r="P87" s="35">
        <f>+('C'!L53/D!P$60)*1000</f>
        <v>7.8554694974790324</v>
      </c>
      <c r="Q87" s="35">
        <f>+('C'!M53/D!Q$60)*1000</f>
        <v>3.2717594174848941</v>
      </c>
      <c r="R87" s="35">
        <f>+('C'!N53/D!R$60)*1000</f>
        <v>4.5738008813448658</v>
      </c>
      <c r="S87" s="35">
        <f>+('C'!O53/D!S$60)*1000</f>
        <v>6.6502847532599185</v>
      </c>
      <c r="T87" s="35">
        <f>+('C'!P53/D!T$60)*1000</f>
        <v>9.5676027955471579</v>
      </c>
      <c r="U87" s="35">
        <f>+('C'!Q53/D!U$60)*1000</f>
        <v>6.5263025128793508</v>
      </c>
      <c r="V87" s="35">
        <f>+('C'!R53/D!V$60)*1000</f>
        <v>9.7914043220169411</v>
      </c>
      <c r="W87" s="35">
        <f>+('C'!S53/D!W$60)*1000</f>
        <v>13.576964908811249</v>
      </c>
      <c r="X87" s="35">
        <f>+('C'!T53/D!X$60)*1000</f>
        <v>9.3169128895645574</v>
      </c>
      <c r="Y87" s="35">
        <f>+('C'!U53/D!Y$60)*1000</f>
        <v>5.8286367481001253</v>
      </c>
      <c r="Z87" s="35">
        <f>+('C'!V53/D!Z$60)*1000</f>
        <v>8.5763142123469365</v>
      </c>
      <c r="AA87" s="35">
        <f>+('C'!W53/D!AA$60)*1000</f>
        <v>0.76280735176870451</v>
      </c>
      <c r="AB87" s="35">
        <f>+('C'!X53/D!AB$60)*1000</f>
        <v>5.356660871729976</v>
      </c>
      <c r="AC87" s="35">
        <f>+('C'!Y53/D!AC$60)*1000</f>
        <v>6.1158584762451795</v>
      </c>
      <c r="AD87" s="35">
        <f>+('C'!Z53/D!AD$60)*1000</f>
        <v>1.2689698328329142</v>
      </c>
      <c r="AE87" s="35">
        <f>+('C'!AA53/D!AE$60)*1000</f>
        <v>2.6801312357025329</v>
      </c>
      <c r="AF87" s="35">
        <f>+('C'!AB53/D!AF$60)*1000</f>
        <v>-0.75008111003705391</v>
      </c>
    </row>
    <row r="88" spans="6:32" x14ac:dyDescent="0.25">
      <c r="F88" s="233" t="s">
        <v>23</v>
      </c>
      <c r="G88" s="234"/>
      <c r="H88" s="35">
        <f>+('C'!D54/D!H$60)*1000</f>
        <v>0</v>
      </c>
      <c r="I88" s="35">
        <f>+('C'!E54/D!I$60)*1000</f>
        <v>0</v>
      </c>
      <c r="J88" s="35">
        <f>+('C'!F54/D!J$60)*1000</f>
        <v>0</v>
      </c>
      <c r="K88" s="35">
        <f>+('C'!G54/D!K$60)*1000</f>
        <v>0</v>
      </c>
      <c r="L88" s="35">
        <f>+('C'!H54/D!L$60)*1000</f>
        <v>0</v>
      </c>
      <c r="M88" s="35">
        <f>+('C'!I54/D!M$60)*1000</f>
        <v>0</v>
      </c>
      <c r="N88" s="35">
        <f>+('C'!J54/D!N$60)*1000</f>
        <v>0</v>
      </c>
      <c r="O88" s="35">
        <f>+('C'!K54/D!O$60)*1000</f>
        <v>0</v>
      </c>
      <c r="P88" s="35">
        <f>+('C'!L54/D!P$60)*1000</f>
        <v>-0.27096690482448804</v>
      </c>
      <c r="Q88" s="35">
        <f>+('C'!M54/D!Q$60)*1000</f>
        <v>0.70816174943353483</v>
      </c>
      <c r="R88" s="35">
        <f>+('C'!N54/D!R$60)*1000</f>
        <v>0.66413353074214843</v>
      </c>
      <c r="S88" s="35">
        <f>+('C'!O54/D!S$60)*1000</f>
        <v>0.17012673363129521</v>
      </c>
      <c r="T88" s="35">
        <f>+('C'!P54/D!T$60)*1000</f>
        <v>0.54071074737632896</v>
      </c>
      <c r="U88" s="35">
        <f>+('C'!Q54/D!U$60)*1000</f>
        <v>4.9945340712244946</v>
      </c>
      <c r="V88" s="35">
        <f>+('C'!R54/D!V$60)*1000</f>
        <v>-5.0304719980435293E-2</v>
      </c>
      <c r="W88" s="35">
        <f>+('C'!S54/D!W$60)*1000</f>
        <v>4.4276200615249399</v>
      </c>
      <c r="X88" s="35">
        <f>+('C'!T54/D!X$60)*1000</f>
        <v>0.63338749049842558</v>
      </c>
      <c r="Y88" s="35">
        <f>+('C'!U54/D!Y$60)*1000</f>
        <v>-1.0334952342106394</v>
      </c>
      <c r="Z88" s="35">
        <f>+('C'!V54/D!Z$60)*1000</f>
        <v>-1.220753146155642</v>
      </c>
      <c r="AA88" s="35">
        <f>+('C'!W54/D!AA$60)*1000</f>
        <v>10.35374898241786</v>
      </c>
      <c r="AB88" s="35">
        <f>+('C'!X54/D!AB$60)*1000</f>
        <v>26.244431923324274</v>
      </c>
      <c r="AC88" s="35">
        <f>+('C'!Y54/D!AC$60)*1000</f>
        <v>7.8448331008451628</v>
      </c>
      <c r="AD88" s="35">
        <f>+('C'!Z54/D!AD$60)*1000</f>
        <v>5.6103997606102407</v>
      </c>
      <c r="AE88" s="35">
        <f>+('C'!AA54/D!AE$60)*1000</f>
        <v>-0.93655116988401499</v>
      </c>
      <c r="AF88" s="35">
        <f>+('C'!AB54/D!AF$60)*1000</f>
        <v>-0.85303462689005849</v>
      </c>
    </row>
    <row r="89" spans="6:32" x14ac:dyDescent="0.25">
      <c r="F89" s="229" t="s">
        <v>24</v>
      </c>
      <c r="G89" s="230"/>
      <c r="H89" s="35">
        <f>+('C'!D55/D!H$60)*1000</f>
        <v>0</v>
      </c>
      <c r="I89" s="35">
        <f>+('C'!E55/D!I$60)*1000</f>
        <v>0</v>
      </c>
      <c r="J89" s="35">
        <f>+('C'!F55/D!J$60)*1000</f>
        <v>0</v>
      </c>
      <c r="K89" s="35">
        <f>+('C'!G55/D!K$60)*1000</f>
        <v>0</v>
      </c>
      <c r="L89" s="35">
        <f>+('C'!H55/D!L$60)*1000</f>
        <v>0</v>
      </c>
      <c r="M89" s="35">
        <f>+('C'!I55/D!M$60)*1000</f>
        <v>0</v>
      </c>
      <c r="N89" s="35">
        <f>+('C'!J55/D!N$60)*1000</f>
        <v>0</v>
      </c>
      <c r="O89" s="35">
        <f>+('C'!K55/D!O$60)*1000</f>
        <v>0</v>
      </c>
      <c r="P89" s="35">
        <f>+('C'!L55/D!P$60)*1000</f>
        <v>-0.10623419914454348</v>
      </c>
      <c r="Q89" s="35">
        <f>+('C'!M55/D!Q$60)*1000</f>
        <v>-0.11198128304380664</v>
      </c>
      <c r="R89" s="35">
        <f>+('C'!N55/D!R$60)*1000</f>
        <v>0.49173093333955081</v>
      </c>
      <c r="S89" s="35">
        <f>+('C'!O55/D!S$60)*1000</f>
        <v>-0.31299546145694146</v>
      </c>
      <c r="T89" s="35">
        <f>+('C'!P55/D!T$60)*1000</f>
        <v>-0.35759626198010336</v>
      </c>
      <c r="U89" s="35">
        <f>+('C'!Q55/D!U$60)*1000</f>
        <v>-0.47131783311961484</v>
      </c>
      <c r="V89" s="35">
        <f>+('C'!R55/D!V$60)*1000</f>
        <v>-0.19884623935614396</v>
      </c>
      <c r="W89" s="35">
        <f>+('C'!S55/D!W$60)*1000</f>
        <v>-0.43437547791694137</v>
      </c>
      <c r="X89" s="35">
        <f>+('C'!T55/D!X$60)*1000</f>
        <v>-0.66088663264198078</v>
      </c>
      <c r="Y89" s="35">
        <f>+('C'!U55/D!Y$60)*1000</f>
        <v>3.938416104933236</v>
      </c>
      <c r="Z89" s="35">
        <f>+('C'!V55/D!Z$60)*1000</f>
        <v>4.1469547547802463</v>
      </c>
      <c r="AA89" s="35">
        <f>+('C'!W55/D!AA$60)*1000</f>
        <v>2.4421979984054385</v>
      </c>
      <c r="AB89" s="35">
        <f>+('C'!X55/D!AB$60)*1000</f>
        <v>1.4782073729850838</v>
      </c>
      <c r="AC89" s="35">
        <f>+('C'!Y55/D!AC$60)*1000</f>
        <v>5.8643147411175836</v>
      </c>
      <c r="AD89" s="35">
        <f>+('C'!Z55/D!AD$60)*1000</f>
        <v>1.3255947212529415</v>
      </c>
      <c r="AE89" s="35">
        <f>+('C'!AA55/D!AE$60)*1000</f>
        <v>4.5749769233856409E-2</v>
      </c>
      <c r="AF89" s="35">
        <f>+('C'!AB55/D!AF$60)*1000</f>
        <v>-1.3648825078489073</v>
      </c>
    </row>
    <row r="90" spans="6:32" ht="15.75" thickBot="1" x14ac:dyDescent="0.3">
      <c r="F90" s="231" t="s">
        <v>25</v>
      </c>
      <c r="G90" s="232"/>
      <c r="H90" s="142">
        <f>+('C'!D56/D!H$60)*1000</f>
        <v>0</v>
      </c>
      <c r="I90" s="142">
        <f>+('C'!E56/D!I$60)*1000</f>
        <v>0</v>
      </c>
      <c r="J90" s="142">
        <f>+('C'!F56/D!J$60)*1000</f>
        <v>0</v>
      </c>
      <c r="K90" s="142">
        <f>+('C'!G56/D!K$60)*1000</f>
        <v>0</v>
      </c>
      <c r="L90" s="142">
        <f>+('C'!H56/D!L$60)*1000</f>
        <v>0</v>
      </c>
      <c r="M90" s="142">
        <f>+('C'!I56/D!M$60)*1000</f>
        <v>0</v>
      </c>
      <c r="N90" s="142">
        <f>+('C'!J56/D!N$60)*1000</f>
        <v>0</v>
      </c>
      <c r="O90" s="142">
        <f>+('C'!K56/D!O$60)*1000</f>
        <v>0</v>
      </c>
      <c r="P90" s="142">
        <f>+('C'!L56/D!P$60)*1000</f>
        <v>-0.16913656240292482</v>
      </c>
      <c r="Q90" s="142">
        <f>+('C'!M56/D!Q$60)*1000</f>
        <v>-0.19757061933534742</v>
      </c>
      <c r="R90" s="142">
        <f>+('C'!N56/D!R$60)*1000</f>
        <v>-0.11399113991932663</v>
      </c>
      <c r="S90" s="142">
        <f>+('C'!O56/D!S$60)*1000</f>
        <v>-0.20222561397041885</v>
      </c>
      <c r="T90" s="142">
        <f>+('C'!P56/D!T$60)*1000</f>
        <v>-1.8353677692535337E-2</v>
      </c>
      <c r="U90" s="142">
        <f>+('C'!Q56/D!U$60)*1000</f>
        <v>0.28271462959213517</v>
      </c>
      <c r="V90" s="142">
        <f>+('C'!R56/D!V$60)*1000</f>
        <v>-8.4832032726383413E-2</v>
      </c>
      <c r="W90" s="142">
        <f>+('C'!S56/D!W$60)*1000</f>
        <v>-0.18990151615029663</v>
      </c>
      <c r="X90" s="142">
        <f>+('C'!T56/D!X$60)*1000</f>
        <v>-5.610179172548594E-2</v>
      </c>
      <c r="Y90" s="142">
        <f>+('C'!U56/D!Y$60)*1000</f>
        <v>0.47215261259714059</v>
      </c>
      <c r="Z90" s="142">
        <f>+('C'!V56/D!Z$60)*1000</f>
        <v>-0.20802296216124447</v>
      </c>
      <c r="AA90" s="142">
        <f>+('C'!W56/D!AA$60)*1000</f>
        <v>-0.23347937560320589</v>
      </c>
      <c r="AB90" s="142">
        <f>+('C'!X56/D!AB$60)*1000</f>
        <v>-9.6447088355496563E-2</v>
      </c>
      <c r="AC90" s="142">
        <f>+('C'!Y56/D!AC$60)*1000</f>
        <v>-0.28893197669647985</v>
      </c>
      <c r="AD90" s="142">
        <f>+('C'!Z56/D!AD$60)*1000</f>
        <v>-0.20085642700641076</v>
      </c>
      <c r="AE90" s="142">
        <f>+('C'!AA56/D!AE$60)*1000</f>
        <v>-0.21886886463057351</v>
      </c>
      <c r="AF90" s="142">
        <f>+('C'!AB56/D!AF$60)*1000</f>
        <v>-0.44029961867068301</v>
      </c>
    </row>
    <row r="91" spans="6:32" x14ac:dyDescent="0.25">
      <c r="F91" s="1" t="s">
        <v>52</v>
      </c>
    </row>
    <row r="92" spans="6:32" ht="19.5" thickBot="1" x14ac:dyDescent="0.3">
      <c r="G92" s="236" t="s">
        <v>63</v>
      </c>
      <c r="H92" s="236"/>
      <c r="I92" s="236"/>
      <c r="J92" s="236"/>
      <c r="K92" s="236"/>
      <c r="L92" s="236"/>
      <c r="M92" s="236"/>
      <c r="N92" s="236"/>
      <c r="O92" s="236"/>
      <c r="P92" s="236"/>
      <c r="Q92" s="236"/>
      <c r="R92" s="236"/>
      <c r="S92" s="236"/>
      <c r="T92" s="236"/>
      <c r="U92" s="236"/>
      <c r="V92" s="236"/>
      <c r="W92" s="236"/>
      <c r="X92" s="236"/>
      <c r="Y92" s="236"/>
      <c r="Z92" s="236"/>
      <c r="AA92" s="236"/>
      <c r="AB92" s="236"/>
      <c r="AC92" s="236"/>
    </row>
    <row r="93" spans="6:32" x14ac:dyDescent="0.25">
      <c r="G93" s="175" t="s">
        <v>38</v>
      </c>
      <c r="H93" s="176">
        <v>1995</v>
      </c>
      <c r="I93" s="176">
        <v>1996</v>
      </c>
      <c r="J93" s="176">
        <v>1997</v>
      </c>
      <c r="K93" s="176">
        <v>1998</v>
      </c>
      <c r="L93" s="176">
        <v>1999</v>
      </c>
      <c r="M93" s="176">
        <v>2000</v>
      </c>
      <c r="N93" s="176">
        <v>2001</v>
      </c>
      <c r="O93" s="176">
        <v>2002</v>
      </c>
      <c r="P93" s="176">
        <v>2003</v>
      </c>
      <c r="Q93" s="176">
        <v>2004</v>
      </c>
      <c r="R93" s="176">
        <v>2005</v>
      </c>
      <c r="S93" s="176">
        <v>2006</v>
      </c>
      <c r="T93" s="176">
        <v>2007</v>
      </c>
      <c r="U93" s="176">
        <v>2008</v>
      </c>
      <c r="V93" s="176">
        <v>2009</v>
      </c>
      <c r="W93" s="176">
        <v>2010</v>
      </c>
      <c r="X93" s="176">
        <v>2011</v>
      </c>
      <c r="Y93" s="176">
        <v>2012</v>
      </c>
      <c r="Z93" s="176">
        <v>2013</v>
      </c>
      <c r="AA93" s="176">
        <v>2014</v>
      </c>
      <c r="AB93" s="176">
        <v>2015</v>
      </c>
      <c r="AC93" s="176">
        <v>2016</v>
      </c>
      <c r="AD93" s="176">
        <v>2017</v>
      </c>
      <c r="AE93" s="176">
        <v>2018</v>
      </c>
      <c r="AF93" s="176">
        <v>2019</v>
      </c>
    </row>
    <row r="94" spans="6:32" ht="15.75" thickBot="1" x14ac:dyDescent="0.3">
      <c r="G94" s="177" t="s">
        <v>37</v>
      </c>
      <c r="H94" s="178">
        <v>92507279383.038727</v>
      </c>
      <c r="I94" s="178">
        <v>97160109277.80867</v>
      </c>
      <c r="J94" s="178">
        <v>106659508271.25496</v>
      </c>
      <c r="K94" s="178">
        <v>98443739941.166397</v>
      </c>
      <c r="L94" s="178">
        <v>86186158684.768494</v>
      </c>
      <c r="M94" s="178">
        <v>99886577330.727112</v>
      </c>
      <c r="N94" s="178">
        <v>98211751481.796738</v>
      </c>
      <c r="O94" s="178">
        <v>97963002598.62233</v>
      </c>
      <c r="P94" s="178">
        <v>94641380063.574036</v>
      </c>
      <c r="Q94" s="178">
        <v>117081522238.32433</v>
      </c>
      <c r="R94" s="178">
        <v>145619193046.09366</v>
      </c>
      <c r="S94" s="178">
        <v>161618580752.94522</v>
      </c>
      <c r="T94" s="178">
        <v>206181823187.6741</v>
      </c>
      <c r="U94" s="178">
        <v>242186949772.53262</v>
      </c>
      <c r="V94" s="178">
        <v>232397835356.34525</v>
      </c>
      <c r="W94" s="178">
        <v>286563099757.48126</v>
      </c>
      <c r="X94" s="178">
        <v>334943877377.47107</v>
      </c>
      <c r="Y94" s="178">
        <v>370921317942.56293</v>
      </c>
      <c r="Z94" s="178">
        <v>382116120909.21759</v>
      </c>
      <c r="AA94" s="178">
        <v>381112110485.38422</v>
      </c>
      <c r="AB94" s="178">
        <v>293481753078.86761</v>
      </c>
      <c r="AC94" s="178">
        <v>282825012368.255</v>
      </c>
      <c r="AD94" s="178">
        <v>311883730442.04504</v>
      </c>
      <c r="AE94" s="178">
        <v>333568926392.5863</v>
      </c>
      <c r="AF94" s="178">
        <v>323802808108.24597</v>
      </c>
    </row>
    <row r="95" spans="6:32" x14ac:dyDescent="0.25">
      <c r="G95" s="2" t="s">
        <v>41</v>
      </c>
      <c r="H95" s="174" t="s">
        <v>40</v>
      </c>
      <c r="Y95" s="65"/>
      <c r="Z95" s="65"/>
      <c r="AA95" s="65"/>
      <c r="AB95" s="65"/>
    </row>
    <row r="96" spans="6:32" ht="15.75" thickBot="1" x14ac:dyDescent="0.3"/>
    <row r="97" spans="6:32" ht="15.75" thickBot="1" x14ac:dyDescent="0.3">
      <c r="F97" s="7" t="s">
        <v>14</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c r="AE97" s="10">
        <v>2018</v>
      </c>
      <c r="AF97" s="10">
        <v>2019</v>
      </c>
    </row>
    <row r="98" spans="6:32" ht="15.75" thickBot="1" x14ac:dyDescent="0.3">
      <c r="F98" s="207" t="s">
        <v>26</v>
      </c>
      <c r="G98" s="223"/>
      <c r="H98" s="183">
        <f>+A!D46/(D!H$94)</f>
        <v>0</v>
      </c>
      <c r="I98" s="183">
        <f>+A!E46/(D!I$94)</f>
        <v>0</v>
      </c>
      <c r="J98" s="183">
        <f>+A!F46/(D!J$94)</f>
        <v>0</v>
      </c>
      <c r="K98" s="183">
        <f>+A!G46/(D!K$94)</f>
        <v>0</v>
      </c>
      <c r="L98" s="183">
        <f>+A!H46/(D!L$94)</f>
        <v>0</v>
      </c>
      <c r="M98" s="183">
        <f>+A!I46/(D!M$94)</f>
        <v>0</v>
      </c>
      <c r="N98" s="183">
        <f>+A!J46/(D!N$94)</f>
        <v>0</v>
      </c>
      <c r="O98" s="183">
        <f>+A!K46/(D!O$94)</f>
        <v>0</v>
      </c>
      <c r="P98" s="183">
        <f>+A!L46/(D!P$94)</f>
        <v>2.1252881125030812E-8</v>
      </c>
      <c r="Q98" s="183">
        <f>+A!M46/(D!Q$94)</f>
        <v>2.111896012905297E-8</v>
      </c>
      <c r="R98" s="183">
        <f>+A!N46/(D!R$94)</f>
        <v>3.035062828978202E-8</v>
      </c>
      <c r="S98" s="183">
        <f>+A!O46/(D!S$94)</f>
        <v>1.5135561694724402E-8</v>
      </c>
      <c r="T98" s="183">
        <f>+A!P46/(D!T$94)</f>
        <v>1.7027892884642432E-8</v>
      </c>
      <c r="U98" s="183">
        <f>+A!Q46/(D!U$94)</f>
        <v>3.2379184788301801E-8</v>
      </c>
      <c r="V98" s="183">
        <f>+A!R46/(D!V$94)</f>
        <v>8.9830565624629441E-8</v>
      </c>
      <c r="W98" s="183">
        <f>+A!S46/(D!W$94)</f>
        <v>9.6544523783466392E-8</v>
      </c>
      <c r="X98" s="183">
        <f>+A!T46/(D!X$94)</f>
        <v>8.9356946107930606E-8</v>
      </c>
      <c r="Y98" s="183">
        <f>+A!U46/(D!Y$94)</f>
        <v>3.5079190843419911E-7</v>
      </c>
      <c r="Z98" s="183">
        <f>+A!V46/(D!Z$94)</f>
        <v>3.8369108754464825E-8</v>
      </c>
      <c r="AA98" s="183">
        <f>+A!W46/(D!AA$94)</f>
        <v>1.4335904973057872E-8</v>
      </c>
      <c r="AB98" s="183">
        <f>+A!X46/(D!AB$94)</f>
        <v>2.2094579754869643E-8</v>
      </c>
      <c r="AC98" s="183">
        <f>+A!Y46/(D!AC$94)</f>
        <v>2.3443075081941369E-8</v>
      </c>
      <c r="AD98" s="183">
        <f>+A!Z46/(D!AD$94)</f>
        <v>2.4928132637700086E-8</v>
      </c>
      <c r="AE98" s="183">
        <f>+A!AA46/(D!AE$94)</f>
        <v>2.0083003751121854E-8</v>
      </c>
      <c r="AF98" s="183">
        <f>+A!AB46/(D!AF$94)</f>
        <v>2.3866574984786853E-8</v>
      </c>
    </row>
    <row r="99" spans="6:32" x14ac:dyDescent="0.25">
      <c r="F99" s="229" t="s">
        <v>16</v>
      </c>
      <c r="G99" s="230"/>
      <c r="H99" s="180">
        <f>+A!D47/(D!H$94)</f>
        <v>0</v>
      </c>
      <c r="I99" s="180">
        <f>+A!E47/(D!I$94)</f>
        <v>0</v>
      </c>
      <c r="J99" s="180">
        <f>+A!F47/(D!J$94)</f>
        <v>0</v>
      </c>
      <c r="K99" s="180">
        <f>+A!G47/(D!K$94)</f>
        <v>0</v>
      </c>
      <c r="L99" s="180">
        <f>+A!H47/(D!L$94)</f>
        <v>0</v>
      </c>
      <c r="M99" s="180">
        <f>+A!I47/(D!M$94)</f>
        <v>0</v>
      </c>
      <c r="N99" s="180">
        <f>+A!J47/(D!N$94)</f>
        <v>0</v>
      </c>
      <c r="O99" s="180">
        <f>+A!K47/(D!O$94)</f>
        <v>0</v>
      </c>
      <c r="P99" s="180">
        <f>+A!L47/(D!P$94)</f>
        <v>6.7490562750768769E-7</v>
      </c>
      <c r="Q99" s="180">
        <f>+A!M47/(D!Q$94)</f>
        <v>3.6147633880136434E-6</v>
      </c>
      <c r="R99" s="180">
        <f>+A!N47/(D!R$94)</f>
        <v>1.9826095307959458E-6</v>
      </c>
      <c r="S99" s="180">
        <f>+A!O47/(D!S$94)</f>
        <v>4.4669801989140639E-6</v>
      </c>
      <c r="T99" s="180">
        <f>+A!P47/(D!T$94)</f>
        <v>1.5961542822348757E-6</v>
      </c>
      <c r="U99" s="180">
        <f>+A!Q47/(D!U$94)</f>
        <v>1.6823862738379916E-6</v>
      </c>
      <c r="V99" s="180">
        <f>+A!R47/(D!V$94)</f>
        <v>1.9234258327518257E-9</v>
      </c>
      <c r="W99" s="180">
        <f>+A!S47/(D!W$94)</f>
        <v>2.5158996416850347E-6</v>
      </c>
      <c r="X99" s="180">
        <f>+A!T47/(D!X$94)</f>
        <v>4.2623678067447685E-6</v>
      </c>
      <c r="Y99" s="180">
        <f>+A!U47/(D!Y$94)</f>
        <v>2.5613087036079014E-6</v>
      </c>
      <c r="Z99" s="180">
        <f>+A!V47/(D!Z$94)</f>
        <v>2.5438366685161015E-6</v>
      </c>
      <c r="AA99" s="180">
        <f>+A!W47/(D!AA$94)</f>
        <v>1.059118797054023E-6</v>
      </c>
      <c r="AB99" s="180">
        <f>+A!X47/(D!AB$94)</f>
        <v>1.5773518971572928E-6</v>
      </c>
      <c r="AC99" s="180">
        <f>+A!Y47/(D!AC$94)</f>
        <v>2.080098910184058E-6</v>
      </c>
      <c r="AD99" s="180">
        <f>+A!Z47/(D!AD$94)</f>
        <v>1.6418618543334182E-9</v>
      </c>
      <c r="AE99" s="180">
        <f>+A!AA47/(D!AE$94)</f>
        <v>3.7320772455130836E-6</v>
      </c>
      <c r="AF99" s="180">
        <f>+A!AB47/(D!AF$94)</f>
        <v>3.831788881785189E-9</v>
      </c>
    </row>
    <row r="100" spans="6:32" x14ac:dyDescent="0.25">
      <c r="F100" s="233" t="s">
        <v>17</v>
      </c>
      <c r="G100" s="234"/>
      <c r="H100" s="181">
        <f>+A!D48/(D!H$94)</f>
        <v>0</v>
      </c>
      <c r="I100" s="181">
        <f>+A!E48/(D!I$94)</f>
        <v>0</v>
      </c>
      <c r="J100" s="181">
        <f>+A!F48/(D!J$94)</f>
        <v>0</v>
      </c>
      <c r="K100" s="181">
        <f>+A!G48/(D!K$94)</f>
        <v>0</v>
      </c>
      <c r="L100" s="181">
        <f>+A!H48/(D!L$94)</f>
        <v>0</v>
      </c>
      <c r="M100" s="181">
        <f>+A!I48/(D!M$94)</f>
        <v>0</v>
      </c>
      <c r="N100" s="181">
        <f>+A!J48/(D!N$94)</f>
        <v>0</v>
      </c>
      <c r="O100" s="181">
        <f>+A!K48/(D!O$94)</f>
        <v>0</v>
      </c>
      <c r="P100" s="181">
        <f>+A!L48/(D!P$94)</f>
        <v>1.1366169843227209E-6</v>
      </c>
      <c r="Q100" s="181">
        <f>+A!M48/(D!Q$94)</f>
        <v>1.291484745920947E-6</v>
      </c>
      <c r="R100" s="181">
        <f>+A!N48/(D!R$94)</f>
        <v>3.4828719304842027E-6</v>
      </c>
      <c r="S100" s="181">
        <f>+A!O48/(D!S$94)</f>
        <v>8.273182413623155E-10</v>
      </c>
      <c r="T100" s="181">
        <f>+A!P48/(D!T$94)</f>
        <v>2.2989417431261542E-11</v>
      </c>
      <c r="U100" s="181">
        <f>+A!Q48/(D!U$94)</f>
        <v>0</v>
      </c>
      <c r="V100" s="181">
        <f>+A!R48/(D!V$94)</f>
        <v>1.3487216846034279E-7</v>
      </c>
      <c r="W100" s="181">
        <f>+A!S48/(D!W$94)</f>
        <v>0</v>
      </c>
      <c r="X100" s="181">
        <f>+A!T48/(D!X$94)</f>
        <v>0</v>
      </c>
      <c r="Y100" s="181">
        <f>+A!U48/(D!Y$94)</f>
        <v>0</v>
      </c>
      <c r="Z100" s="181">
        <f>+A!V48/(D!Z$94)</f>
        <v>1.5854081177169887E-9</v>
      </c>
      <c r="AA100" s="181">
        <f>+A!W48/(D!AA$94)</f>
        <v>1.0393267206742058E-8</v>
      </c>
      <c r="AB100" s="181">
        <f>+A!X48/(D!AB$94)</f>
        <v>1.8634889367484154E-8</v>
      </c>
      <c r="AC100" s="181">
        <f>+A!Y48/(D!AC$94)</f>
        <v>3.5746484779911113E-9</v>
      </c>
      <c r="AD100" s="181">
        <f>+A!Z48/(D!AD$94)</f>
        <v>8.0126013513371456E-9</v>
      </c>
      <c r="AE100" s="181">
        <f>+A!AA48/(D!AE$94)</f>
        <v>1.0057891291862748E-8</v>
      </c>
      <c r="AF100" s="181">
        <f>+A!AB48/(D!AF$94)</f>
        <v>7.8072207426777471E-12</v>
      </c>
    </row>
    <row r="101" spans="6:32" x14ac:dyDescent="0.25">
      <c r="F101" s="229" t="s">
        <v>18</v>
      </c>
      <c r="G101" s="230"/>
      <c r="H101" s="181">
        <f>+A!D49/(D!H$94)</f>
        <v>0</v>
      </c>
      <c r="I101" s="181">
        <f>+A!E49/(D!I$94)</f>
        <v>0</v>
      </c>
      <c r="J101" s="181">
        <f>+A!F49/(D!J$94)</f>
        <v>0</v>
      </c>
      <c r="K101" s="181">
        <f>+A!G49/(D!K$94)</f>
        <v>0</v>
      </c>
      <c r="L101" s="181">
        <f>+A!H49/(D!L$94)</f>
        <v>0</v>
      </c>
      <c r="M101" s="181">
        <f>+A!I49/(D!M$94)</f>
        <v>0</v>
      </c>
      <c r="N101" s="181">
        <f>+A!J49/(D!N$94)</f>
        <v>0</v>
      </c>
      <c r="O101" s="181">
        <f>+A!K49/(D!O$94)</f>
        <v>0</v>
      </c>
      <c r="P101" s="181">
        <f>+A!L49/(D!P$94)</f>
        <v>8.2019091382497967E-7</v>
      </c>
      <c r="Q101" s="181">
        <f>+A!M49/(D!Q$94)</f>
        <v>2.0689003300361153E-9</v>
      </c>
      <c r="R101" s="181">
        <f>+A!N49/(D!R$94)</f>
        <v>1.0510173610943907E-5</v>
      </c>
      <c r="S101" s="181">
        <f>+A!O49/(D!S$94)</f>
        <v>1.5750602363544212E-6</v>
      </c>
      <c r="T101" s="181">
        <f>+A!P49/(D!T$94)</f>
        <v>1.0941604672622106E-6</v>
      </c>
      <c r="U101" s="181">
        <f>+A!Q49/(D!U$94)</f>
        <v>1.2290505342239495E-9</v>
      </c>
      <c r="V101" s="181">
        <f>+A!R49/(D!V$94)</f>
        <v>4.5200507069667898E-7</v>
      </c>
      <c r="W101" s="181">
        <f>+A!S49/(D!W$94)</f>
        <v>1.5102781913172728E-7</v>
      </c>
      <c r="X101" s="181">
        <f>+A!T49/(D!X$94)</f>
        <v>1.8499597749078832E-5</v>
      </c>
      <c r="Y101" s="181">
        <f>+A!U49/(D!Y$94)</f>
        <v>1.2341107880752319E-6</v>
      </c>
      <c r="Z101" s="181">
        <f>+A!V49/(D!Z$94)</f>
        <v>1.9429172426263134E-7</v>
      </c>
      <c r="AA101" s="181">
        <f>+A!W49/(D!AA$94)</f>
        <v>1.249564070250828E-6</v>
      </c>
      <c r="AB101" s="181">
        <f>+A!X49/(D!AB$94)</f>
        <v>1.8759598994628043E-7</v>
      </c>
      <c r="AC101" s="181">
        <f>+A!Y49/(D!AC$94)</f>
        <v>5.2010216058426184E-6</v>
      </c>
      <c r="AD101" s="181">
        <f>+A!Z49/(D!AD$94)</f>
        <v>1.1316396642420697E-7</v>
      </c>
      <c r="AE101" s="181">
        <f>+A!AA49/(D!AE$94)</f>
        <v>9.0433783285008193E-7</v>
      </c>
      <c r="AF101" s="181">
        <f>+A!AB49/(D!AF$94)</f>
        <v>1.3822980801648015E-9</v>
      </c>
    </row>
    <row r="102" spans="6:32" x14ac:dyDescent="0.25">
      <c r="F102" s="233" t="s">
        <v>19</v>
      </c>
      <c r="G102" s="234"/>
      <c r="H102" s="181">
        <f>+A!D50/(D!H$94)</f>
        <v>0</v>
      </c>
      <c r="I102" s="181">
        <f>+A!E50/(D!I$94)</f>
        <v>0</v>
      </c>
      <c r="J102" s="181">
        <f>+A!F50/(D!J$94)</f>
        <v>0</v>
      </c>
      <c r="K102" s="181">
        <f>+A!G50/(D!K$94)</f>
        <v>0</v>
      </c>
      <c r="L102" s="181">
        <f>+A!H50/(D!L$94)</f>
        <v>0</v>
      </c>
      <c r="M102" s="181">
        <f>+A!I50/(D!M$94)</f>
        <v>0</v>
      </c>
      <c r="N102" s="181">
        <f>+A!J50/(D!N$94)</f>
        <v>0</v>
      </c>
      <c r="O102" s="181">
        <f>+A!K50/(D!O$94)</f>
        <v>0</v>
      </c>
      <c r="P102" s="181">
        <f>+A!L50/(D!P$94)</f>
        <v>0</v>
      </c>
      <c r="Q102" s="181">
        <f>+A!M50/(D!Q$94)</f>
        <v>0</v>
      </c>
      <c r="R102" s="181">
        <f>+A!N50/(D!R$94)</f>
        <v>0</v>
      </c>
      <c r="S102" s="181">
        <f>+A!O50/(D!S$94)</f>
        <v>2.7436201823713851E-7</v>
      </c>
      <c r="T102" s="181">
        <f>+A!P50/(D!T$94)</f>
        <v>0</v>
      </c>
      <c r="U102" s="181">
        <f>+A!Q50/(D!U$94)</f>
        <v>2.0734849688294526E-6</v>
      </c>
      <c r="V102" s="181">
        <f>+A!R50/(D!V$94)</f>
        <v>4.3812542334517051E-6</v>
      </c>
      <c r="W102" s="181">
        <f>+A!S50/(D!W$94)</f>
        <v>4.8140601534792851E-6</v>
      </c>
      <c r="X102" s="181">
        <f>+A!T50/(D!X$94)</f>
        <v>5.1981006896802222E-6</v>
      </c>
      <c r="Y102" s="181">
        <f>+A!U50/(D!Y$94)</f>
        <v>3.1195438871463771E-4</v>
      </c>
      <c r="Z102" s="181">
        <f>+A!V50/(D!Z$94)</f>
        <v>4.8493112397114283E-9</v>
      </c>
      <c r="AA102" s="181">
        <f>+A!W50/(D!AA$94)</f>
        <v>0</v>
      </c>
      <c r="AB102" s="181">
        <f>+A!X50/(D!AB$94)</f>
        <v>0</v>
      </c>
      <c r="AC102" s="181">
        <f>+A!Y50/(D!AC$94)</f>
        <v>0</v>
      </c>
      <c r="AD102" s="181">
        <f>+A!Z50/(D!AD$94)</f>
        <v>9.3008474532756373E-6</v>
      </c>
      <c r="AE102" s="181">
        <f>+A!AA50/(D!AE$94)</f>
        <v>0</v>
      </c>
      <c r="AF102" s="181">
        <f>+A!AB50/(D!AF$94)</f>
        <v>0</v>
      </c>
    </row>
    <row r="103" spans="6:32" x14ac:dyDescent="0.25">
      <c r="F103" s="229" t="s">
        <v>20</v>
      </c>
      <c r="G103" s="230"/>
      <c r="H103" s="181">
        <f>+A!D51/(D!H$94)</f>
        <v>0</v>
      </c>
      <c r="I103" s="181">
        <f>+A!E51/(D!I$94)</f>
        <v>0</v>
      </c>
      <c r="J103" s="181">
        <f>+A!F51/(D!J$94)</f>
        <v>0</v>
      </c>
      <c r="K103" s="181">
        <f>+A!G51/(D!K$94)</f>
        <v>0</v>
      </c>
      <c r="L103" s="181">
        <f>+A!H51/(D!L$94)</f>
        <v>0</v>
      </c>
      <c r="M103" s="181">
        <f>+A!I51/(D!M$94)</f>
        <v>0</v>
      </c>
      <c r="N103" s="181">
        <f>+A!J51/(D!N$94)</f>
        <v>0</v>
      </c>
      <c r="O103" s="181">
        <f>+A!K51/(D!O$94)</f>
        <v>0</v>
      </c>
      <c r="P103" s="181">
        <f>+A!L51/(D!P$94)</f>
        <v>0</v>
      </c>
      <c r="Q103" s="181">
        <f>+A!M51/(D!Q$94)</f>
        <v>0</v>
      </c>
      <c r="R103" s="181">
        <f>+A!N51/(D!R$94)</f>
        <v>0</v>
      </c>
      <c r="S103" s="181">
        <f>+A!O51/(D!S$94)</f>
        <v>0</v>
      </c>
      <c r="T103" s="181">
        <f>+A!P51/(D!T$94)</f>
        <v>0</v>
      </c>
      <c r="U103" s="181">
        <f>+A!Q51/(D!U$94)</f>
        <v>0</v>
      </c>
      <c r="V103" s="181">
        <f>+A!R51/(D!V$94)</f>
        <v>0</v>
      </c>
      <c r="W103" s="181">
        <f>+A!S51/(D!W$94)</f>
        <v>0</v>
      </c>
      <c r="X103" s="181">
        <f>+A!T51/(D!X$94)</f>
        <v>0</v>
      </c>
      <c r="Y103" s="181">
        <f>+A!U51/(D!Y$94)</f>
        <v>0</v>
      </c>
      <c r="Z103" s="181">
        <f>+A!V51/(D!Z$94)</f>
        <v>0</v>
      </c>
      <c r="AA103" s="181">
        <f>+A!W51/(D!AA$94)</f>
        <v>0</v>
      </c>
      <c r="AB103" s="181">
        <f>+A!X51/(D!AB$94)</f>
        <v>0</v>
      </c>
      <c r="AC103" s="181">
        <f>+A!Y51/(D!AC$94)</f>
        <v>0</v>
      </c>
      <c r="AD103" s="181">
        <f>+A!Z51/(D!AD$94)</f>
        <v>0</v>
      </c>
      <c r="AE103" s="181">
        <f>+A!AA51/(D!AE$94)</f>
        <v>0</v>
      </c>
      <c r="AF103" s="181">
        <f>+A!AB51/(D!AF$94)</f>
        <v>5.6515878002770079E-13</v>
      </c>
    </row>
    <row r="104" spans="6:32" x14ac:dyDescent="0.25">
      <c r="F104" s="233" t="s">
        <v>21</v>
      </c>
      <c r="G104" s="234"/>
      <c r="H104" s="181">
        <f>+A!D52/(D!H$94)</f>
        <v>0</v>
      </c>
      <c r="I104" s="181">
        <f>+A!E52/(D!I$94)</f>
        <v>0</v>
      </c>
      <c r="J104" s="181">
        <f>+A!F52/(D!J$94)</f>
        <v>0</v>
      </c>
      <c r="K104" s="181">
        <f>+A!G52/(D!K$94)</f>
        <v>0</v>
      </c>
      <c r="L104" s="181">
        <f>+A!H52/(D!L$94)</f>
        <v>0</v>
      </c>
      <c r="M104" s="181">
        <f>+A!I52/(D!M$94)</f>
        <v>0</v>
      </c>
      <c r="N104" s="181">
        <f>+A!J52/(D!N$94)</f>
        <v>0</v>
      </c>
      <c r="O104" s="181">
        <f>+A!K52/(D!O$94)</f>
        <v>0</v>
      </c>
      <c r="P104" s="181">
        <f>+A!L52/(D!P$94)</f>
        <v>1.4867576942081869E-5</v>
      </c>
      <c r="Q104" s="181">
        <f>+A!M52/(D!Q$94)</f>
        <v>1.2369723012756822E-5</v>
      </c>
      <c r="R104" s="181">
        <f>+A!N52/(D!R$94)</f>
        <v>1.2125242305395163E-5</v>
      </c>
      <c r="S104" s="181">
        <f>+A!O52/(D!S$94)</f>
        <v>5.6550861648582109E-6</v>
      </c>
      <c r="T104" s="181">
        <f>+A!P52/(D!T$94)</f>
        <v>1.1786654916655529E-5</v>
      </c>
      <c r="U104" s="181">
        <f>+A!Q52/(D!U$94)</f>
        <v>2.4900648055826645E-5</v>
      </c>
      <c r="V104" s="181">
        <f>+A!R52/(D!V$94)</f>
        <v>8.0610858406984318E-5</v>
      </c>
      <c r="W104" s="181">
        <f>+A!S52/(D!W$94)</f>
        <v>8.5804393590134856E-5</v>
      </c>
      <c r="X104" s="181">
        <f>+A!T52/(D!X$94)</f>
        <v>5.9644660939676965E-5</v>
      </c>
      <c r="Y104" s="181">
        <f>+A!U52/(D!Y$94)</f>
        <v>3.2786600315819991E-5</v>
      </c>
      <c r="Z104" s="181">
        <f>+A!V52/(D!Z$94)</f>
        <v>3.0829842959697602E-8</v>
      </c>
      <c r="AA104" s="181">
        <f>+A!W52/(D!AA$94)</f>
        <v>9.7943174653935625E-6</v>
      </c>
      <c r="AB104" s="181">
        <f>+A!X52/(D!AB$94)</f>
        <v>1.4245863520095788E-5</v>
      </c>
      <c r="AC104" s="181">
        <f>+A!Y52/(D!AC$94)</f>
        <v>1.2241728449009744E-5</v>
      </c>
      <c r="AD104" s="181">
        <f>+A!Z52/(D!AD$94)</f>
        <v>1.2097331895615184E-5</v>
      </c>
      <c r="AE104" s="181">
        <f>+A!AA52/(D!AE$94)</f>
        <v>1.1761443256805697E-5</v>
      </c>
      <c r="AF104" s="181">
        <f>+A!AB52/(D!AF$94)</f>
        <v>1.2769957197584599E-8</v>
      </c>
    </row>
    <row r="105" spans="6:32" x14ac:dyDescent="0.25">
      <c r="F105" s="229" t="s">
        <v>22</v>
      </c>
      <c r="G105" s="230"/>
      <c r="H105" s="181">
        <f>+A!D53/(D!H$94)</f>
        <v>0</v>
      </c>
      <c r="I105" s="181">
        <f>+A!E53/(D!I$94)</f>
        <v>0</v>
      </c>
      <c r="J105" s="181">
        <f>+A!F53/(D!J$94)</f>
        <v>0</v>
      </c>
      <c r="K105" s="181">
        <f>+A!G53/(D!K$94)</f>
        <v>0</v>
      </c>
      <c r="L105" s="181">
        <f>+A!H53/(D!L$94)</f>
        <v>0</v>
      </c>
      <c r="M105" s="181">
        <f>+A!I53/(D!M$94)</f>
        <v>0</v>
      </c>
      <c r="N105" s="181">
        <f>+A!J53/(D!N$94)</f>
        <v>0</v>
      </c>
      <c r="O105" s="181">
        <f>+A!K53/(D!O$94)</f>
        <v>0</v>
      </c>
      <c r="P105" s="181">
        <f>+A!L53/(D!P$94)</f>
        <v>3.7470290454533338E-6</v>
      </c>
      <c r="Q105" s="181">
        <f>+A!M53/(D!Q$94)</f>
        <v>1.3896044131440611E-6</v>
      </c>
      <c r="R105" s="181">
        <f>+A!N53/(D!R$94)</f>
        <v>1.6895094310962453E-6</v>
      </c>
      <c r="S105" s="181">
        <f>+A!O53/(D!S$94)</f>
        <v>2.0879777462954266E-6</v>
      </c>
      <c r="T105" s="181">
        <f>+A!P53/(D!T$94)</f>
        <v>2.2911428015165615E-6</v>
      </c>
      <c r="U105" s="181">
        <f>+A!Q53/(D!U$94)</f>
        <v>1.4106416564595035E-6</v>
      </c>
      <c r="V105" s="181">
        <f>+A!R53/(D!V$94)</f>
        <v>2.1174551787259762E-6</v>
      </c>
      <c r="W105" s="181">
        <f>+A!S53/(D!W$94)</f>
        <v>2.3103358407286204E-6</v>
      </c>
      <c r="X105" s="181">
        <f>+A!T53/(D!X$94)</f>
        <v>1.48313802267285E-6</v>
      </c>
      <c r="Y105" s="181">
        <f>+A!U53/(D!Y$94)</f>
        <v>8.9515210892088685E-7</v>
      </c>
      <c r="Z105" s="181">
        <f>+A!V53/(D!Z$94)</f>
        <v>1.1721463070813761E-6</v>
      </c>
      <c r="AA105" s="181">
        <f>+A!W53/(D!AA$94)</f>
        <v>2.1236795623450524E-7</v>
      </c>
      <c r="AB105" s="181">
        <f>+A!X53/(D!AB$94)</f>
        <v>1.0321016445564186E-6</v>
      </c>
      <c r="AC105" s="181">
        <f>+A!Y53/(D!AC$94)</f>
        <v>1.1975107758821935E-6</v>
      </c>
      <c r="AD105" s="181">
        <f>+A!Z53/(D!AD$94)</f>
        <v>2.9944171780821419E-7</v>
      </c>
      <c r="AE105" s="181">
        <f>+A!AA53/(D!AE$94)</f>
        <v>5.3857834404084004E-7</v>
      </c>
      <c r="AF105" s="181">
        <f>+A!AB53/(D!AF$94)</f>
        <v>1.7919053988130749E-9</v>
      </c>
    </row>
    <row r="106" spans="6:32" x14ac:dyDescent="0.25">
      <c r="F106" s="233" t="s">
        <v>23</v>
      </c>
      <c r="G106" s="234"/>
      <c r="H106" s="181">
        <f>+A!D54/(D!H$94)</f>
        <v>0</v>
      </c>
      <c r="I106" s="181">
        <f>+A!E54/(D!I$94)</f>
        <v>0</v>
      </c>
      <c r="J106" s="181">
        <f>+A!F54/(D!J$94)</f>
        <v>0</v>
      </c>
      <c r="K106" s="181">
        <f>+A!G54/(D!K$94)</f>
        <v>0</v>
      </c>
      <c r="L106" s="181">
        <f>+A!H54/(D!L$94)</f>
        <v>0</v>
      </c>
      <c r="M106" s="181">
        <f>+A!I54/(D!M$94)</f>
        <v>0</v>
      </c>
      <c r="N106" s="181">
        <f>+A!J54/(D!N$94)</f>
        <v>0</v>
      </c>
      <c r="O106" s="181">
        <f>+A!K54/(D!O$94)</f>
        <v>0</v>
      </c>
      <c r="P106" s="181">
        <f>+A!L54/(D!P$94)</f>
        <v>6.5616118402209676E-12</v>
      </c>
      <c r="Q106" s="181">
        <f>+A!M54/(D!Q$94)</f>
        <v>2.9249705115971108E-7</v>
      </c>
      <c r="R106" s="181">
        <f>+A!N54/(D!R$94)</f>
        <v>3.247786161335873E-7</v>
      </c>
      <c r="S106" s="181">
        <f>+A!O54/(D!S$94)</f>
        <v>1.5033543721771129E-7</v>
      </c>
      <c r="T106" s="181">
        <f>+A!P54/(D!T$94)</f>
        <v>2.1965078831792673E-7</v>
      </c>
      <c r="U106" s="181">
        <f>+A!Q54/(D!U$94)</f>
        <v>9.878401797648528E-7</v>
      </c>
      <c r="V106" s="181">
        <f>+A!R54/(D!V$94)</f>
        <v>8.0848429466608618E-8</v>
      </c>
      <c r="W106" s="181">
        <f>+A!S54/(D!W$94)</f>
        <v>8.17840818299152E-7</v>
      </c>
      <c r="X106" s="181">
        <f>+A!T54/(D!X$94)</f>
        <v>1.7160486840374194E-7</v>
      </c>
      <c r="Y106" s="181">
        <f>+A!U54/(D!Y$94)</f>
        <v>5.761599284328353E-10</v>
      </c>
      <c r="Z106" s="181">
        <f>+A!V54/(D!Z$94)</f>
        <v>1.3237075651151849E-9</v>
      </c>
      <c r="AA106" s="181">
        <f>+A!W54/(D!AA$94)</f>
        <v>1.508075928807415E-6</v>
      </c>
      <c r="AB106" s="181">
        <f>+A!X54/(D!AB$94)</f>
        <v>4.566835879707399E-6</v>
      </c>
      <c r="AC106" s="181">
        <f>+A!Y54/(D!AC$94)</f>
        <v>1.5227047862345934E-6</v>
      </c>
      <c r="AD106" s="181">
        <f>+A!Z54/(D!AD$94)</f>
        <v>1.0460276319563341E-6</v>
      </c>
      <c r="AE106" s="181">
        <f>+A!AA54/(D!AE$94)</f>
        <v>2.8500256612065803E-9</v>
      </c>
      <c r="AF106" s="181">
        <f>+A!AB54/(D!AF$94)</f>
        <v>2.9527569744866942E-9</v>
      </c>
    </row>
    <row r="107" spans="6:32" x14ac:dyDescent="0.25">
      <c r="F107" s="229" t="s">
        <v>24</v>
      </c>
      <c r="G107" s="230"/>
      <c r="H107" s="181">
        <f>+A!D55/(D!H$94)</f>
        <v>0</v>
      </c>
      <c r="I107" s="181">
        <f>+A!E55/(D!I$94)</f>
        <v>0</v>
      </c>
      <c r="J107" s="181">
        <f>+A!F55/(D!J$94)</f>
        <v>0</v>
      </c>
      <c r="K107" s="181">
        <f>+A!G55/(D!K$94)</f>
        <v>0</v>
      </c>
      <c r="L107" s="181">
        <f>+A!H55/(D!L$94)</f>
        <v>0</v>
      </c>
      <c r="M107" s="181">
        <f>+A!I55/(D!M$94)</f>
        <v>0</v>
      </c>
      <c r="N107" s="181">
        <f>+A!J55/(D!N$94)</f>
        <v>0</v>
      </c>
      <c r="O107" s="181">
        <f>+A!K55/(D!O$94)</f>
        <v>0</v>
      </c>
      <c r="P107" s="181">
        <f>+A!L55/(D!P$94)</f>
        <v>0</v>
      </c>
      <c r="Q107" s="181">
        <f>+A!M55/(D!Q$94)</f>
        <v>9.9930371388443009E-12</v>
      </c>
      <c r="R107" s="181">
        <f>+A!N55/(D!R$94)</f>
        <v>2.1347460695074842E-7</v>
      </c>
      <c r="S107" s="181">
        <f>+A!O55/(D!S$94)</f>
        <v>3.7124444306139348E-13</v>
      </c>
      <c r="T107" s="181">
        <f>+A!P55/(D!T$94)</f>
        <v>0</v>
      </c>
      <c r="U107" s="181">
        <f>+A!Q55/(D!U$94)</f>
        <v>1.5859648934872638E-8</v>
      </c>
      <c r="V107" s="181">
        <f>+A!R55/(D!V$94)</f>
        <v>4.3786982716068407E-8</v>
      </c>
      <c r="W107" s="181">
        <f>+A!S55/(D!W$94)</f>
        <v>5.3391382257340222E-12</v>
      </c>
      <c r="X107" s="181">
        <f>+A!T55/(D!X$94)</f>
        <v>6.612152511461208E-8</v>
      </c>
      <c r="Y107" s="181">
        <f>+A!U55/(D!Y$94)</f>
        <v>6.938695285231728E-7</v>
      </c>
      <c r="Z107" s="181">
        <f>+A!V55/(D!Z$94)</f>
        <v>6.8362203452301044E-7</v>
      </c>
      <c r="AA107" s="181">
        <f>+A!W55/(D!AA$94)</f>
        <v>4.5352534134868074E-7</v>
      </c>
      <c r="AB107" s="181">
        <f>+A!X55/(D!AB$94)</f>
        <v>4.3894040651100315E-7</v>
      </c>
      <c r="AC107" s="181">
        <f>+A!Y55/(D!AC$94)</f>
        <v>1.1964359063101764E-6</v>
      </c>
      <c r="AD107" s="181">
        <f>+A!Z55/(D!AD$94)</f>
        <v>4.214455169357571E-7</v>
      </c>
      <c r="AE107" s="181">
        <f>+A!AA55/(D!AE$94)</f>
        <v>2.0554072809320231E-7</v>
      </c>
      <c r="AF107" s="181">
        <f>+A!AB55/(D!AF$94)</f>
        <v>1.0739066842303416E-9</v>
      </c>
    </row>
    <row r="108" spans="6:32" ht="15.75" thickBot="1" x14ac:dyDescent="0.3">
      <c r="F108" s="231" t="s">
        <v>25</v>
      </c>
      <c r="G108" s="232"/>
      <c r="H108" s="182">
        <f>+A!D56/(D!H$94)</f>
        <v>0</v>
      </c>
      <c r="I108" s="182">
        <f>+A!E56/(D!I$94)</f>
        <v>0</v>
      </c>
      <c r="J108" s="182">
        <f>+A!F56/(D!J$94)</f>
        <v>0</v>
      </c>
      <c r="K108" s="182">
        <f>+A!G56/(D!K$94)</f>
        <v>0</v>
      </c>
      <c r="L108" s="182">
        <f>+A!H56/(D!L$94)</f>
        <v>0</v>
      </c>
      <c r="M108" s="182">
        <f>+A!I56/(D!M$94)</f>
        <v>0</v>
      </c>
      <c r="N108" s="182">
        <f>+A!J56/(D!N$94)</f>
        <v>0</v>
      </c>
      <c r="O108" s="182">
        <f>+A!K56/(D!O$94)</f>
        <v>0</v>
      </c>
      <c r="P108" s="182">
        <f>+A!L56/(D!P$94)</f>
        <v>0</v>
      </c>
      <c r="Q108" s="182">
        <f>+A!M56/(D!Q$94)</f>
        <v>8.1994150882825037E-11</v>
      </c>
      <c r="R108" s="182">
        <f>+A!N56/(D!R$94)</f>
        <v>2.1968257982224929E-8</v>
      </c>
      <c r="S108" s="182">
        <f>+A!O56/(D!S$94)</f>
        <v>9.8070407042051445E-11</v>
      </c>
      <c r="T108" s="182">
        <f>+A!P56/(D!T$94)</f>
        <v>1.7140211224067149E-8</v>
      </c>
      <c r="U108" s="182">
        <f>+A!Q56/(D!U$94)</f>
        <v>7.927347042453001E-8</v>
      </c>
      <c r="V108" s="182">
        <f>+A!R56/(D!V$94)</f>
        <v>8.6059321375920605E-11</v>
      </c>
      <c r="W108" s="182">
        <f>+A!S56/(D!W$94)</f>
        <v>1.2562678178197698E-10</v>
      </c>
      <c r="X108" s="182">
        <f>+A!T56/(D!X$94)</f>
        <v>3.1354506558615436E-8</v>
      </c>
      <c r="Y108" s="182">
        <f>+A!U56/(D!Y$94)</f>
        <v>9.031834618140665E-8</v>
      </c>
      <c r="Z108" s="182">
        <f>+A!V56/(D!Z$94)</f>
        <v>3.1404066312216483E-11</v>
      </c>
      <c r="AA108" s="182">
        <f>+A!W56/(D!AA$94)</f>
        <v>4.854214676211262E-11</v>
      </c>
      <c r="AB108" s="182">
        <f>+A!X56/(D!AB$94)</f>
        <v>2.7255527527976915E-8</v>
      </c>
      <c r="AC108" s="182">
        <f>+A!Y56/(D!AC$94)</f>
        <v>0</v>
      </c>
      <c r="AD108" s="182">
        <f>+A!Z56/(D!AD$94)</f>
        <v>0</v>
      </c>
      <c r="AE108" s="182">
        <f>+A!AA56/(D!AE$94)</f>
        <v>8.094279132050498E-11</v>
      </c>
      <c r="AF108" s="182">
        <f>+A!AB56/(D!AF$94)</f>
        <v>5.5589388199445984E-11</v>
      </c>
    </row>
    <row r="109" spans="6:32" x14ac:dyDescent="0.25">
      <c r="F109" s="1" t="s">
        <v>52</v>
      </c>
      <c r="I109" s="66"/>
    </row>
    <row r="110" spans="6:32" ht="15.75" thickBot="1" x14ac:dyDescent="0.3"/>
    <row r="111" spans="6:32" ht="15.75" thickBot="1" x14ac:dyDescent="0.3">
      <c r="F111" s="7" t="s">
        <v>14</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c r="AE111" s="10">
        <v>2018</v>
      </c>
      <c r="AF111" s="10">
        <v>2019</v>
      </c>
    </row>
    <row r="112" spans="6:32" ht="15.75" thickBot="1" x14ac:dyDescent="0.3">
      <c r="F112" s="207" t="s">
        <v>26</v>
      </c>
      <c r="G112" s="223"/>
      <c r="H112" s="61">
        <f>+B!E46/(D!H$94)</f>
        <v>0</v>
      </c>
      <c r="I112" s="61">
        <f>+B!F46/(D!I$94)</f>
        <v>0</v>
      </c>
      <c r="J112" s="61">
        <f>+B!G46/(D!J$94)</f>
        <v>0</v>
      </c>
      <c r="K112" s="61">
        <f>+B!H46/(D!K$94)</f>
        <v>0</v>
      </c>
      <c r="L112" s="61">
        <f>+B!I46/(D!L$94)</f>
        <v>0</v>
      </c>
      <c r="M112" s="61">
        <f>+B!J46/(D!M$94)</f>
        <v>0</v>
      </c>
      <c r="N112" s="61">
        <f>+B!K46/(D!N$94)</f>
        <v>0</v>
      </c>
      <c r="O112" s="61">
        <f>+B!L46/(D!O$94)</f>
        <v>0</v>
      </c>
      <c r="P112" s="61">
        <f>+B!M46/(D!P$94)</f>
        <v>6.2047009416551412E-7</v>
      </c>
      <c r="Q112" s="61">
        <f>+B!N46/(D!Q$94)</f>
        <v>5.0892782960841705E-7</v>
      </c>
      <c r="R112" s="61">
        <f>+B!O46/(D!R$94)</f>
        <v>7.1277933099893905E-7</v>
      </c>
      <c r="S112" s="61">
        <f>+B!P46/(D!S$94)</f>
        <v>7.2985041355061176E-7</v>
      </c>
      <c r="T112" s="61">
        <f>+B!Q46/(D!T$94)</f>
        <v>6.5111365747213732E-7</v>
      </c>
      <c r="U112" s="61">
        <f>+B!R46/(D!U$94)</f>
        <v>5.3080864646398843E-7</v>
      </c>
      <c r="V112" s="61">
        <f>+B!S46/(D!V$94)</f>
        <v>4.5981036714971444E-7</v>
      </c>
      <c r="W112" s="61">
        <f>+B!T46/(D!W$94)</f>
        <v>4.289700108075089E-7</v>
      </c>
      <c r="X112" s="61">
        <f>+B!U46/(D!X$94)</f>
        <v>5.9236421203902061E-7</v>
      </c>
      <c r="Y112" s="61">
        <f>+B!V46/(D!Y$94)</f>
        <v>6.975373953568894E-7</v>
      </c>
      <c r="Z112" s="61">
        <f>+B!W46/(D!Z$94)</f>
        <v>5.7573982347702893E-7</v>
      </c>
      <c r="AA112" s="61">
        <f>+B!X46/(D!AA$94)</f>
        <v>5.9340906987177243E-7</v>
      </c>
      <c r="AB112" s="61">
        <f>+B!Y46/(D!AB$94)</f>
        <v>7.4412614313814786E-7</v>
      </c>
      <c r="AC112" s="61">
        <f>+B!Z46/(D!AC$94)</f>
        <v>6.4088478767214177E-7</v>
      </c>
      <c r="AD112" s="61">
        <f>+B!AA46/(D!AD$94)</f>
        <v>5.9658250122981293E-7</v>
      </c>
      <c r="AE112" s="61">
        <f>+B!AB46/(D!AE$94)</f>
        <v>6.3028888294156398E-7</v>
      </c>
      <c r="AF112" s="61">
        <f>+B!AC46/(D!AF$94)</f>
        <v>6.5265661293879993E-7</v>
      </c>
    </row>
    <row r="113" spans="6:32" x14ac:dyDescent="0.25">
      <c r="F113" s="229" t="s">
        <v>16</v>
      </c>
      <c r="G113" s="230"/>
      <c r="H113" s="62">
        <f>+B!E47/(D!H$94)</f>
        <v>0</v>
      </c>
      <c r="I113" s="62">
        <f>+B!F47/(D!I$94)</f>
        <v>0</v>
      </c>
      <c r="J113" s="62">
        <f>+B!G47/(D!J$94)</f>
        <v>0</v>
      </c>
      <c r="K113" s="62">
        <f>+B!H47/(D!K$94)</f>
        <v>0</v>
      </c>
      <c r="L113" s="62">
        <f>+B!I47/(D!L$94)</f>
        <v>0</v>
      </c>
      <c r="M113" s="62">
        <f>+B!J47/(D!M$94)</f>
        <v>0</v>
      </c>
      <c r="N113" s="62">
        <f>+B!K47/(D!N$94)</f>
        <v>0</v>
      </c>
      <c r="O113" s="62">
        <f>+B!L47/(D!O$94)</f>
        <v>0</v>
      </c>
      <c r="P113" s="62">
        <f>+B!M47/(D!P$94)</f>
        <v>6.7070767519831611E-9</v>
      </c>
      <c r="Q113" s="62">
        <f>+B!N47/(D!Q$94)</f>
        <v>3.2662882467616373E-9</v>
      </c>
      <c r="R113" s="62">
        <f>+B!O47/(D!R$94)</f>
        <v>1.8313725987726448E-9</v>
      </c>
      <c r="S113" s="62">
        <f>+B!P47/(D!S$94)</f>
        <v>5.5135795392372372E-8</v>
      </c>
      <c r="T113" s="62">
        <f>+B!Q47/(D!T$94)</f>
        <v>1.0865942813788894E-7</v>
      </c>
      <c r="U113" s="62">
        <f>+B!R47/(D!U$94)</f>
        <v>6.718933458340089E-9</v>
      </c>
      <c r="V113" s="62">
        <f>+B!S47/(D!V$94)</f>
        <v>2.2183253093106927E-9</v>
      </c>
      <c r="W113" s="62">
        <f>+B!T47/(D!W$94)</f>
        <v>9.5585614558124557E-9</v>
      </c>
      <c r="X113" s="62">
        <f>+B!U47/(D!X$94)</f>
        <v>3.7069583409662704E-9</v>
      </c>
      <c r="Y113" s="62">
        <f>+B!V47/(D!Y$94)</f>
        <v>5.3083036880206855E-9</v>
      </c>
      <c r="Z113" s="62">
        <f>+B!W47/(D!Z$94)</f>
        <v>4.027799184022527E-9</v>
      </c>
      <c r="AA113" s="62">
        <f>+B!X47/(D!AA$94)</f>
        <v>4.8504572516618916E-9</v>
      </c>
      <c r="AB113" s="62">
        <f>+B!Y47/(D!AB$94)</f>
        <v>7.3479525639213567E-9</v>
      </c>
      <c r="AC113" s="62">
        <f>+B!Z47/(D!AC$94)</f>
        <v>4.0984882853667521E-9</v>
      </c>
      <c r="AD113" s="62">
        <f>+B!AA47/(D!AD$94)</f>
        <v>9.2287051842059753E-9</v>
      </c>
      <c r="AE113" s="62">
        <f>+B!AB47/(D!AE$94)</f>
        <v>5.4242672408595602E-9</v>
      </c>
      <c r="AF113" s="62">
        <f>+B!AC47/(D!AF$94)</f>
        <v>6.067164801558033E-9</v>
      </c>
    </row>
    <row r="114" spans="6:32" x14ac:dyDescent="0.25">
      <c r="F114" s="233" t="s">
        <v>17</v>
      </c>
      <c r="G114" s="234"/>
      <c r="H114" s="63">
        <f>+B!E48/(D!H$94)</f>
        <v>0</v>
      </c>
      <c r="I114" s="63">
        <f>+B!F48/(D!I$94)</f>
        <v>0</v>
      </c>
      <c r="J114" s="63">
        <f>+B!G48/(D!J$94)</f>
        <v>0</v>
      </c>
      <c r="K114" s="63">
        <f>+B!H48/(D!K$94)</f>
        <v>0</v>
      </c>
      <c r="L114" s="63">
        <f>+B!I48/(D!L$94)</f>
        <v>0</v>
      </c>
      <c r="M114" s="63">
        <f>+B!J48/(D!M$94)</f>
        <v>0</v>
      </c>
      <c r="N114" s="63">
        <f>+B!K48/(D!N$94)</f>
        <v>0</v>
      </c>
      <c r="O114" s="63">
        <f>+B!L48/(D!O$94)</f>
        <v>0</v>
      </c>
      <c r="P114" s="63">
        <f>+B!M48/(D!P$94)</f>
        <v>0</v>
      </c>
      <c r="Q114" s="63">
        <f>+B!N48/(D!Q$94)</f>
        <v>0</v>
      </c>
      <c r="R114" s="63">
        <f>+B!O48/(D!R$94)</f>
        <v>0</v>
      </c>
      <c r="S114" s="63">
        <f>+B!P48/(D!S$94)</f>
        <v>0</v>
      </c>
      <c r="T114" s="63">
        <f>+B!Q48/(D!T$94)</f>
        <v>9.487257265251202E-11</v>
      </c>
      <c r="U114" s="63">
        <f>+B!R48/(D!U$94)</f>
        <v>1.4668833326224562E-10</v>
      </c>
      <c r="V114" s="63">
        <f>+B!S48/(D!V$94)</f>
        <v>1.0516449072137499E-11</v>
      </c>
      <c r="W114" s="63">
        <f>+B!T48/(D!W$94)</f>
        <v>0</v>
      </c>
      <c r="X114" s="63">
        <f>+B!U48/(D!X$94)</f>
        <v>1.1957227077438088E-11</v>
      </c>
      <c r="Y114" s="63">
        <f>+B!V48/(D!Y$94)</f>
        <v>1.6496760105191704E-11</v>
      </c>
      <c r="Z114" s="63">
        <f>+B!W48/(D!Z$94)</f>
        <v>1.7670230672115888E-9</v>
      </c>
      <c r="AA114" s="63">
        <f>+B!X48/(D!AA$94)</f>
        <v>5.2909365630807766E-9</v>
      </c>
      <c r="AB114" s="63">
        <f>+B!Y48/(D!AB$94)</f>
        <v>7.0236393860100132E-9</v>
      </c>
      <c r="AC114" s="63">
        <f>+B!Z48/(D!AC$94)</f>
        <v>0</v>
      </c>
      <c r="AD114" s="63">
        <f>+B!AA48/(D!AD$94)</f>
        <v>3.6155460831565846E-10</v>
      </c>
      <c r="AE114" s="63">
        <f>+B!AB48/(D!AE$94)</f>
        <v>5.1007149209022223E-10</v>
      </c>
      <c r="AF114" s="63">
        <f>+B!AC48/(D!AF$94)</f>
        <v>0</v>
      </c>
    </row>
    <row r="115" spans="6:32" x14ac:dyDescent="0.25">
      <c r="F115" s="229" t="s">
        <v>18</v>
      </c>
      <c r="G115" s="230"/>
      <c r="H115" s="63">
        <f>+B!E49/(D!H$94)</f>
        <v>0</v>
      </c>
      <c r="I115" s="63">
        <f>+B!F49/(D!I$94)</f>
        <v>0</v>
      </c>
      <c r="J115" s="63">
        <f>+B!G49/(D!J$94)</f>
        <v>0</v>
      </c>
      <c r="K115" s="63">
        <f>+B!H49/(D!K$94)</f>
        <v>0</v>
      </c>
      <c r="L115" s="63">
        <f>+B!I49/(D!L$94)</f>
        <v>0</v>
      </c>
      <c r="M115" s="63">
        <f>+B!J49/(D!M$94)</f>
        <v>0</v>
      </c>
      <c r="N115" s="63">
        <f>+B!K49/(D!N$94)</f>
        <v>0</v>
      </c>
      <c r="O115" s="63">
        <f>+B!L49/(D!O$94)</f>
        <v>0</v>
      </c>
      <c r="P115" s="63">
        <f>+B!M49/(D!P$94)</f>
        <v>6.8733560263283665E-8</v>
      </c>
      <c r="Q115" s="63">
        <f>+B!N49/(D!Q$94)</f>
        <v>1.1975200468832464E-7</v>
      </c>
      <c r="R115" s="63">
        <f>+B!O49/(D!R$94)</f>
        <v>1.0164142301842707E-7</v>
      </c>
      <c r="S115" s="63">
        <f>+B!P49/(D!S$94)</f>
        <v>1.0292330202693521E-7</v>
      </c>
      <c r="T115" s="63">
        <f>+B!Q49/(D!T$94)</f>
        <v>6.1751010846435939E-8</v>
      </c>
      <c r="U115" s="63">
        <f>+B!R49/(D!U$94)</f>
        <v>4.3303551284865453E-8</v>
      </c>
      <c r="V115" s="63">
        <f>+B!S49/(D!V$94)</f>
        <v>1.9025706471061919E-8</v>
      </c>
      <c r="W115" s="63">
        <f>+B!T49/(D!W$94)</f>
        <v>1.6852305841495293E-8</v>
      </c>
      <c r="X115" s="63">
        <f>+B!U49/(D!X$94)</f>
        <v>2.6597602170706868E-8</v>
      </c>
      <c r="Y115" s="63">
        <f>+B!V49/(D!Y$94)</f>
        <v>1.2167389097595246E-8</v>
      </c>
      <c r="Z115" s="63">
        <f>+B!W49/(D!Z$94)</f>
        <v>3.4812815456064971E-8</v>
      </c>
      <c r="AA115" s="63">
        <f>+B!X49/(D!AA$94)</f>
        <v>2.0602281543874265E-8</v>
      </c>
      <c r="AB115" s="63">
        <f>+B!Y49/(D!AB$94)</f>
        <v>2.8812264855619987E-8</v>
      </c>
      <c r="AC115" s="63">
        <f>+B!Z49/(D!AC$94)</f>
        <v>2.840074480237725E-8</v>
      </c>
      <c r="AD115" s="63">
        <f>+B!AA49/(D!AD$94)</f>
        <v>3.6394126695586707E-8</v>
      </c>
      <c r="AE115" s="63">
        <f>+B!AB49/(D!AE$94)</f>
        <v>4.8321164607010702E-8</v>
      </c>
      <c r="AF115" s="63">
        <f>+B!AC49/(D!AF$94)</f>
        <v>3.4218606888350311E-8</v>
      </c>
    </row>
    <row r="116" spans="6:32" x14ac:dyDescent="0.25">
      <c r="F116" s="233" t="s">
        <v>19</v>
      </c>
      <c r="G116" s="234"/>
      <c r="H116" s="63">
        <f>+B!E50/(D!H$94)</f>
        <v>0</v>
      </c>
      <c r="I116" s="63">
        <f>+B!F50/(D!I$94)</f>
        <v>0</v>
      </c>
      <c r="J116" s="63">
        <f>+B!G50/(D!J$94)</f>
        <v>0</v>
      </c>
      <c r="K116" s="63">
        <f>+B!H50/(D!K$94)</f>
        <v>0</v>
      </c>
      <c r="L116" s="63">
        <f>+B!I50/(D!L$94)</f>
        <v>0</v>
      </c>
      <c r="M116" s="63">
        <f>+B!J50/(D!M$94)</f>
        <v>0</v>
      </c>
      <c r="N116" s="63">
        <f>+B!K50/(D!N$94)</f>
        <v>0</v>
      </c>
      <c r="O116" s="63">
        <f>+B!L50/(D!O$94)</f>
        <v>0</v>
      </c>
      <c r="P116" s="63">
        <f>+B!M50/(D!P$94)</f>
        <v>0</v>
      </c>
      <c r="Q116" s="63">
        <f>+B!N50/(D!Q$94)</f>
        <v>0</v>
      </c>
      <c r="R116" s="63">
        <f>+B!O50/(D!R$94)</f>
        <v>0</v>
      </c>
      <c r="S116" s="63">
        <f>+B!P50/(D!S$94)</f>
        <v>0</v>
      </c>
      <c r="T116" s="63">
        <f>+B!Q50/(D!T$94)</f>
        <v>6.11111096274041E-13</v>
      </c>
      <c r="U116" s="63">
        <f>+B!R50/(D!U$94)</f>
        <v>0</v>
      </c>
      <c r="V116" s="63">
        <f>+B!S50/(D!V$94)</f>
        <v>0</v>
      </c>
      <c r="W116" s="63">
        <f>+B!T50/(D!W$94)</f>
        <v>0</v>
      </c>
      <c r="X116" s="63">
        <f>+B!U50/(D!X$94)</f>
        <v>9.2493107330594751E-12</v>
      </c>
      <c r="Y116" s="63">
        <f>+B!V50/(D!Y$94)</f>
        <v>0</v>
      </c>
      <c r="Z116" s="63">
        <f>+B!W50/(D!Z$94)</f>
        <v>0</v>
      </c>
      <c r="AA116" s="63">
        <f>+B!X50/(D!AA$94)</f>
        <v>0</v>
      </c>
      <c r="AB116" s="63">
        <f>+B!Y50/(D!AB$94)</f>
        <v>0</v>
      </c>
      <c r="AC116" s="63">
        <f>+B!Z50/(D!AC$94)</f>
        <v>0</v>
      </c>
      <c r="AD116" s="63">
        <f>+B!AA50/(D!AD$94)</f>
        <v>0</v>
      </c>
      <c r="AE116" s="63">
        <f>+B!AB50/(D!AE$94)</f>
        <v>0</v>
      </c>
      <c r="AF116" s="63">
        <f>+B!AC50/(D!AF$94)</f>
        <v>0</v>
      </c>
    </row>
    <row r="117" spans="6:32" x14ac:dyDescent="0.25">
      <c r="F117" s="229" t="s">
        <v>20</v>
      </c>
      <c r="G117" s="230"/>
      <c r="H117" s="63">
        <f>+B!E51/(D!H$94)</f>
        <v>0</v>
      </c>
      <c r="I117" s="63">
        <f>+B!F51/(D!I$94)</f>
        <v>0</v>
      </c>
      <c r="J117" s="63">
        <f>+B!G51/(D!J$94)</f>
        <v>0</v>
      </c>
      <c r="K117" s="63">
        <f>+B!H51/(D!K$94)</f>
        <v>0</v>
      </c>
      <c r="L117" s="63">
        <f>+B!I51/(D!L$94)</f>
        <v>0</v>
      </c>
      <c r="M117" s="63">
        <f>+B!J51/(D!M$94)</f>
        <v>0</v>
      </c>
      <c r="N117" s="63">
        <f>+B!K51/(D!N$94)</f>
        <v>0</v>
      </c>
      <c r="O117" s="63">
        <f>+B!L51/(D!O$94)</f>
        <v>0</v>
      </c>
      <c r="P117" s="63">
        <f>+B!M51/(D!P$94)</f>
        <v>7.0636121277071161E-10</v>
      </c>
      <c r="Q117" s="63">
        <f>+B!N51/(D!Q$94)</f>
        <v>0</v>
      </c>
      <c r="R117" s="63">
        <f>+B!O51/(D!R$94)</f>
        <v>1.031766464688773E-9</v>
      </c>
      <c r="S117" s="63">
        <f>+B!P51/(D!S$94)</f>
        <v>7.1334619734246766E-11</v>
      </c>
      <c r="T117" s="63">
        <f>+B!Q51/(D!T$94)</f>
        <v>0</v>
      </c>
      <c r="U117" s="63">
        <f>+B!R51/(D!U$94)</f>
        <v>9.1930634664300533E-10</v>
      </c>
      <c r="V117" s="63">
        <f>+B!S51/(D!V$94)</f>
        <v>1.0826563836715628E-9</v>
      </c>
      <c r="W117" s="63">
        <f>+B!T51/(D!W$94)</f>
        <v>9.4186865031967048E-9</v>
      </c>
      <c r="X117" s="63">
        <f>+B!U51/(D!X$94)</f>
        <v>5.5299670335893244E-8</v>
      </c>
      <c r="Y117" s="63">
        <f>+B!V51/(D!Y$94)</f>
        <v>1.1827746445890045E-7</v>
      </c>
      <c r="Z117" s="63">
        <f>+B!W51/(D!Z$94)</f>
        <v>3.8187724101456517E-8</v>
      </c>
      <c r="AA117" s="63">
        <f>+B!X51/(D!AA$94)</f>
        <v>1.3426860126493525E-8</v>
      </c>
      <c r="AB117" s="63">
        <f>+B!Y51/(D!AB$94)</f>
        <v>6.6752122728173223E-9</v>
      </c>
      <c r="AC117" s="63">
        <f>+B!Z51/(D!AC$94)</f>
        <v>1.4541783152633316E-8</v>
      </c>
      <c r="AD117" s="63">
        <f>+B!AA51/(D!AD$94)</f>
        <v>1.0554125395815297E-8</v>
      </c>
      <c r="AE117" s="63">
        <f>+B!AB51/(D!AE$94)</f>
        <v>1.3290530529760197E-8</v>
      </c>
      <c r="AF117" s="63">
        <f>+B!AC51/(D!AF$94)</f>
        <v>1.1195699695069077E-8</v>
      </c>
    </row>
    <row r="118" spans="6:32" x14ac:dyDescent="0.25">
      <c r="F118" s="233" t="s">
        <v>21</v>
      </c>
      <c r="G118" s="234"/>
      <c r="H118" s="63">
        <f>+B!E52/(D!H$94)</f>
        <v>0</v>
      </c>
      <c r="I118" s="63">
        <f>+B!F52/(D!I$94)</f>
        <v>0</v>
      </c>
      <c r="J118" s="63">
        <f>+B!G52/(D!J$94)</f>
        <v>0</v>
      </c>
      <c r="K118" s="63">
        <f>+B!H52/(D!K$94)</f>
        <v>0</v>
      </c>
      <c r="L118" s="63">
        <f>+B!I52/(D!L$94)</f>
        <v>0</v>
      </c>
      <c r="M118" s="63">
        <f>+B!J52/(D!M$94)</f>
        <v>0</v>
      </c>
      <c r="N118" s="63">
        <f>+B!K52/(D!N$94)</f>
        <v>0</v>
      </c>
      <c r="O118" s="63">
        <f>+B!L52/(D!O$94)</f>
        <v>0</v>
      </c>
      <c r="P118" s="63">
        <f>+B!M52/(D!P$94)</f>
        <v>2.9276052379401095E-8</v>
      </c>
      <c r="Q118" s="63">
        <f>+B!N52/(D!Q$94)</f>
        <v>3.1903505596695427E-8</v>
      </c>
      <c r="R118" s="63">
        <f>+B!O52/(D!R$94)</f>
        <v>1.2519860616333135E-8</v>
      </c>
      <c r="S118" s="63">
        <f>+B!P52/(D!S$94)</f>
        <v>2.6697159323504149E-8</v>
      </c>
      <c r="T118" s="63">
        <f>+B!Q52/(D!T$94)</f>
        <v>2.6152232610203971E-8</v>
      </c>
      <c r="U118" s="63">
        <f>+B!R52/(D!U$94)</f>
        <v>6.602366483833349E-8</v>
      </c>
      <c r="V118" s="63">
        <f>+B!S52/(D!V$94)</f>
        <v>2.5715256731356772E-8</v>
      </c>
      <c r="W118" s="63">
        <f>+B!T52/(D!W$94)</f>
        <v>2.5054984420800525E-8</v>
      </c>
      <c r="X118" s="63">
        <f>+B!U52/(D!X$94)</f>
        <v>2.3830556517397255E-8</v>
      </c>
      <c r="Y118" s="63">
        <f>+B!V52/(D!Y$94)</f>
        <v>3.7946902265077033E-8</v>
      </c>
      <c r="Z118" s="63">
        <f>+B!W52/(D!Z$94)</f>
        <v>3.2611756788352235E-8</v>
      </c>
      <c r="AA118" s="63">
        <f>+B!X52/(D!AA$94)</f>
        <v>4.1683828886380251E-8</v>
      </c>
      <c r="AB118" s="63">
        <f>+B!Y52/(D!AB$94)</f>
        <v>4.6412374388194299E-8</v>
      </c>
      <c r="AC118" s="63">
        <f>+B!Z52/(D!AC$94)</f>
        <v>4.4449477416202701E-8</v>
      </c>
      <c r="AD118" s="63">
        <f>+B!AA52/(D!AD$94)</f>
        <v>3.8146972216656895E-8</v>
      </c>
      <c r="AE118" s="63">
        <f>+B!AB52/(D!AE$94)</f>
        <v>5.0314039084825902E-8</v>
      </c>
      <c r="AF118" s="63">
        <f>+B!AC52/(D!AF$94)</f>
        <v>6.498607631891048E-8</v>
      </c>
    </row>
    <row r="119" spans="6:32" x14ac:dyDescent="0.25">
      <c r="F119" s="229" t="s">
        <v>22</v>
      </c>
      <c r="G119" s="230"/>
      <c r="H119" s="63">
        <f>+B!E53/(D!H$94)</f>
        <v>0</v>
      </c>
      <c r="I119" s="63">
        <f>+B!F53/(D!I$94)</f>
        <v>0</v>
      </c>
      <c r="J119" s="63">
        <f>+B!G53/(D!J$94)</f>
        <v>0</v>
      </c>
      <c r="K119" s="63">
        <f>+B!H53/(D!K$94)</f>
        <v>0</v>
      </c>
      <c r="L119" s="63">
        <f>+B!I53/(D!L$94)</f>
        <v>0</v>
      </c>
      <c r="M119" s="63">
        <f>+B!J53/(D!M$94)</f>
        <v>0</v>
      </c>
      <c r="N119" s="63">
        <f>+B!K53/(D!N$94)</f>
        <v>0</v>
      </c>
      <c r="O119" s="63">
        <f>+B!L53/(D!O$94)</f>
        <v>0</v>
      </c>
      <c r="P119" s="63">
        <f>+B!M53/(D!P$94)</f>
        <v>2.7345815311035361E-7</v>
      </c>
      <c r="Q119" s="63">
        <f>+B!N53/(D!Q$94)</f>
        <v>2.056609492229354E-7</v>
      </c>
      <c r="R119" s="63">
        <f>+B!O53/(D!R$94)</f>
        <v>3.4239479670937174E-7</v>
      </c>
      <c r="S119" s="63">
        <f>+B!P53/(D!S$94)</f>
        <v>3.0190674718637397E-7</v>
      </c>
      <c r="T119" s="63">
        <f>+B!Q53/(D!T$94)</f>
        <v>2.5276676282255117E-7</v>
      </c>
      <c r="U119" s="63">
        <f>+B!R53/(D!U$94)</f>
        <v>2.1280389818033525E-7</v>
      </c>
      <c r="V119" s="63">
        <f>+B!S53/(D!V$94)</f>
        <v>2.2239632706023328E-7</v>
      </c>
      <c r="W119" s="63">
        <f>+B!T53/(D!W$94)</f>
        <v>1.5413473345793844E-7</v>
      </c>
      <c r="X119" s="63">
        <f>+B!U53/(D!X$94)</f>
        <v>2.0233463149297853E-7</v>
      </c>
      <c r="Y119" s="63">
        <f>+B!V53/(D!Y$94)</f>
        <v>1.6316517836101222E-7</v>
      </c>
      <c r="Z119" s="63">
        <f>+B!W53/(D!Z$94)</f>
        <v>1.1455025214808759E-7</v>
      </c>
      <c r="AA119" s="63">
        <f>+B!X53/(D!AA$94)</f>
        <v>1.1697102971412823E-7</v>
      </c>
      <c r="AB119" s="63">
        <f>+B!Y53/(D!AB$94)</f>
        <v>1.5229524674397333E-7</v>
      </c>
      <c r="AC119" s="63">
        <f>+B!Z53/(D!AC$94)</f>
        <v>1.4337533537239385E-7</v>
      </c>
      <c r="AD119" s="63">
        <f>+B!AA53/(D!AD$94)</f>
        <v>9.8886014208846112E-8</v>
      </c>
      <c r="AE119" s="63">
        <f>+B!AB53/(D!AE$94)</f>
        <v>1.3817635982601643E-7</v>
      </c>
      <c r="AF119" s="63">
        <f>+B!AC53/(D!AF$94)</f>
        <v>1.1850095193483543E-7</v>
      </c>
    </row>
    <row r="120" spans="6:32" x14ac:dyDescent="0.25">
      <c r="F120" s="233" t="s">
        <v>23</v>
      </c>
      <c r="G120" s="234"/>
      <c r="H120" s="63">
        <f>+B!E54/(D!H$94)</f>
        <v>0</v>
      </c>
      <c r="I120" s="63">
        <f>+B!F54/(D!I$94)</f>
        <v>0</v>
      </c>
      <c r="J120" s="63">
        <f>+B!G54/(D!J$94)</f>
        <v>0</v>
      </c>
      <c r="K120" s="63">
        <f>+B!H54/(D!K$94)</f>
        <v>0</v>
      </c>
      <c r="L120" s="63">
        <f>+B!I54/(D!L$94)</f>
        <v>0</v>
      </c>
      <c r="M120" s="63">
        <f>+B!J54/(D!M$94)</f>
        <v>0</v>
      </c>
      <c r="N120" s="63">
        <f>+B!K54/(D!N$94)</f>
        <v>0</v>
      </c>
      <c r="O120" s="63">
        <f>+B!L54/(D!O$94)</f>
        <v>0</v>
      </c>
      <c r="P120" s="63">
        <f>+B!M54/(D!P$94)</f>
        <v>1.1982406630569313E-7</v>
      </c>
      <c r="Q120" s="63">
        <f>+B!N54/(D!Q$94)</f>
        <v>3.623631567895064E-8</v>
      </c>
      <c r="R120" s="63">
        <f>+B!O54/(D!R$94)</f>
        <v>1.2917237492207482E-7</v>
      </c>
      <c r="S120" s="63">
        <f>+B!P54/(D!S$94)</f>
        <v>1.0464439745237522E-7</v>
      </c>
      <c r="T120" s="63">
        <f>+B!Q54/(D!T$94)</f>
        <v>1.0445246174972941E-7</v>
      </c>
      <c r="U120" s="63">
        <f>+B!R54/(D!U$94)</f>
        <v>7.1143247050193121E-8</v>
      </c>
      <c r="V120" s="63">
        <f>+B!S54/(D!V$94)</f>
        <v>9.0584561459966362E-8</v>
      </c>
      <c r="W120" s="63">
        <f>+B!T54/(D!W$94)</f>
        <v>1.1467635235594242E-7</v>
      </c>
      <c r="X120" s="63">
        <f>+B!U54/(D!X$94)</f>
        <v>8.4532588628546246E-8</v>
      </c>
      <c r="Y120" s="63">
        <f>+B!V54/(D!Y$94)</f>
        <v>1.3036723062514275E-7</v>
      </c>
      <c r="Z120" s="63">
        <f>+B!W54/(D!Z$94)</f>
        <v>1.5186200169185325E-7</v>
      </c>
      <c r="AA120" s="63">
        <f>+B!X54/(D!AA$94)</f>
        <v>2.1323283559921551E-7</v>
      </c>
      <c r="AB120" s="63">
        <f>+B!Y54/(D!AB$94)</f>
        <v>2.5631115805617175E-7</v>
      </c>
      <c r="AC120" s="63">
        <f>+B!Z54/(D!AC$94)</f>
        <v>1.7056156241651587E-7</v>
      </c>
      <c r="AD120" s="63">
        <f>+B!AA54/(D!AD$94)</f>
        <v>1.5932596076611869E-7</v>
      </c>
      <c r="AE120" s="63">
        <f>+B!AB54/(D!AE$94)</f>
        <v>1.4276740796878506E-7</v>
      </c>
      <c r="AF120" s="63">
        <f>+B!AC54/(D!AF$94)</f>
        <v>1.3568088015256831E-7</v>
      </c>
    </row>
    <row r="121" spans="6:32" x14ac:dyDescent="0.25">
      <c r="F121" s="229" t="s">
        <v>24</v>
      </c>
      <c r="G121" s="230"/>
      <c r="H121" s="63">
        <f>+B!E55/(D!H$94)</f>
        <v>0</v>
      </c>
      <c r="I121" s="63">
        <f>+B!F55/(D!I$94)</f>
        <v>0</v>
      </c>
      <c r="J121" s="63">
        <f>+B!G55/(D!J$94)</f>
        <v>0</v>
      </c>
      <c r="K121" s="63">
        <f>+B!H55/(D!K$94)</f>
        <v>0</v>
      </c>
      <c r="L121" s="63">
        <f>+B!I55/(D!L$94)</f>
        <v>0</v>
      </c>
      <c r="M121" s="63">
        <f>+B!J55/(D!M$94)</f>
        <v>0</v>
      </c>
      <c r="N121" s="63">
        <f>+B!K55/(D!N$94)</f>
        <v>0</v>
      </c>
      <c r="O121" s="63">
        <f>+B!L55/(D!O$94)</f>
        <v>0</v>
      </c>
      <c r="P121" s="63">
        <f>+B!M55/(D!P$94)</f>
        <v>4.6975170871489816E-8</v>
      </c>
      <c r="Q121" s="63">
        <f>+B!N55/(D!Q$94)</f>
        <v>4.0532382132341491E-8</v>
      </c>
      <c r="R121" s="63">
        <f>+B!O55/(D!R$94)</f>
        <v>6.864584118960103E-8</v>
      </c>
      <c r="S121" s="63">
        <f>+B!P55/(D!S$94)</f>
        <v>8.4061751666832536E-8</v>
      </c>
      <c r="T121" s="63">
        <f>+B!Q55/(D!T$94)</f>
        <v>7.6185818697033702E-8</v>
      </c>
      <c r="U121" s="63">
        <f>+B!R55/(D!U$94)</f>
        <v>1.0236533811291142E-7</v>
      </c>
      <c r="V121" s="63">
        <f>+B!S55/(D!V$94)</f>
        <v>8.2272302453603555E-8</v>
      </c>
      <c r="W121" s="63">
        <f>+B!T55/(D!W$94)</f>
        <v>6.8989894430690271E-8</v>
      </c>
      <c r="X121" s="63">
        <f>+B!U55/(D!X$94)</f>
        <v>1.5697413373150514E-7</v>
      </c>
      <c r="Y121" s="63">
        <f>+B!V55/(D!Y$94)</f>
        <v>1.99265174107478E-7</v>
      </c>
      <c r="Z121" s="63">
        <f>+B!W55/(D!Z$94)</f>
        <v>1.7223650455625777E-7</v>
      </c>
      <c r="AA121" s="63">
        <f>+B!X55/(D!AA$94)</f>
        <v>1.4810329414122527E-7</v>
      </c>
      <c r="AB121" s="63">
        <f>+B!Y55/(D!AB$94)</f>
        <v>1.9615178591539209E-7</v>
      </c>
      <c r="AC121" s="63">
        <f>+B!Z55/(D!AC$94)</f>
        <v>1.8565679379032771E-7</v>
      </c>
      <c r="AD121" s="63">
        <f>+B!AA55/(D!AD$94)</f>
        <v>2.1194047187492841E-7</v>
      </c>
      <c r="AE121" s="63">
        <f>+B!AB55/(D!AE$94)</f>
        <v>1.9870587682376263E-7</v>
      </c>
      <c r="AF121" s="63">
        <f>+B!AC55/(D!AF$94)</f>
        <v>2.1344312115074569E-7</v>
      </c>
    </row>
    <row r="122" spans="6:32" ht="15.75" thickBot="1" x14ac:dyDescent="0.3">
      <c r="F122" s="231" t="s">
        <v>25</v>
      </c>
      <c r="G122" s="232"/>
      <c r="H122" s="64">
        <f>+B!E56/(D!H$94)</f>
        <v>0</v>
      </c>
      <c r="I122" s="64">
        <f>+B!F56/(D!I$94)</f>
        <v>0</v>
      </c>
      <c r="J122" s="64">
        <f>+B!G56/(D!J$94)</f>
        <v>0</v>
      </c>
      <c r="K122" s="64">
        <f>+B!H56/(D!K$94)</f>
        <v>0</v>
      </c>
      <c r="L122" s="64">
        <f>+B!I56/(D!L$94)</f>
        <v>0</v>
      </c>
      <c r="M122" s="64">
        <f>+B!J56/(D!M$94)</f>
        <v>0</v>
      </c>
      <c r="N122" s="64">
        <f>+B!K56/(D!N$94)</f>
        <v>0</v>
      </c>
      <c r="O122" s="64">
        <f>+B!L56/(D!O$94)</f>
        <v>0</v>
      </c>
      <c r="P122" s="64">
        <f>+B!M56/(D!P$94)</f>
        <v>7.4789653270538957E-8</v>
      </c>
      <c r="Q122" s="64">
        <f>+B!N56/(D!Q$94)</f>
        <v>7.1576384042407706E-8</v>
      </c>
      <c r="R122" s="64">
        <f>+B!O56/(D!R$94)</f>
        <v>5.5541895479669846E-8</v>
      </c>
      <c r="S122" s="64">
        <f>+B!P56/(D!S$94)</f>
        <v>5.4409925882483977E-8</v>
      </c>
      <c r="T122" s="64">
        <f>+B!Q56/(D!T$94)</f>
        <v>2.105045892454532E-8</v>
      </c>
      <c r="U122" s="64">
        <f>+B!R56/(D!U$94)</f>
        <v>2.7384018859104386E-8</v>
      </c>
      <c r="V122" s="64">
        <f>+B!S56/(D!V$94)</f>
        <v>1.650471483143818E-8</v>
      </c>
      <c r="W122" s="64">
        <f>+B!T56/(D!W$94)</f>
        <v>3.0284492341632806E-8</v>
      </c>
      <c r="X122" s="64">
        <f>+B!U56/(D!X$94)</f>
        <v>3.9066864283216588E-8</v>
      </c>
      <c r="Y122" s="64">
        <f>+B!V56/(D!Y$94)</f>
        <v>3.1023255993557873E-8</v>
      </c>
      <c r="Z122" s="64">
        <f>+B!W56/(D!Z$94)</f>
        <v>2.5683946483722549E-8</v>
      </c>
      <c r="AA122" s="64">
        <f>+B!X56/(D!AA$94)</f>
        <v>2.9247546045712643E-8</v>
      </c>
      <c r="AB122" s="64">
        <f>+B!Y56/(D!AB$94)</f>
        <v>4.309650895604771E-8</v>
      </c>
      <c r="AC122" s="64">
        <f>+B!Z56/(D!AC$94)</f>
        <v>4.9800602436324402E-8</v>
      </c>
      <c r="AD122" s="64">
        <f>+B!AA56/(D!AD$94)</f>
        <v>3.1744570279339256E-8</v>
      </c>
      <c r="AE122" s="64">
        <f>+B!AB56/(D!AE$94)</f>
        <v>3.2779165368453265E-8</v>
      </c>
      <c r="AF122" s="64">
        <f>+B!AC56/(D!AF$94)</f>
        <v>6.8564111996762587E-8</v>
      </c>
    </row>
    <row r="123" spans="6:32" x14ac:dyDescent="0.25">
      <c r="F123" s="1" t="s">
        <v>52</v>
      </c>
      <c r="AD123" s="1"/>
    </row>
    <row r="124" spans="6:32" ht="15.75" thickBot="1" x14ac:dyDescent="0.3"/>
    <row r="125" spans="6:32" ht="15.75" thickBot="1" x14ac:dyDescent="0.3">
      <c r="F125" s="7" t="s">
        <v>14</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c r="AE125" s="10">
        <v>2018</v>
      </c>
      <c r="AF125" s="10">
        <v>2019</v>
      </c>
    </row>
    <row r="126" spans="6:32" ht="15.75" thickBot="1" x14ac:dyDescent="0.3">
      <c r="F126" s="207" t="s">
        <v>26</v>
      </c>
      <c r="G126" s="223"/>
      <c r="H126" s="184">
        <f>+'C'!D46/(D!H$94)</f>
        <v>0</v>
      </c>
      <c r="I126" s="184">
        <f>+'C'!E46/(D!I$94)</f>
        <v>0</v>
      </c>
      <c r="J126" s="184">
        <f>+'C'!F46/(D!J$94)</f>
        <v>0</v>
      </c>
      <c r="K126" s="184">
        <f>+'C'!G46/(D!K$94)</f>
        <v>0</v>
      </c>
      <c r="L126" s="184">
        <f>+'C'!H46/(D!L$94)</f>
        <v>0</v>
      </c>
      <c r="M126" s="184">
        <f>+'C'!I46/(D!M$94)</f>
        <v>0</v>
      </c>
      <c r="N126" s="184">
        <f>+'C'!J46/(D!N$94)</f>
        <v>0</v>
      </c>
      <c r="O126" s="184">
        <f>+'C'!K46/(D!O$94)</f>
        <v>0</v>
      </c>
      <c r="P126" s="184">
        <f>+'C'!L46/(D!P$94)</f>
        <v>-5.9921721304048329E-7</v>
      </c>
      <c r="Q126" s="184">
        <f>+'C'!M46/(D!Q$94)</f>
        <v>-4.8780886947936411E-7</v>
      </c>
      <c r="R126" s="184">
        <f>+'C'!N46/(D!R$94)</f>
        <v>-6.8242870270915701E-7</v>
      </c>
      <c r="S126" s="184">
        <f>+'C'!O46/(D!S$94)</f>
        <v>-7.147148518558874E-7</v>
      </c>
      <c r="T126" s="184">
        <f>+'C'!P46/(D!T$94)</f>
        <v>-6.3408576458749487E-7</v>
      </c>
      <c r="U126" s="184">
        <f>+'C'!Q46/(D!U$94)</f>
        <v>-4.9842946167568665E-7</v>
      </c>
      <c r="V126" s="184">
        <f>+'C'!R46/(D!V$94)</f>
        <v>-3.6997980152508499E-7</v>
      </c>
      <c r="W126" s="184">
        <f>+'C'!S46/(D!W$94)</f>
        <v>-3.3242548702404256E-7</v>
      </c>
      <c r="X126" s="184">
        <f>+'C'!T46/(D!X$94)</f>
        <v>-5.0300726593109004E-7</v>
      </c>
      <c r="Y126" s="184">
        <f>+'C'!U46/(D!Y$94)</f>
        <v>-3.4674548692269024E-7</v>
      </c>
      <c r="Z126" s="184">
        <f>+'C'!V46/(D!Z$94)</f>
        <v>-5.373707147225642E-7</v>
      </c>
      <c r="AA126" s="184">
        <f>+'C'!W46/(D!AA$94)</f>
        <v>-5.790731648987145E-7</v>
      </c>
      <c r="AB126" s="184">
        <f>+'C'!X46/(D!AB$94)</f>
        <v>-7.2203156338327825E-7</v>
      </c>
      <c r="AC126" s="184">
        <f>+'C'!Y46/(D!AC$94)</f>
        <v>-6.174417125902004E-7</v>
      </c>
      <c r="AD126" s="184">
        <f>+'C'!Z46/(D!AD$94)</f>
        <v>-5.7165436859211291E-7</v>
      </c>
      <c r="AE126" s="184">
        <f>+'C'!AA46/(D!AE$94)</f>
        <v>-6.1020587919044217E-7</v>
      </c>
      <c r="AF126" s="184">
        <f>+'C'!AB46/(D!AF$94)</f>
        <v>-6.2879003795401298E-7</v>
      </c>
    </row>
    <row r="127" spans="6:32" x14ac:dyDescent="0.25">
      <c r="F127" s="229" t="s">
        <v>16</v>
      </c>
      <c r="G127" s="230"/>
      <c r="H127" s="180">
        <f>+'C'!D47/(D!H$94)</f>
        <v>0</v>
      </c>
      <c r="I127" s="180">
        <f>+'C'!E47/(D!I$94)</f>
        <v>0</v>
      </c>
      <c r="J127" s="180">
        <f>+'C'!F47/(D!J$94)</f>
        <v>0</v>
      </c>
      <c r="K127" s="180">
        <f>+'C'!G47/(D!K$94)</f>
        <v>0</v>
      </c>
      <c r="L127" s="180">
        <f>+'C'!H47/(D!L$94)</f>
        <v>0</v>
      </c>
      <c r="M127" s="180">
        <f>+'C'!I47/(D!M$94)</f>
        <v>0</v>
      </c>
      <c r="N127" s="180">
        <f>+'C'!J47/(D!N$94)</f>
        <v>0</v>
      </c>
      <c r="O127" s="180">
        <f>+'C'!K47/(D!O$94)</f>
        <v>0</v>
      </c>
      <c r="P127" s="180">
        <f>+'C'!L47/(D!P$94)</f>
        <v>6.6819855075570453E-7</v>
      </c>
      <c r="Q127" s="180">
        <f>+'C'!M47/(D!Q$94)</f>
        <v>3.6114970997668818E-6</v>
      </c>
      <c r="R127" s="180">
        <f>+'C'!N47/(D!R$94)</f>
        <v>1.9807781581971731E-6</v>
      </c>
      <c r="S127" s="180">
        <f>+'C'!O47/(D!S$94)</f>
        <v>4.4118444035216919E-6</v>
      </c>
      <c r="T127" s="180">
        <f>+'C'!P47/(D!T$94)</f>
        <v>1.4874948540969867E-6</v>
      </c>
      <c r="U127" s="180">
        <f>+'C'!Q47/(D!U$94)</f>
        <v>1.6756673403796516E-6</v>
      </c>
      <c r="V127" s="180">
        <f>+'C'!R47/(D!V$94)</f>
        <v>-2.9489947655886712E-10</v>
      </c>
      <c r="W127" s="180">
        <f>+'C'!S47/(D!W$94)</f>
        <v>2.5063410802292223E-6</v>
      </c>
      <c r="X127" s="180">
        <f>+'C'!T47/(D!X$94)</f>
        <v>4.2586608484038025E-6</v>
      </c>
      <c r="Y127" s="180">
        <f>+'C'!U47/(D!Y$94)</f>
        <v>2.5560003999198804E-6</v>
      </c>
      <c r="Z127" s="180">
        <f>+'C'!V47/(D!Z$94)</f>
        <v>2.539808869332079E-6</v>
      </c>
      <c r="AA127" s="180">
        <f>+'C'!W47/(D!AA$94)</f>
        <v>1.0542683398023609E-6</v>
      </c>
      <c r="AB127" s="180">
        <f>+'C'!X47/(D!AB$94)</f>
        <v>1.5700039445933715E-6</v>
      </c>
      <c r="AC127" s="180">
        <f>+'C'!Y47/(D!AC$94)</f>
        <v>2.0760004218986912E-6</v>
      </c>
      <c r="AD127" s="180">
        <f>+'C'!Z47/(D!AD$94)</f>
        <v>-7.5868433298725558E-9</v>
      </c>
      <c r="AE127" s="180">
        <f>+'C'!AA47/(D!AE$94)</f>
        <v>3.7266529782722238E-6</v>
      </c>
      <c r="AF127" s="180">
        <f>+'C'!AB47/(D!AF$94)</f>
        <v>-2.2353759197728444E-9</v>
      </c>
    </row>
    <row r="128" spans="6:32" x14ac:dyDescent="0.25">
      <c r="F128" s="233" t="s">
        <v>17</v>
      </c>
      <c r="G128" s="234"/>
      <c r="H128" s="181">
        <f>+'C'!D48/(D!H$94)</f>
        <v>0</v>
      </c>
      <c r="I128" s="181">
        <f>+'C'!E48/(D!I$94)</f>
        <v>0</v>
      </c>
      <c r="J128" s="181">
        <f>+'C'!F48/(D!J$94)</f>
        <v>0</v>
      </c>
      <c r="K128" s="181">
        <f>+'C'!G48/(D!K$94)</f>
        <v>0</v>
      </c>
      <c r="L128" s="181">
        <f>+'C'!H48/(D!L$94)</f>
        <v>0</v>
      </c>
      <c r="M128" s="181">
        <f>+'C'!I48/(D!M$94)</f>
        <v>0</v>
      </c>
      <c r="N128" s="181">
        <f>+'C'!J48/(D!N$94)</f>
        <v>0</v>
      </c>
      <c r="O128" s="181">
        <f>+'C'!K48/(D!O$94)</f>
        <v>0</v>
      </c>
      <c r="P128" s="181">
        <f>+'C'!L48/(D!P$94)</f>
        <v>1.1366169843227209E-6</v>
      </c>
      <c r="Q128" s="181">
        <f>+'C'!M48/(D!Q$94)</f>
        <v>1.291484745920947E-6</v>
      </c>
      <c r="R128" s="181">
        <f>+'C'!N48/(D!R$94)</f>
        <v>3.4828719304842027E-6</v>
      </c>
      <c r="S128" s="181">
        <f>+'C'!O48/(D!S$94)</f>
        <v>8.273182413623155E-10</v>
      </c>
      <c r="T128" s="181">
        <f>+'C'!P48/(D!T$94)</f>
        <v>-7.188315522125049E-11</v>
      </c>
      <c r="U128" s="181">
        <f>+'C'!Q48/(D!U$94)</f>
        <v>-1.4668833326224562E-10</v>
      </c>
      <c r="V128" s="181">
        <f>+'C'!R48/(D!V$94)</f>
        <v>1.3486165201127064E-7</v>
      </c>
      <c r="W128" s="181">
        <f>+'C'!S48/(D!W$94)</f>
        <v>0</v>
      </c>
      <c r="X128" s="181">
        <f>+'C'!T48/(D!X$94)</f>
        <v>-1.1957227077438088E-11</v>
      </c>
      <c r="Y128" s="181">
        <f>+'C'!U48/(D!Y$94)</f>
        <v>-1.6496760105191704E-11</v>
      </c>
      <c r="Z128" s="181">
        <f>+'C'!V48/(D!Z$94)</f>
        <v>-1.8161494949460002E-10</v>
      </c>
      <c r="AA128" s="181">
        <f>+'C'!W48/(D!AA$94)</f>
        <v>5.1023306436612814E-9</v>
      </c>
      <c r="AB128" s="181">
        <f>+'C'!X48/(D!AB$94)</f>
        <v>1.1611249981474141E-8</v>
      </c>
      <c r="AC128" s="181">
        <f>+'C'!Y48/(D!AC$94)</f>
        <v>3.5746484779911113E-9</v>
      </c>
      <c r="AD128" s="181">
        <f>+'C'!Z48/(D!AD$94)</f>
        <v>7.6510467430214868E-9</v>
      </c>
      <c r="AE128" s="181">
        <f>+'C'!AA48/(D!AE$94)</f>
        <v>9.5478197997725263E-9</v>
      </c>
      <c r="AF128" s="181">
        <f>+'C'!AB48/(D!AF$94)</f>
        <v>7.8072207426777471E-12</v>
      </c>
    </row>
    <row r="129" spans="6:32" x14ac:dyDescent="0.25">
      <c r="F129" s="229" t="s">
        <v>18</v>
      </c>
      <c r="G129" s="230"/>
      <c r="H129" s="181">
        <f>+'C'!D49/(D!H$94)</f>
        <v>0</v>
      </c>
      <c r="I129" s="181">
        <f>+'C'!E49/(D!I$94)</f>
        <v>0</v>
      </c>
      <c r="J129" s="181">
        <f>+'C'!F49/(D!J$94)</f>
        <v>0</v>
      </c>
      <c r="K129" s="181">
        <f>+'C'!G49/(D!K$94)</f>
        <v>0</v>
      </c>
      <c r="L129" s="181">
        <f>+'C'!H49/(D!L$94)</f>
        <v>0</v>
      </c>
      <c r="M129" s="181">
        <f>+'C'!I49/(D!M$94)</f>
        <v>0</v>
      </c>
      <c r="N129" s="181">
        <f>+'C'!J49/(D!N$94)</f>
        <v>0</v>
      </c>
      <c r="O129" s="181">
        <f>+'C'!K49/(D!O$94)</f>
        <v>0</v>
      </c>
      <c r="P129" s="181">
        <f>+'C'!L49/(D!P$94)</f>
        <v>7.5145735356169594E-7</v>
      </c>
      <c r="Q129" s="181">
        <f>+'C'!M49/(D!Q$94)</f>
        <v>-1.1768310435828852E-7</v>
      </c>
      <c r="R129" s="181">
        <f>+'C'!N49/(D!R$94)</f>
        <v>1.0408532187925479E-5</v>
      </c>
      <c r="S129" s="181">
        <f>+'C'!O49/(D!S$94)</f>
        <v>1.472136934327486E-6</v>
      </c>
      <c r="T129" s="181">
        <f>+'C'!P49/(D!T$94)</f>
        <v>1.0324094564157749E-6</v>
      </c>
      <c r="U129" s="181">
        <f>+'C'!Q49/(D!U$94)</f>
        <v>-4.2074500750641508E-8</v>
      </c>
      <c r="V129" s="181">
        <f>+'C'!R49/(D!V$94)</f>
        <v>4.329793642256171E-7</v>
      </c>
      <c r="W129" s="181">
        <f>+'C'!S49/(D!W$94)</f>
        <v>1.34175513290232E-7</v>
      </c>
      <c r="X129" s="181">
        <f>+'C'!T49/(D!X$94)</f>
        <v>1.8473000146908125E-5</v>
      </c>
      <c r="Y129" s="181">
        <f>+'C'!U49/(D!Y$94)</f>
        <v>1.2219433989776367E-6</v>
      </c>
      <c r="Z129" s="181">
        <f>+'C'!V49/(D!Z$94)</f>
        <v>1.5947890880656638E-7</v>
      </c>
      <c r="AA129" s="181">
        <f>+'C'!W49/(D!AA$94)</f>
        <v>1.2289617887069539E-6</v>
      </c>
      <c r="AB129" s="181">
        <f>+'C'!X49/(D!AB$94)</f>
        <v>1.5878372509066043E-7</v>
      </c>
      <c r="AC129" s="181">
        <f>+'C'!Y49/(D!AC$94)</f>
        <v>5.1726208610402404E-6</v>
      </c>
      <c r="AD129" s="181">
        <f>+'C'!Z49/(D!AD$94)</f>
        <v>7.6769839728620246E-8</v>
      </c>
      <c r="AE129" s="181">
        <f>+'C'!AA49/(D!AE$94)</f>
        <v>8.5601666824307119E-7</v>
      </c>
      <c r="AF129" s="181">
        <f>+'C'!AB49/(D!AF$94)</f>
        <v>-3.2836308808185511E-8</v>
      </c>
    </row>
    <row r="130" spans="6:32" x14ac:dyDescent="0.25">
      <c r="F130" s="233" t="s">
        <v>19</v>
      </c>
      <c r="G130" s="234"/>
      <c r="H130" s="181">
        <f>+'C'!D50/(D!H$94)</f>
        <v>0</v>
      </c>
      <c r="I130" s="181">
        <f>+'C'!E50/(D!I$94)</f>
        <v>0</v>
      </c>
      <c r="J130" s="181">
        <f>+'C'!F50/(D!J$94)</f>
        <v>0</v>
      </c>
      <c r="K130" s="181">
        <f>+'C'!G50/(D!K$94)</f>
        <v>0</v>
      </c>
      <c r="L130" s="181">
        <f>+'C'!H50/(D!L$94)</f>
        <v>0</v>
      </c>
      <c r="M130" s="181">
        <f>+'C'!I50/(D!M$94)</f>
        <v>0</v>
      </c>
      <c r="N130" s="181">
        <f>+'C'!J50/(D!N$94)</f>
        <v>0</v>
      </c>
      <c r="O130" s="181">
        <f>+'C'!K50/(D!O$94)</f>
        <v>0</v>
      </c>
      <c r="P130" s="181">
        <f>+'C'!L50/(D!P$94)</f>
        <v>0</v>
      </c>
      <c r="Q130" s="181">
        <f>+'C'!M50/(D!Q$94)</f>
        <v>0</v>
      </c>
      <c r="R130" s="181">
        <f>+'C'!N50/(D!R$94)</f>
        <v>0</v>
      </c>
      <c r="S130" s="181">
        <f>+'C'!O50/(D!S$94)</f>
        <v>2.7436201823713851E-7</v>
      </c>
      <c r="T130" s="181">
        <f>+'C'!P50/(D!T$94)</f>
        <v>-6.11111096274041E-13</v>
      </c>
      <c r="U130" s="181">
        <f>+'C'!Q50/(D!U$94)</f>
        <v>2.0734849688294526E-6</v>
      </c>
      <c r="V130" s="181">
        <f>+'C'!R50/(D!V$94)</f>
        <v>4.3812542334517051E-6</v>
      </c>
      <c r="W130" s="181">
        <f>+'C'!S50/(D!W$94)</f>
        <v>4.8140601534792851E-6</v>
      </c>
      <c r="X130" s="181">
        <f>+'C'!T50/(D!X$94)</f>
        <v>5.198091440369489E-6</v>
      </c>
      <c r="Y130" s="181">
        <f>+'C'!U50/(D!Y$94)</f>
        <v>3.1195438871463771E-4</v>
      </c>
      <c r="Z130" s="181">
        <f>+'C'!V50/(D!Z$94)</f>
        <v>4.8493112397114283E-9</v>
      </c>
      <c r="AA130" s="181">
        <f>+'C'!W50/(D!AA$94)</f>
        <v>0</v>
      </c>
      <c r="AB130" s="181">
        <f>+'C'!X50/(D!AB$94)</f>
        <v>0</v>
      </c>
      <c r="AC130" s="181">
        <f>+'C'!Y50/(D!AC$94)</f>
        <v>0</v>
      </c>
      <c r="AD130" s="181">
        <f>+'C'!Z50/(D!AD$94)</f>
        <v>9.3008474532756373E-6</v>
      </c>
      <c r="AE130" s="181">
        <f>+'C'!AA50/(D!AE$94)</f>
        <v>0</v>
      </c>
      <c r="AF130" s="181">
        <f>+'C'!AB50/(D!AF$94)</f>
        <v>0</v>
      </c>
    </row>
    <row r="131" spans="6:32" x14ac:dyDescent="0.25">
      <c r="F131" s="229" t="s">
        <v>20</v>
      </c>
      <c r="G131" s="230"/>
      <c r="H131" s="181">
        <f>+'C'!D51/(D!H$94)</f>
        <v>0</v>
      </c>
      <c r="I131" s="181">
        <f>+'C'!E51/(D!I$94)</f>
        <v>0</v>
      </c>
      <c r="J131" s="181">
        <f>+'C'!F51/(D!J$94)</f>
        <v>0</v>
      </c>
      <c r="K131" s="181">
        <f>+'C'!G51/(D!K$94)</f>
        <v>0</v>
      </c>
      <c r="L131" s="181">
        <f>+'C'!H51/(D!L$94)</f>
        <v>0</v>
      </c>
      <c r="M131" s="181">
        <f>+'C'!I51/(D!M$94)</f>
        <v>0</v>
      </c>
      <c r="N131" s="181">
        <f>+'C'!J51/(D!N$94)</f>
        <v>0</v>
      </c>
      <c r="O131" s="181">
        <f>+'C'!K51/(D!O$94)</f>
        <v>0</v>
      </c>
      <c r="P131" s="181">
        <f>+'C'!L51/(D!P$94)</f>
        <v>-7.0636121277071161E-10</v>
      </c>
      <c r="Q131" s="181">
        <f>+'C'!M51/(D!Q$94)</f>
        <v>0</v>
      </c>
      <c r="R131" s="181">
        <f>+'C'!N51/(D!R$94)</f>
        <v>-1.031766464688773E-9</v>
      </c>
      <c r="S131" s="181">
        <f>+'C'!O51/(D!S$94)</f>
        <v>-7.1334619734246766E-11</v>
      </c>
      <c r="T131" s="181">
        <f>+'C'!P51/(D!T$94)</f>
        <v>0</v>
      </c>
      <c r="U131" s="181">
        <f>+'C'!Q51/(D!U$94)</f>
        <v>-9.1930634664300533E-10</v>
      </c>
      <c r="V131" s="181">
        <f>+'C'!R51/(D!V$94)</f>
        <v>-1.0826563836715628E-9</v>
      </c>
      <c r="W131" s="181">
        <f>+'C'!S51/(D!W$94)</f>
        <v>-9.4186865031967048E-9</v>
      </c>
      <c r="X131" s="181">
        <f>+'C'!T51/(D!X$94)</f>
        <v>-5.5299670335893244E-8</v>
      </c>
      <c r="Y131" s="181">
        <f>+'C'!U51/(D!Y$94)</f>
        <v>-1.1827746445890045E-7</v>
      </c>
      <c r="Z131" s="181">
        <f>+'C'!V51/(D!Z$94)</f>
        <v>-3.8187724101456517E-8</v>
      </c>
      <c r="AA131" s="181">
        <f>+'C'!W51/(D!AA$94)</f>
        <v>-1.3426860126493525E-8</v>
      </c>
      <c r="AB131" s="181">
        <f>+'C'!X51/(D!AB$94)</f>
        <v>-6.6752122728173223E-9</v>
      </c>
      <c r="AC131" s="181">
        <f>+'C'!Y51/(D!AC$94)</f>
        <v>-1.4541783152633316E-8</v>
      </c>
      <c r="AD131" s="181">
        <f>+'C'!Z51/(D!AD$94)</f>
        <v>-1.0554125395815297E-8</v>
      </c>
      <c r="AE131" s="181">
        <f>+'C'!AA51/(D!AE$94)</f>
        <v>-1.3290530529760197E-8</v>
      </c>
      <c r="AF131" s="181">
        <f>+'C'!AB51/(D!AF$94)</f>
        <v>-1.1195134536289049E-8</v>
      </c>
    </row>
    <row r="132" spans="6:32" x14ac:dyDescent="0.25">
      <c r="F132" s="233" t="s">
        <v>21</v>
      </c>
      <c r="G132" s="234"/>
      <c r="H132" s="181">
        <f>+'C'!D52/(D!H$94)</f>
        <v>0</v>
      </c>
      <c r="I132" s="181">
        <f>+'C'!E52/(D!I$94)</f>
        <v>0</v>
      </c>
      <c r="J132" s="181">
        <f>+'C'!F52/(D!J$94)</f>
        <v>0</v>
      </c>
      <c r="K132" s="181">
        <f>+'C'!G52/(D!K$94)</f>
        <v>0</v>
      </c>
      <c r="L132" s="181">
        <f>+'C'!H52/(D!L$94)</f>
        <v>0</v>
      </c>
      <c r="M132" s="181">
        <f>+'C'!I52/(D!M$94)</f>
        <v>0</v>
      </c>
      <c r="N132" s="181">
        <f>+'C'!J52/(D!N$94)</f>
        <v>0</v>
      </c>
      <c r="O132" s="181">
        <f>+'C'!K52/(D!O$94)</f>
        <v>0</v>
      </c>
      <c r="P132" s="181">
        <f>+'C'!L52/(D!P$94)</f>
        <v>1.4838300889702467E-5</v>
      </c>
      <c r="Q132" s="181">
        <f>+'C'!M52/(D!Q$94)</f>
        <v>1.2337819507160126E-5</v>
      </c>
      <c r="R132" s="181">
        <f>+'C'!N52/(D!R$94)</f>
        <v>1.211272244477883E-5</v>
      </c>
      <c r="S132" s="181">
        <f>+'C'!O52/(D!S$94)</f>
        <v>5.6283890055347065E-6</v>
      </c>
      <c r="T132" s="181">
        <f>+'C'!P52/(D!T$94)</f>
        <v>1.1760502684045325E-5</v>
      </c>
      <c r="U132" s="181">
        <f>+'C'!Q52/(D!U$94)</f>
        <v>2.4834624390988311E-5</v>
      </c>
      <c r="V132" s="181">
        <f>+'C'!R52/(D!V$94)</f>
        <v>8.0585143150252951E-5</v>
      </c>
      <c r="W132" s="181">
        <f>+'C'!S52/(D!W$94)</f>
        <v>8.5779338605714058E-5</v>
      </c>
      <c r="X132" s="181">
        <f>+'C'!T52/(D!X$94)</f>
        <v>5.9620830383159567E-5</v>
      </c>
      <c r="Y132" s="181">
        <f>+'C'!U52/(D!Y$94)</f>
        <v>3.2748653413554911E-5</v>
      </c>
      <c r="Z132" s="181">
        <f>+'C'!V52/(D!Z$94)</f>
        <v>-1.7819138286546294E-9</v>
      </c>
      <c r="AA132" s="181">
        <f>+'C'!W52/(D!AA$94)</f>
        <v>9.7526336365071831E-6</v>
      </c>
      <c r="AB132" s="181">
        <f>+'C'!X52/(D!AB$94)</f>
        <v>1.4199451145707595E-5</v>
      </c>
      <c r="AC132" s="181">
        <f>+'C'!Y52/(D!AC$94)</f>
        <v>1.2197278971593541E-5</v>
      </c>
      <c r="AD132" s="181">
        <f>+'C'!Z52/(D!AD$94)</f>
        <v>1.2059184923398528E-5</v>
      </c>
      <c r="AE132" s="181">
        <f>+'C'!AA52/(D!AE$94)</f>
        <v>1.1711129217720871E-5</v>
      </c>
      <c r="AF132" s="181">
        <f>+'C'!AB52/(D!AF$94)</f>
        <v>-5.2216119121325887E-8</v>
      </c>
    </row>
    <row r="133" spans="6:32" x14ac:dyDescent="0.25">
      <c r="F133" s="229" t="s">
        <v>22</v>
      </c>
      <c r="G133" s="230"/>
      <c r="H133" s="181">
        <f>+'C'!D53/(D!H$94)</f>
        <v>0</v>
      </c>
      <c r="I133" s="181">
        <f>+'C'!E53/(D!I$94)</f>
        <v>0</v>
      </c>
      <c r="J133" s="181">
        <f>+'C'!F53/(D!J$94)</f>
        <v>0</v>
      </c>
      <c r="K133" s="181">
        <f>+'C'!G53/(D!K$94)</f>
        <v>0</v>
      </c>
      <c r="L133" s="181">
        <f>+'C'!H53/(D!L$94)</f>
        <v>0</v>
      </c>
      <c r="M133" s="181">
        <f>+'C'!I53/(D!M$94)</f>
        <v>0</v>
      </c>
      <c r="N133" s="181">
        <f>+'C'!J53/(D!N$94)</f>
        <v>0</v>
      </c>
      <c r="O133" s="181">
        <f>+'C'!K53/(D!O$94)</f>
        <v>0</v>
      </c>
      <c r="P133" s="181">
        <f>+'C'!L53/(D!P$94)</f>
        <v>3.4735708923429801E-6</v>
      </c>
      <c r="Q133" s="181">
        <f>+'C'!M53/(D!Q$94)</f>
        <v>1.1839434639211255E-6</v>
      </c>
      <c r="R133" s="181">
        <f>+'C'!N53/(D!R$94)</f>
        <v>1.3471146343868733E-6</v>
      </c>
      <c r="S133" s="181">
        <f>+'C'!O53/(D!S$94)</f>
        <v>1.7860709991090528E-6</v>
      </c>
      <c r="T133" s="181">
        <f>+'C'!P53/(D!T$94)</f>
        <v>2.0383760386940105E-6</v>
      </c>
      <c r="U133" s="181">
        <f>+'C'!Q53/(D!U$94)</f>
        <v>1.1978377582791682E-6</v>
      </c>
      <c r="V133" s="181">
        <f>+'C'!R53/(D!V$94)</f>
        <v>1.8950588516657429E-6</v>
      </c>
      <c r="W133" s="181">
        <f>+'C'!S53/(D!W$94)</f>
        <v>2.1562011072706818E-6</v>
      </c>
      <c r="X133" s="181">
        <f>+'C'!T53/(D!X$94)</f>
        <v>1.2808033911798715E-6</v>
      </c>
      <c r="Y133" s="181">
        <f>+'C'!U53/(D!Y$94)</f>
        <v>7.3198693055987476E-7</v>
      </c>
      <c r="Z133" s="181">
        <f>+'C'!V53/(D!Z$94)</f>
        <v>1.0575960549332884E-6</v>
      </c>
      <c r="AA133" s="181">
        <f>+'C'!W53/(D!AA$94)</f>
        <v>9.5396926520376994E-8</v>
      </c>
      <c r="AB133" s="181">
        <f>+'C'!X53/(D!AB$94)</f>
        <v>8.7980639781244515E-7</v>
      </c>
      <c r="AC133" s="181">
        <f>+'C'!Y53/(D!AC$94)</f>
        <v>1.0541354405097995E-6</v>
      </c>
      <c r="AD133" s="181">
        <f>+'C'!Z53/(D!AD$94)</f>
        <v>2.005557035993681E-7</v>
      </c>
      <c r="AE133" s="181">
        <f>+'C'!AA53/(D!AE$94)</f>
        <v>4.0040198421482361E-7</v>
      </c>
      <c r="AF133" s="181">
        <f>+'C'!AB53/(D!AF$94)</f>
        <v>-1.1670904653602235E-7</v>
      </c>
    </row>
    <row r="134" spans="6:32" x14ac:dyDescent="0.25">
      <c r="F134" s="233" t="s">
        <v>23</v>
      </c>
      <c r="G134" s="234"/>
      <c r="H134" s="181">
        <f>+'C'!D54/(D!H$94)</f>
        <v>0</v>
      </c>
      <c r="I134" s="181">
        <f>+'C'!E54/(D!I$94)</f>
        <v>0</v>
      </c>
      <c r="J134" s="181">
        <f>+'C'!F54/(D!J$94)</f>
        <v>0</v>
      </c>
      <c r="K134" s="181">
        <f>+'C'!G54/(D!K$94)</f>
        <v>0</v>
      </c>
      <c r="L134" s="181">
        <f>+'C'!H54/(D!L$94)</f>
        <v>0</v>
      </c>
      <c r="M134" s="181">
        <f>+'C'!I54/(D!M$94)</f>
        <v>0</v>
      </c>
      <c r="N134" s="181">
        <f>+'C'!J54/(D!N$94)</f>
        <v>0</v>
      </c>
      <c r="O134" s="181">
        <f>+'C'!K54/(D!O$94)</f>
        <v>0</v>
      </c>
      <c r="P134" s="181">
        <f>+'C'!L54/(D!P$94)</f>
        <v>-1.1981750469385294E-7</v>
      </c>
      <c r="Q134" s="181">
        <f>+'C'!M54/(D!Q$94)</f>
        <v>2.5626073548076045E-7</v>
      </c>
      <c r="R134" s="181">
        <f>+'C'!N54/(D!R$94)</f>
        <v>1.956062412115125E-7</v>
      </c>
      <c r="S134" s="181">
        <f>+'C'!O54/(D!S$94)</f>
        <v>4.5691039765336081E-8</v>
      </c>
      <c r="T134" s="181">
        <f>+'C'!P54/(D!T$94)</f>
        <v>1.1519832656819731E-7</v>
      </c>
      <c r="U134" s="181">
        <f>+'C'!Q54/(D!U$94)</f>
        <v>9.1669693271465963E-7</v>
      </c>
      <c r="V134" s="181">
        <f>+'C'!R54/(D!V$94)</f>
        <v>-9.7361319933577473E-9</v>
      </c>
      <c r="W134" s="181">
        <f>+'C'!S54/(D!W$94)</f>
        <v>7.0316446594320957E-7</v>
      </c>
      <c r="X134" s="181">
        <f>+'C'!T54/(D!X$94)</f>
        <v>8.7072279775195693E-8</v>
      </c>
      <c r="Y134" s="181">
        <f>+'C'!U54/(D!Y$94)</f>
        <v>-1.2979107069670992E-7</v>
      </c>
      <c r="Z134" s="181">
        <f>+'C'!V54/(D!Z$94)</f>
        <v>-1.5053829412673807E-7</v>
      </c>
      <c r="AA134" s="181">
        <f>+'C'!W54/(D!AA$94)</f>
        <v>1.2948430932081997E-6</v>
      </c>
      <c r="AB134" s="181">
        <f>+'C'!X54/(D!AB$94)</f>
        <v>4.3105247216512267E-6</v>
      </c>
      <c r="AC134" s="181">
        <f>+'C'!Y54/(D!AC$94)</f>
        <v>1.3521432238180777E-6</v>
      </c>
      <c r="AD134" s="181">
        <f>+'C'!Z54/(D!AD$94)</f>
        <v>8.8670167119021548E-7</v>
      </c>
      <c r="AE134" s="181">
        <f>+'C'!AA54/(D!AE$94)</f>
        <v>-1.3991738230757847E-7</v>
      </c>
      <c r="AF134" s="181">
        <f>+'C'!AB54/(D!AF$94)</f>
        <v>-1.3272812317808163E-7</v>
      </c>
    </row>
    <row r="135" spans="6:32" x14ac:dyDescent="0.25">
      <c r="F135" s="229" t="s">
        <v>24</v>
      </c>
      <c r="G135" s="230"/>
      <c r="H135" s="181">
        <f>+'C'!D55/(D!H$94)</f>
        <v>0</v>
      </c>
      <c r="I135" s="181">
        <f>+'C'!E55/(D!I$94)</f>
        <v>0</v>
      </c>
      <c r="J135" s="181">
        <f>+'C'!F55/(D!J$94)</f>
        <v>0</v>
      </c>
      <c r="K135" s="181">
        <f>+'C'!G55/(D!K$94)</f>
        <v>0</v>
      </c>
      <c r="L135" s="181">
        <f>+'C'!H55/(D!L$94)</f>
        <v>0</v>
      </c>
      <c r="M135" s="181">
        <f>+'C'!I55/(D!M$94)</f>
        <v>0</v>
      </c>
      <c r="N135" s="181">
        <f>+'C'!J55/(D!N$94)</f>
        <v>0</v>
      </c>
      <c r="O135" s="181">
        <f>+'C'!K55/(D!O$94)</f>
        <v>0</v>
      </c>
      <c r="P135" s="181">
        <f>+'C'!L55/(D!P$94)</f>
        <v>-4.6975170871489816E-8</v>
      </c>
      <c r="Q135" s="181">
        <f>+'C'!M55/(D!Q$94)</f>
        <v>-4.0522389095202644E-8</v>
      </c>
      <c r="R135" s="181">
        <f>+'C'!N55/(D!R$94)</f>
        <v>1.4482876576114738E-7</v>
      </c>
      <c r="S135" s="181">
        <f>+'C'!O55/(D!S$94)</f>
        <v>-8.4061380422389473E-8</v>
      </c>
      <c r="T135" s="181">
        <f>+'C'!P55/(D!T$94)</f>
        <v>-7.6185818697033702E-8</v>
      </c>
      <c r="U135" s="181">
        <f>+'C'!Q55/(D!U$94)</f>
        <v>-8.6505689178038786E-8</v>
      </c>
      <c r="V135" s="181">
        <f>+'C'!R55/(D!V$94)</f>
        <v>-3.8485319737535154E-8</v>
      </c>
      <c r="W135" s="181">
        <f>+'C'!S55/(D!W$94)</f>
        <v>-6.8984555292464548E-8</v>
      </c>
      <c r="X135" s="181">
        <f>+'C'!T55/(D!X$94)</f>
        <v>-9.0852608616893057E-8</v>
      </c>
      <c r="Y135" s="181">
        <f>+'C'!U55/(D!Y$94)</f>
        <v>4.9460435441569477E-7</v>
      </c>
      <c r="Z135" s="181">
        <f>+'C'!V55/(D!Z$94)</f>
        <v>5.113855299667527E-7</v>
      </c>
      <c r="AA135" s="181">
        <f>+'C'!W55/(D!AA$94)</f>
        <v>3.0542204720745547E-7</v>
      </c>
      <c r="AB135" s="181">
        <f>+'C'!X55/(D!AB$94)</f>
        <v>2.4278862059561106E-7</v>
      </c>
      <c r="AC135" s="181">
        <f>+'C'!Y55/(D!AC$94)</f>
        <v>1.0107791125198486E-6</v>
      </c>
      <c r="AD135" s="181">
        <f>+'C'!Z55/(D!AD$94)</f>
        <v>2.0950504506082869E-7</v>
      </c>
      <c r="AE135" s="181">
        <f>+'C'!AA55/(D!AE$94)</f>
        <v>6.8348512694396818E-9</v>
      </c>
      <c r="AF135" s="181">
        <f>+'C'!AB55/(D!AF$94)</f>
        <v>-2.1236921446651536E-7</v>
      </c>
    </row>
    <row r="136" spans="6:32" ht="15.75" thickBot="1" x14ac:dyDescent="0.3">
      <c r="F136" s="231" t="s">
        <v>25</v>
      </c>
      <c r="G136" s="232"/>
      <c r="H136" s="182">
        <f>+'C'!D56/(D!H$94)</f>
        <v>0</v>
      </c>
      <c r="I136" s="182">
        <f>+'C'!E56/(D!I$94)</f>
        <v>0</v>
      </c>
      <c r="J136" s="182">
        <f>+'C'!F56/(D!J$94)</f>
        <v>0</v>
      </c>
      <c r="K136" s="182">
        <f>+'C'!G56/(D!K$94)</f>
        <v>0</v>
      </c>
      <c r="L136" s="182">
        <f>+'C'!H56/(D!L$94)</f>
        <v>0</v>
      </c>
      <c r="M136" s="182">
        <f>+'C'!I56/(D!M$94)</f>
        <v>0</v>
      </c>
      <c r="N136" s="182">
        <f>+'C'!J56/(D!N$94)</f>
        <v>0</v>
      </c>
      <c r="O136" s="182">
        <f>+'C'!K56/(D!O$94)</f>
        <v>0</v>
      </c>
      <c r="P136" s="182">
        <f>+'C'!L56/(D!P$94)</f>
        <v>-7.4789653270538957E-8</v>
      </c>
      <c r="Q136" s="182">
        <f>+'C'!M56/(D!Q$94)</f>
        <v>-7.1494389891524888E-8</v>
      </c>
      <c r="R136" s="182">
        <f>+'C'!N56/(D!R$94)</f>
        <v>-3.357363749744492E-8</v>
      </c>
      <c r="S136" s="182">
        <f>+'C'!O56/(D!S$94)</f>
        <v>-5.4311855475441923E-8</v>
      </c>
      <c r="T136" s="182">
        <f>+'C'!P56/(D!T$94)</f>
        <v>-3.9102477004781719E-9</v>
      </c>
      <c r="U136" s="182">
        <f>+'C'!Q56/(D!U$94)</f>
        <v>5.1889451565425625E-8</v>
      </c>
      <c r="V136" s="182">
        <f>+'C'!R56/(D!V$94)</f>
        <v>-1.6418655510062259E-8</v>
      </c>
      <c r="W136" s="182">
        <f>+'C'!S56/(D!W$94)</f>
        <v>-3.0158865559850833E-8</v>
      </c>
      <c r="X136" s="182">
        <f>+'C'!T56/(D!X$94)</f>
        <v>-7.7123577246011535E-9</v>
      </c>
      <c r="Y136" s="182">
        <f>+'C'!U56/(D!Y$94)</f>
        <v>5.9295090187848785E-8</v>
      </c>
      <c r="Z136" s="182">
        <f>+'C'!V56/(D!Z$94)</f>
        <v>-2.5652542417410333E-8</v>
      </c>
      <c r="AA136" s="182">
        <f>+'C'!W56/(D!AA$94)</f>
        <v>-2.9199003898950531E-8</v>
      </c>
      <c r="AB136" s="182">
        <f>+'C'!X56/(D!AB$94)</f>
        <v>-1.5840981428070794E-8</v>
      </c>
      <c r="AC136" s="182">
        <f>+'C'!Y56/(D!AC$94)</f>
        <v>-4.9800602436324402E-8</v>
      </c>
      <c r="AD136" s="182">
        <f>+'C'!Z56/(D!AD$94)</f>
        <v>-3.1744570279339256E-8</v>
      </c>
      <c r="AE136" s="182">
        <f>+'C'!AA56/(D!AE$94)</f>
        <v>-3.2698222577132758E-8</v>
      </c>
      <c r="AF136" s="182">
        <f>+'C'!AB56/(D!AF$94)</f>
        <v>-6.8508522608563137E-8</v>
      </c>
    </row>
    <row r="137" spans="6:32" x14ac:dyDescent="0.25">
      <c r="F137" s="1" t="s">
        <v>52</v>
      </c>
    </row>
    <row r="138" spans="6:32" ht="15.75" thickBot="1" x14ac:dyDescent="0.3"/>
    <row r="139" spans="6:32" ht="15.75" thickBot="1" x14ac:dyDescent="0.3">
      <c r="F139" s="7" t="s">
        <v>14</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c r="AE139" s="10">
        <v>2018</v>
      </c>
      <c r="AF139" s="10">
        <v>2019</v>
      </c>
    </row>
    <row r="140" spans="6:32" ht="15.75" thickBot="1" x14ac:dyDescent="0.3">
      <c r="F140" s="207" t="s">
        <v>26</v>
      </c>
      <c r="G140" s="223"/>
      <c r="H140" s="184">
        <f>('C'!D46/2)/(D!H$94)</f>
        <v>0</v>
      </c>
      <c r="I140" s="184">
        <f>('C'!E46/2)/(D!I$94)</f>
        <v>0</v>
      </c>
      <c r="J140" s="184">
        <f>('C'!F46/2)/(D!J$94)</f>
        <v>0</v>
      </c>
      <c r="K140" s="184">
        <f>('C'!G46/2)/(D!K$94)</f>
        <v>0</v>
      </c>
      <c r="L140" s="184">
        <f>('C'!H46/2)/(D!L$94)</f>
        <v>0</v>
      </c>
      <c r="M140" s="184">
        <f>('C'!I46/2)/(D!M$94)</f>
        <v>0</v>
      </c>
      <c r="N140" s="184">
        <f>('C'!J46/2)/(D!N$94)</f>
        <v>0</v>
      </c>
      <c r="O140" s="184">
        <f>('C'!K46/2)/(D!O$94)</f>
        <v>0</v>
      </c>
      <c r="P140" s="184">
        <f>('C'!L46/2)/(D!P$94)</f>
        <v>-2.9960860652024165E-7</v>
      </c>
      <c r="Q140" s="184">
        <f>('C'!M46/2)/(D!Q$94)</f>
        <v>-2.4390443473968205E-7</v>
      </c>
      <c r="R140" s="184">
        <f>('C'!N46/2)/(D!R$94)</f>
        <v>-3.412143513545785E-7</v>
      </c>
      <c r="S140" s="184">
        <f>('C'!O46/2)/(D!S$94)</f>
        <v>-3.573574259279437E-7</v>
      </c>
      <c r="T140" s="184">
        <f>('C'!P46/2)/(D!T$94)</f>
        <v>-3.1704288229374744E-7</v>
      </c>
      <c r="U140" s="184">
        <f>('C'!Q46/2)/(D!U$94)</f>
        <v>-2.4921473083784333E-7</v>
      </c>
      <c r="V140" s="184">
        <f>('C'!R46/2)/(D!V$94)</f>
        <v>-1.8498990076254249E-7</v>
      </c>
      <c r="W140" s="184">
        <f>('C'!S46/2)/(D!W$94)</f>
        <v>-1.6621274351202128E-7</v>
      </c>
      <c r="X140" s="184">
        <f>('C'!T46/2)/(D!X$94)</f>
        <v>-2.5150363296554502E-7</v>
      </c>
      <c r="Y140" s="184">
        <f>('C'!U46/2)/(D!Y$94)</f>
        <v>-1.7337274346134512E-7</v>
      </c>
      <c r="Z140" s="184">
        <f>('C'!V46/2)/(D!Z$94)</f>
        <v>-2.686853573612821E-7</v>
      </c>
      <c r="AA140" s="184">
        <f>('C'!W46/2)/(D!AA$94)</f>
        <v>-2.8953658244935725E-7</v>
      </c>
      <c r="AB140" s="184">
        <f>('C'!X46/2)/(D!AB$94)</f>
        <v>-3.6101578169163912E-7</v>
      </c>
      <c r="AC140" s="184">
        <f>('C'!Y46/2)/(D!AC$94)</f>
        <v>-3.087208562951002E-7</v>
      </c>
      <c r="AD140" s="184">
        <f>('C'!Z46/2)/(D!AD$94)</f>
        <v>-2.8582718429605645E-7</v>
      </c>
      <c r="AE140" s="184">
        <f>('C'!AA46/2)/(D!AE$94)</f>
        <v>-3.0510293959522108E-7</v>
      </c>
      <c r="AF140" s="184">
        <f>('C'!AB46/2)/(D!AF$94)</f>
        <v>-3.1439501897700649E-7</v>
      </c>
    </row>
    <row r="141" spans="6:32" x14ac:dyDescent="0.25">
      <c r="F141" s="229" t="s">
        <v>16</v>
      </c>
      <c r="G141" s="230"/>
      <c r="H141" s="180">
        <f>('C'!D47/2)/(D!H$94)</f>
        <v>0</v>
      </c>
      <c r="I141" s="180">
        <f>('C'!E47/2)/(D!I$94)</f>
        <v>0</v>
      </c>
      <c r="J141" s="180">
        <f>('C'!F47/2)/(D!J$94)</f>
        <v>0</v>
      </c>
      <c r="K141" s="180">
        <f>('C'!G47/2)/(D!K$94)</f>
        <v>0</v>
      </c>
      <c r="L141" s="180">
        <f>('C'!H47/2)/(D!L$94)</f>
        <v>0</v>
      </c>
      <c r="M141" s="180">
        <f>('C'!I47/2)/(D!M$94)</f>
        <v>0</v>
      </c>
      <c r="N141" s="180">
        <f>('C'!J47/2)/(D!N$94)</f>
        <v>0</v>
      </c>
      <c r="O141" s="180">
        <f>('C'!K47/2)/(D!O$94)</f>
        <v>0</v>
      </c>
      <c r="P141" s="180">
        <f>('C'!L47/2)/(D!P$94)</f>
        <v>3.3409927537785226E-7</v>
      </c>
      <c r="Q141" s="180">
        <f>('C'!M47/2)/(D!Q$94)</f>
        <v>1.8057485498834409E-6</v>
      </c>
      <c r="R141" s="180">
        <f>('C'!N47/2)/(D!R$94)</f>
        <v>9.9038907909858655E-7</v>
      </c>
      <c r="S141" s="180">
        <f>('C'!O47/2)/(D!S$94)</f>
        <v>2.205922201760846E-6</v>
      </c>
      <c r="T141" s="180">
        <f>('C'!P47/2)/(D!T$94)</f>
        <v>7.4374742704849333E-7</v>
      </c>
      <c r="U141" s="180">
        <f>('C'!Q47/2)/(D!U$94)</f>
        <v>8.378336701898258E-7</v>
      </c>
      <c r="V141" s="180">
        <f>('C'!R47/2)/(D!V$94)</f>
        <v>-1.4744973827943356E-10</v>
      </c>
      <c r="W141" s="180">
        <f>('C'!S47/2)/(D!W$94)</f>
        <v>1.2531705401146112E-6</v>
      </c>
      <c r="X141" s="180">
        <f>('C'!T47/2)/(D!X$94)</f>
        <v>2.1293304242019012E-6</v>
      </c>
      <c r="Y141" s="180">
        <f>('C'!U47/2)/(D!Y$94)</f>
        <v>1.2780001999599402E-6</v>
      </c>
      <c r="Z141" s="180">
        <f>('C'!V47/2)/(D!Z$94)</f>
        <v>1.2699044346660395E-6</v>
      </c>
      <c r="AA141" s="180">
        <f>('C'!W47/2)/(D!AA$94)</f>
        <v>5.2713416990118045E-7</v>
      </c>
      <c r="AB141" s="180">
        <f>('C'!X47/2)/(D!AB$94)</f>
        <v>7.8500197229668574E-7</v>
      </c>
      <c r="AC141" s="180">
        <f>('C'!Y47/2)/(D!AC$94)</f>
        <v>1.0380002109493456E-6</v>
      </c>
      <c r="AD141" s="180">
        <f>('C'!Z47/2)/(D!AD$94)</f>
        <v>-3.7934216649362779E-9</v>
      </c>
      <c r="AE141" s="180">
        <f>('C'!AA47/2)/(D!AE$94)</f>
        <v>1.8633264891361119E-6</v>
      </c>
      <c r="AF141" s="180">
        <f>('C'!AB47/2)/(D!AF$94)</f>
        <v>-1.1176879598864222E-9</v>
      </c>
    </row>
    <row r="142" spans="6:32" x14ac:dyDescent="0.25">
      <c r="F142" s="233" t="s">
        <v>17</v>
      </c>
      <c r="G142" s="234"/>
      <c r="H142" s="181">
        <f>('C'!D48/2)/(D!H$94)</f>
        <v>0</v>
      </c>
      <c r="I142" s="181">
        <f>('C'!E48/2)/(D!I$94)</f>
        <v>0</v>
      </c>
      <c r="J142" s="181">
        <f>('C'!F48/2)/(D!J$94)</f>
        <v>0</v>
      </c>
      <c r="K142" s="181">
        <f>('C'!G48/2)/(D!K$94)</f>
        <v>0</v>
      </c>
      <c r="L142" s="181">
        <f>('C'!H48/2)/(D!L$94)</f>
        <v>0</v>
      </c>
      <c r="M142" s="181">
        <f>('C'!I48/2)/(D!M$94)</f>
        <v>0</v>
      </c>
      <c r="N142" s="181">
        <f>('C'!J48/2)/(D!N$94)</f>
        <v>0</v>
      </c>
      <c r="O142" s="181">
        <f>('C'!K48/2)/(D!O$94)</f>
        <v>0</v>
      </c>
      <c r="P142" s="181">
        <f>('C'!L48/2)/(D!P$94)</f>
        <v>5.6830849216136043E-7</v>
      </c>
      <c r="Q142" s="181">
        <f>('C'!M48/2)/(D!Q$94)</f>
        <v>6.4574237296047351E-7</v>
      </c>
      <c r="R142" s="181">
        <f>('C'!N48/2)/(D!R$94)</f>
        <v>1.7414359652421014E-6</v>
      </c>
      <c r="S142" s="181">
        <f>('C'!O48/2)/(D!S$94)</f>
        <v>4.1365912068115775E-10</v>
      </c>
      <c r="T142" s="181">
        <f>('C'!P48/2)/(D!T$94)</f>
        <v>-3.5941577610625245E-11</v>
      </c>
      <c r="U142" s="181">
        <f>('C'!Q48/2)/(D!U$94)</f>
        <v>-7.334416663112281E-11</v>
      </c>
      <c r="V142" s="181">
        <f>('C'!R48/2)/(D!V$94)</f>
        <v>6.7430826005635318E-8</v>
      </c>
      <c r="W142" s="181">
        <f>('C'!S48/2)/(D!W$94)</f>
        <v>0</v>
      </c>
      <c r="X142" s="181">
        <f>('C'!T48/2)/(D!X$94)</f>
        <v>-5.9786135387190442E-12</v>
      </c>
      <c r="Y142" s="181">
        <f>('C'!U48/2)/(D!Y$94)</f>
        <v>-8.248380052595852E-12</v>
      </c>
      <c r="Z142" s="181">
        <f>('C'!V48/2)/(D!Z$94)</f>
        <v>-9.080747474730001E-11</v>
      </c>
      <c r="AA142" s="181">
        <f>('C'!W48/2)/(D!AA$94)</f>
        <v>2.5511653218306407E-9</v>
      </c>
      <c r="AB142" s="181">
        <f>('C'!X48/2)/(D!AB$94)</f>
        <v>5.8056249907370706E-9</v>
      </c>
      <c r="AC142" s="181">
        <f>('C'!Y48/2)/(D!AC$94)</f>
        <v>1.7873242389955557E-9</v>
      </c>
      <c r="AD142" s="181">
        <f>('C'!Z48/2)/(D!AD$94)</f>
        <v>3.8255233715107434E-9</v>
      </c>
      <c r="AE142" s="181">
        <f>('C'!AA48/2)/(D!AE$94)</f>
        <v>4.7739098998862632E-9</v>
      </c>
      <c r="AF142" s="181">
        <f>('C'!AB48/2)/(D!AF$94)</f>
        <v>3.9036103713388735E-12</v>
      </c>
    </row>
    <row r="143" spans="6:32" x14ac:dyDescent="0.25">
      <c r="F143" s="229" t="s">
        <v>18</v>
      </c>
      <c r="G143" s="230"/>
      <c r="H143" s="181">
        <f>('C'!D49/2)/(D!H$94)</f>
        <v>0</v>
      </c>
      <c r="I143" s="181">
        <f>('C'!E49/2)/(D!I$94)</f>
        <v>0</v>
      </c>
      <c r="J143" s="181">
        <f>('C'!F49/2)/(D!J$94)</f>
        <v>0</v>
      </c>
      <c r="K143" s="181">
        <f>('C'!G49/2)/(D!K$94)</f>
        <v>0</v>
      </c>
      <c r="L143" s="181">
        <f>('C'!H49/2)/(D!L$94)</f>
        <v>0</v>
      </c>
      <c r="M143" s="181">
        <f>('C'!I49/2)/(D!M$94)</f>
        <v>0</v>
      </c>
      <c r="N143" s="181">
        <f>('C'!J49/2)/(D!N$94)</f>
        <v>0</v>
      </c>
      <c r="O143" s="181">
        <f>('C'!K49/2)/(D!O$94)</f>
        <v>0</v>
      </c>
      <c r="P143" s="181">
        <f>('C'!L49/2)/(D!P$94)</f>
        <v>3.7572867678084797E-7</v>
      </c>
      <c r="Q143" s="181">
        <f>('C'!M49/2)/(D!Q$94)</f>
        <v>-5.884155217914426E-8</v>
      </c>
      <c r="R143" s="181">
        <f>('C'!N49/2)/(D!R$94)</f>
        <v>5.2042660939627394E-6</v>
      </c>
      <c r="S143" s="181">
        <f>('C'!O49/2)/(D!S$94)</f>
        <v>7.3606846716374301E-7</v>
      </c>
      <c r="T143" s="181">
        <f>('C'!P49/2)/(D!T$94)</f>
        <v>5.1620472820788743E-7</v>
      </c>
      <c r="U143" s="181">
        <f>('C'!Q49/2)/(D!U$94)</f>
        <v>-2.1037250375320754E-8</v>
      </c>
      <c r="V143" s="181">
        <f>('C'!R49/2)/(D!V$94)</f>
        <v>2.1648968211280855E-7</v>
      </c>
      <c r="W143" s="181">
        <f>('C'!S49/2)/(D!W$94)</f>
        <v>6.7087756645116002E-8</v>
      </c>
      <c r="X143" s="181">
        <f>('C'!T49/2)/(D!X$94)</f>
        <v>9.2365000734540623E-6</v>
      </c>
      <c r="Y143" s="181">
        <f>('C'!U49/2)/(D!Y$94)</f>
        <v>6.1097169948881837E-7</v>
      </c>
      <c r="Z143" s="181">
        <f>('C'!V49/2)/(D!Z$94)</f>
        <v>7.9739454403283189E-8</v>
      </c>
      <c r="AA143" s="181">
        <f>('C'!W49/2)/(D!AA$94)</f>
        <v>6.1448089435347695E-7</v>
      </c>
      <c r="AB143" s="181">
        <f>('C'!X49/2)/(D!AB$94)</f>
        <v>7.9391862545330217E-8</v>
      </c>
      <c r="AC143" s="181">
        <f>('C'!Y49/2)/(D!AC$94)</f>
        <v>2.5863104305201202E-6</v>
      </c>
      <c r="AD143" s="181">
        <f>('C'!Z49/2)/(D!AD$94)</f>
        <v>3.8384919864310123E-8</v>
      </c>
      <c r="AE143" s="181">
        <f>('C'!AA49/2)/(D!AE$94)</f>
        <v>4.2800833412153559E-7</v>
      </c>
      <c r="AF143" s="181">
        <f>('C'!AB49/2)/(D!AF$94)</f>
        <v>-1.6418154404092755E-8</v>
      </c>
    </row>
    <row r="144" spans="6:32" x14ac:dyDescent="0.25">
      <c r="F144" s="233" t="s">
        <v>19</v>
      </c>
      <c r="G144" s="234"/>
      <c r="H144" s="181">
        <f>('C'!D50/2)/(D!H$94)</f>
        <v>0</v>
      </c>
      <c r="I144" s="181">
        <f>('C'!E50/2)/(D!I$94)</f>
        <v>0</v>
      </c>
      <c r="J144" s="181">
        <f>('C'!F50/2)/(D!J$94)</f>
        <v>0</v>
      </c>
      <c r="K144" s="181">
        <f>('C'!G50/2)/(D!K$94)</f>
        <v>0</v>
      </c>
      <c r="L144" s="181">
        <f>('C'!H50/2)/(D!L$94)</f>
        <v>0</v>
      </c>
      <c r="M144" s="181">
        <f>('C'!I50/2)/(D!M$94)</f>
        <v>0</v>
      </c>
      <c r="N144" s="181">
        <f>('C'!J50/2)/(D!N$94)</f>
        <v>0</v>
      </c>
      <c r="O144" s="181">
        <f>('C'!K50/2)/(D!O$94)</f>
        <v>0</v>
      </c>
      <c r="P144" s="181">
        <f>('C'!L50/2)/(D!P$94)</f>
        <v>0</v>
      </c>
      <c r="Q144" s="181">
        <f>('C'!M50/2)/(D!Q$94)</f>
        <v>0</v>
      </c>
      <c r="R144" s="181">
        <f>('C'!N50/2)/(D!R$94)</f>
        <v>0</v>
      </c>
      <c r="S144" s="181">
        <f>('C'!O50/2)/(D!S$94)</f>
        <v>1.3718100911856926E-7</v>
      </c>
      <c r="T144" s="181">
        <f>('C'!P50/2)/(D!T$94)</f>
        <v>-3.055555481370205E-13</v>
      </c>
      <c r="U144" s="181">
        <f>('C'!Q50/2)/(D!U$94)</f>
        <v>1.0367424844147263E-6</v>
      </c>
      <c r="V144" s="181">
        <f>('C'!R50/2)/(D!V$94)</f>
        <v>2.1906271167258525E-6</v>
      </c>
      <c r="W144" s="181">
        <f>('C'!S50/2)/(D!W$94)</f>
        <v>2.4070300767396425E-6</v>
      </c>
      <c r="X144" s="181">
        <f>('C'!T50/2)/(D!X$94)</f>
        <v>2.5990457201847445E-6</v>
      </c>
      <c r="Y144" s="181">
        <f>('C'!U50/2)/(D!Y$94)</f>
        <v>1.5597719435731885E-4</v>
      </c>
      <c r="Z144" s="181">
        <f>('C'!V50/2)/(D!Z$94)</f>
        <v>2.4246556198557142E-9</v>
      </c>
      <c r="AA144" s="181">
        <f>('C'!W50/2)/(D!AA$94)</f>
        <v>0</v>
      </c>
      <c r="AB144" s="181">
        <f>('C'!X50/2)/(D!AB$94)</f>
        <v>0</v>
      </c>
      <c r="AC144" s="181">
        <f>('C'!Y50/2)/(D!AC$94)</f>
        <v>0</v>
      </c>
      <c r="AD144" s="181">
        <f>('C'!Z50/2)/(D!AD$94)</f>
        <v>4.6504237266378186E-6</v>
      </c>
      <c r="AE144" s="181">
        <f>('C'!AA50/2)/(D!AE$94)</f>
        <v>0</v>
      </c>
      <c r="AF144" s="181">
        <f>('C'!AB50/2)/(D!AF$94)</f>
        <v>0</v>
      </c>
    </row>
    <row r="145" spans="6:32" x14ac:dyDescent="0.25">
      <c r="F145" s="229" t="s">
        <v>20</v>
      </c>
      <c r="G145" s="230"/>
      <c r="H145" s="181">
        <f>('C'!D51/2)/(D!H$94)</f>
        <v>0</v>
      </c>
      <c r="I145" s="181">
        <f>('C'!E51/2)/(D!I$94)</f>
        <v>0</v>
      </c>
      <c r="J145" s="181">
        <f>('C'!F51/2)/(D!J$94)</f>
        <v>0</v>
      </c>
      <c r="K145" s="181">
        <f>('C'!G51/2)/(D!K$94)</f>
        <v>0</v>
      </c>
      <c r="L145" s="181">
        <f>('C'!H51/2)/(D!L$94)</f>
        <v>0</v>
      </c>
      <c r="M145" s="181">
        <f>('C'!I51/2)/(D!M$94)</f>
        <v>0</v>
      </c>
      <c r="N145" s="181">
        <f>('C'!J51/2)/(D!N$94)</f>
        <v>0</v>
      </c>
      <c r="O145" s="181">
        <f>('C'!K51/2)/(D!O$94)</f>
        <v>0</v>
      </c>
      <c r="P145" s="181">
        <f>('C'!L51/2)/(D!P$94)</f>
        <v>-3.531806063853558E-10</v>
      </c>
      <c r="Q145" s="181">
        <f>('C'!M51/2)/(D!Q$94)</f>
        <v>0</v>
      </c>
      <c r="R145" s="181">
        <f>('C'!N51/2)/(D!R$94)</f>
        <v>-5.158832323443865E-10</v>
      </c>
      <c r="S145" s="181">
        <f>('C'!O51/2)/(D!S$94)</f>
        <v>-3.5667309867123383E-11</v>
      </c>
      <c r="T145" s="181">
        <f>('C'!P51/2)/(D!T$94)</f>
        <v>0</v>
      </c>
      <c r="U145" s="181">
        <f>('C'!Q51/2)/(D!U$94)</f>
        <v>-4.5965317332150267E-10</v>
      </c>
      <c r="V145" s="181">
        <f>('C'!R51/2)/(D!V$94)</f>
        <v>-5.4132819183578141E-10</v>
      </c>
      <c r="W145" s="181">
        <f>('C'!S51/2)/(D!W$94)</f>
        <v>-4.7093432515983524E-9</v>
      </c>
      <c r="X145" s="181">
        <f>('C'!T51/2)/(D!X$94)</f>
        <v>-2.7649835167946622E-8</v>
      </c>
      <c r="Y145" s="181">
        <f>('C'!U51/2)/(D!Y$94)</f>
        <v>-5.9138732229450226E-8</v>
      </c>
      <c r="Z145" s="181">
        <f>('C'!V51/2)/(D!Z$94)</f>
        <v>-1.9093862050728258E-8</v>
      </c>
      <c r="AA145" s="181">
        <f>('C'!W51/2)/(D!AA$94)</f>
        <v>-6.7134300632467624E-9</v>
      </c>
      <c r="AB145" s="181">
        <f>('C'!X51/2)/(D!AB$94)</f>
        <v>-3.3376061364086611E-9</v>
      </c>
      <c r="AC145" s="181">
        <f>('C'!Y51/2)/(D!AC$94)</f>
        <v>-7.2708915763166581E-9</v>
      </c>
      <c r="AD145" s="181">
        <f>('C'!Z51/2)/(D!AD$94)</f>
        <v>-5.2770626979076483E-9</v>
      </c>
      <c r="AE145" s="181">
        <f>('C'!AA51/2)/(D!AE$94)</f>
        <v>-6.6452652648800986E-9</v>
      </c>
      <c r="AF145" s="181">
        <f>('C'!AB51/2)/(D!AF$94)</f>
        <v>-5.5975672681445245E-9</v>
      </c>
    </row>
    <row r="146" spans="6:32" x14ac:dyDescent="0.25">
      <c r="F146" s="233" t="s">
        <v>21</v>
      </c>
      <c r="G146" s="234"/>
      <c r="H146" s="181">
        <f>('C'!D52/2)/(D!H$94)</f>
        <v>0</v>
      </c>
      <c r="I146" s="181">
        <f>('C'!E52/2)/(D!I$94)</f>
        <v>0</v>
      </c>
      <c r="J146" s="181">
        <f>('C'!F52/2)/(D!J$94)</f>
        <v>0</v>
      </c>
      <c r="K146" s="181">
        <f>('C'!G52/2)/(D!K$94)</f>
        <v>0</v>
      </c>
      <c r="L146" s="181">
        <f>('C'!H52/2)/(D!L$94)</f>
        <v>0</v>
      </c>
      <c r="M146" s="181">
        <f>('C'!I52/2)/(D!M$94)</f>
        <v>0</v>
      </c>
      <c r="N146" s="181">
        <f>('C'!J52/2)/(D!N$94)</f>
        <v>0</v>
      </c>
      <c r="O146" s="181">
        <f>('C'!K52/2)/(D!O$94)</f>
        <v>0</v>
      </c>
      <c r="P146" s="181">
        <f>('C'!L52/2)/(D!P$94)</f>
        <v>7.4191504448512337E-6</v>
      </c>
      <c r="Q146" s="181">
        <f>('C'!M52/2)/(D!Q$94)</f>
        <v>6.168909753580063E-6</v>
      </c>
      <c r="R146" s="181">
        <f>('C'!N52/2)/(D!R$94)</f>
        <v>6.0563612223894152E-6</v>
      </c>
      <c r="S146" s="181">
        <f>('C'!O52/2)/(D!S$94)</f>
        <v>2.8141945027673532E-6</v>
      </c>
      <c r="T146" s="181">
        <f>('C'!P52/2)/(D!T$94)</f>
        <v>5.8802513420226625E-6</v>
      </c>
      <c r="U146" s="181">
        <f>('C'!Q52/2)/(D!U$94)</f>
        <v>1.2417312195494156E-5</v>
      </c>
      <c r="V146" s="181">
        <f>('C'!R52/2)/(D!V$94)</f>
        <v>4.0292571575126476E-5</v>
      </c>
      <c r="W146" s="181">
        <f>('C'!S52/2)/(D!W$94)</f>
        <v>4.2889669302857029E-5</v>
      </c>
      <c r="X146" s="181">
        <f>('C'!T52/2)/(D!X$94)</f>
        <v>2.9810415191579784E-5</v>
      </c>
      <c r="Y146" s="181">
        <f>('C'!U52/2)/(D!Y$94)</f>
        <v>1.6374326706777455E-5</v>
      </c>
      <c r="Z146" s="181">
        <f>('C'!V52/2)/(D!Z$94)</f>
        <v>-8.909569143273147E-10</v>
      </c>
      <c r="AA146" s="181">
        <f>('C'!W52/2)/(D!AA$94)</f>
        <v>4.8763168182535915E-6</v>
      </c>
      <c r="AB146" s="181">
        <f>('C'!X52/2)/(D!AB$94)</f>
        <v>7.0997255728537973E-6</v>
      </c>
      <c r="AC146" s="181">
        <f>('C'!Y52/2)/(D!AC$94)</f>
        <v>6.0986394857967703E-6</v>
      </c>
      <c r="AD146" s="181">
        <f>('C'!Z52/2)/(D!AD$94)</f>
        <v>6.0295924616992641E-6</v>
      </c>
      <c r="AE146" s="181">
        <f>('C'!AA52/2)/(D!AE$94)</f>
        <v>5.8555646088604354E-6</v>
      </c>
      <c r="AF146" s="181">
        <f>('C'!AB52/2)/(D!AF$94)</f>
        <v>-2.6108059560662943E-8</v>
      </c>
    </row>
    <row r="147" spans="6:32" x14ac:dyDescent="0.25">
      <c r="F147" s="229" t="s">
        <v>22</v>
      </c>
      <c r="G147" s="230"/>
      <c r="H147" s="181">
        <f>('C'!D53/2)/(D!H$94)</f>
        <v>0</v>
      </c>
      <c r="I147" s="181">
        <f>('C'!E53/2)/(D!I$94)</f>
        <v>0</v>
      </c>
      <c r="J147" s="181">
        <f>('C'!F53/2)/(D!J$94)</f>
        <v>0</v>
      </c>
      <c r="K147" s="181">
        <f>('C'!G53/2)/(D!K$94)</f>
        <v>0</v>
      </c>
      <c r="L147" s="181">
        <f>('C'!H53/2)/(D!L$94)</f>
        <v>0</v>
      </c>
      <c r="M147" s="181">
        <f>('C'!I53/2)/(D!M$94)</f>
        <v>0</v>
      </c>
      <c r="N147" s="181">
        <f>('C'!J53/2)/(D!N$94)</f>
        <v>0</v>
      </c>
      <c r="O147" s="181">
        <f>('C'!K53/2)/(D!O$94)</f>
        <v>0</v>
      </c>
      <c r="P147" s="181">
        <f>('C'!L53/2)/(D!P$94)</f>
        <v>1.7367854461714901E-6</v>
      </c>
      <c r="Q147" s="181">
        <f>('C'!M53/2)/(D!Q$94)</f>
        <v>5.9197173196056274E-7</v>
      </c>
      <c r="R147" s="181">
        <f>('C'!N53/2)/(D!R$94)</f>
        <v>6.7355731719343666E-7</v>
      </c>
      <c r="S147" s="181">
        <f>('C'!O53/2)/(D!S$94)</f>
        <v>8.9303549955452641E-7</v>
      </c>
      <c r="T147" s="181">
        <f>('C'!P53/2)/(D!T$94)</f>
        <v>1.0191880193470052E-6</v>
      </c>
      <c r="U147" s="181">
        <f>('C'!Q53/2)/(D!U$94)</f>
        <v>5.9891887913958412E-7</v>
      </c>
      <c r="V147" s="181">
        <f>('C'!R53/2)/(D!V$94)</f>
        <v>9.4752942583287145E-7</v>
      </c>
      <c r="W147" s="181">
        <f>('C'!S53/2)/(D!W$94)</f>
        <v>1.0781005536353409E-6</v>
      </c>
      <c r="X147" s="181">
        <f>('C'!T53/2)/(D!X$94)</f>
        <v>6.4040169558993573E-7</v>
      </c>
      <c r="Y147" s="181">
        <f>('C'!U53/2)/(D!Y$94)</f>
        <v>3.6599346527993738E-7</v>
      </c>
      <c r="Z147" s="181">
        <f>('C'!V53/2)/(D!Z$94)</f>
        <v>5.2879802746664418E-7</v>
      </c>
      <c r="AA147" s="181">
        <f>('C'!W53/2)/(D!AA$94)</f>
        <v>4.7698463260188497E-8</v>
      </c>
      <c r="AB147" s="181">
        <f>('C'!X53/2)/(D!AB$94)</f>
        <v>4.3990319890622257E-7</v>
      </c>
      <c r="AC147" s="181">
        <f>('C'!Y53/2)/(D!AC$94)</f>
        <v>5.2706772025489975E-7</v>
      </c>
      <c r="AD147" s="181">
        <f>('C'!Z53/2)/(D!AD$94)</f>
        <v>1.0027785179968405E-7</v>
      </c>
      <c r="AE147" s="181">
        <f>('C'!AA53/2)/(D!AE$94)</f>
        <v>2.002009921074118E-7</v>
      </c>
      <c r="AF147" s="181">
        <f>('C'!AB53/2)/(D!AF$94)</f>
        <v>-5.8354523268011176E-8</v>
      </c>
    </row>
    <row r="148" spans="6:32" x14ac:dyDescent="0.25">
      <c r="F148" s="233" t="s">
        <v>23</v>
      </c>
      <c r="G148" s="234"/>
      <c r="H148" s="181">
        <f>('C'!D54/2)/(D!H$94)</f>
        <v>0</v>
      </c>
      <c r="I148" s="181">
        <f>('C'!E54/2)/(D!I$94)</f>
        <v>0</v>
      </c>
      <c r="J148" s="181">
        <f>('C'!F54/2)/(D!J$94)</f>
        <v>0</v>
      </c>
      <c r="K148" s="181">
        <f>('C'!G54/2)/(D!K$94)</f>
        <v>0</v>
      </c>
      <c r="L148" s="181">
        <f>('C'!H54/2)/(D!L$94)</f>
        <v>0</v>
      </c>
      <c r="M148" s="181">
        <f>('C'!I54/2)/(D!M$94)</f>
        <v>0</v>
      </c>
      <c r="N148" s="181">
        <f>('C'!J54/2)/(D!N$94)</f>
        <v>0</v>
      </c>
      <c r="O148" s="181">
        <f>('C'!K54/2)/(D!O$94)</f>
        <v>0</v>
      </c>
      <c r="P148" s="181">
        <f>('C'!L54/2)/(D!P$94)</f>
        <v>-5.9908752346926468E-8</v>
      </c>
      <c r="Q148" s="181">
        <f>('C'!M54/2)/(D!Q$94)</f>
        <v>1.2813036774038023E-7</v>
      </c>
      <c r="R148" s="181">
        <f>('C'!N54/2)/(D!R$94)</f>
        <v>9.7803120605756252E-8</v>
      </c>
      <c r="S148" s="181">
        <f>('C'!O54/2)/(D!S$94)</f>
        <v>2.2845519882668041E-8</v>
      </c>
      <c r="T148" s="181">
        <f>('C'!P54/2)/(D!T$94)</f>
        <v>5.7599163284098656E-8</v>
      </c>
      <c r="U148" s="181">
        <f>('C'!Q54/2)/(D!U$94)</f>
        <v>4.5834846635732981E-7</v>
      </c>
      <c r="V148" s="181">
        <f>('C'!R54/2)/(D!V$94)</f>
        <v>-4.8680659966788737E-9</v>
      </c>
      <c r="W148" s="181">
        <f>('C'!S54/2)/(D!W$94)</f>
        <v>3.5158223297160478E-7</v>
      </c>
      <c r="X148" s="181">
        <f>('C'!T54/2)/(D!X$94)</f>
        <v>4.3536139887597846E-8</v>
      </c>
      <c r="Y148" s="181">
        <f>('C'!U54/2)/(D!Y$94)</f>
        <v>-6.489553534835496E-8</v>
      </c>
      <c r="Z148" s="181">
        <f>('C'!V54/2)/(D!Z$94)</f>
        <v>-7.5269147063369037E-8</v>
      </c>
      <c r="AA148" s="181">
        <f>('C'!W54/2)/(D!AA$94)</f>
        <v>6.4742154660409983E-7</v>
      </c>
      <c r="AB148" s="181">
        <f>('C'!X54/2)/(D!AB$94)</f>
        <v>2.1552623608256134E-6</v>
      </c>
      <c r="AC148" s="181">
        <f>('C'!Y54/2)/(D!AC$94)</f>
        <v>6.7607161190903884E-7</v>
      </c>
      <c r="AD148" s="181">
        <f>('C'!Z54/2)/(D!AD$94)</f>
        <v>4.4335083559510774E-7</v>
      </c>
      <c r="AE148" s="181">
        <f>('C'!AA54/2)/(D!AE$94)</f>
        <v>-6.9958691153789236E-8</v>
      </c>
      <c r="AF148" s="181">
        <f>('C'!AB54/2)/(D!AF$94)</f>
        <v>-6.6364061589040814E-8</v>
      </c>
    </row>
    <row r="149" spans="6:32" x14ac:dyDescent="0.25">
      <c r="F149" s="229" t="s">
        <v>24</v>
      </c>
      <c r="G149" s="230"/>
      <c r="H149" s="181">
        <f>('C'!D55/2)/(D!H$94)</f>
        <v>0</v>
      </c>
      <c r="I149" s="181">
        <f>('C'!E55/2)/(D!I$94)</f>
        <v>0</v>
      </c>
      <c r="J149" s="181">
        <f>('C'!F55/2)/(D!J$94)</f>
        <v>0</v>
      </c>
      <c r="K149" s="181">
        <f>('C'!G55/2)/(D!K$94)</f>
        <v>0</v>
      </c>
      <c r="L149" s="181">
        <f>('C'!H55/2)/(D!L$94)</f>
        <v>0</v>
      </c>
      <c r="M149" s="181">
        <f>('C'!I55/2)/(D!M$94)</f>
        <v>0</v>
      </c>
      <c r="N149" s="181">
        <f>('C'!J55/2)/(D!N$94)</f>
        <v>0</v>
      </c>
      <c r="O149" s="181">
        <f>('C'!K55/2)/(D!O$94)</f>
        <v>0</v>
      </c>
      <c r="P149" s="181">
        <f>('C'!L55/2)/(D!P$94)</f>
        <v>-2.3487585435744908E-8</v>
      </c>
      <c r="Q149" s="181">
        <f>('C'!M55/2)/(D!Q$94)</f>
        <v>-2.0261194547601322E-8</v>
      </c>
      <c r="R149" s="181">
        <f>('C'!N55/2)/(D!R$94)</f>
        <v>7.241438288057369E-8</v>
      </c>
      <c r="S149" s="181">
        <f>('C'!O55/2)/(D!S$94)</f>
        <v>-4.2030690211194736E-8</v>
      </c>
      <c r="T149" s="181">
        <f>('C'!P55/2)/(D!T$94)</f>
        <v>-3.8092909348516851E-8</v>
      </c>
      <c r="U149" s="181">
        <f>('C'!Q55/2)/(D!U$94)</f>
        <v>-4.3252844589019393E-8</v>
      </c>
      <c r="V149" s="181">
        <f>('C'!R55/2)/(D!V$94)</f>
        <v>-1.9242659868767577E-8</v>
      </c>
      <c r="W149" s="181">
        <f>('C'!S55/2)/(D!W$94)</f>
        <v>-3.4492277646232274E-8</v>
      </c>
      <c r="X149" s="181">
        <f>('C'!T55/2)/(D!X$94)</f>
        <v>-4.5426304308446528E-8</v>
      </c>
      <c r="Y149" s="181">
        <f>('C'!U55/2)/(D!Y$94)</f>
        <v>2.4730217720784739E-7</v>
      </c>
      <c r="Z149" s="181">
        <f>('C'!V55/2)/(D!Z$94)</f>
        <v>2.5569276498337635E-7</v>
      </c>
      <c r="AA149" s="181">
        <f>('C'!W55/2)/(D!AA$94)</f>
        <v>1.5271102360372774E-7</v>
      </c>
      <c r="AB149" s="181">
        <f>('C'!X55/2)/(D!AB$94)</f>
        <v>1.2139431029780553E-7</v>
      </c>
      <c r="AC149" s="181">
        <f>('C'!Y55/2)/(D!AC$94)</f>
        <v>5.0538955625992432E-7</v>
      </c>
      <c r="AD149" s="181">
        <f>('C'!Z55/2)/(D!AD$94)</f>
        <v>1.0475252253041435E-7</v>
      </c>
      <c r="AE149" s="181">
        <f>('C'!AA55/2)/(D!AE$94)</f>
        <v>3.4174256347198409E-9</v>
      </c>
      <c r="AF149" s="181">
        <f>('C'!AB55/2)/(D!AF$94)</f>
        <v>-1.0618460723325768E-7</v>
      </c>
    </row>
    <row r="150" spans="6:32" ht="15.75" thickBot="1" x14ac:dyDescent="0.3">
      <c r="F150" s="231" t="s">
        <v>25</v>
      </c>
      <c r="G150" s="232"/>
      <c r="H150" s="182">
        <f>('C'!D56/2)/(D!H$94)</f>
        <v>0</v>
      </c>
      <c r="I150" s="182">
        <f>('C'!E56/2)/(D!I$94)</f>
        <v>0</v>
      </c>
      <c r="J150" s="182">
        <f>('C'!F56/2)/(D!J$94)</f>
        <v>0</v>
      </c>
      <c r="K150" s="182">
        <f>('C'!G56/2)/(D!K$94)</f>
        <v>0</v>
      </c>
      <c r="L150" s="182">
        <f>('C'!H56/2)/(D!L$94)</f>
        <v>0</v>
      </c>
      <c r="M150" s="182">
        <f>('C'!I56/2)/(D!M$94)</f>
        <v>0</v>
      </c>
      <c r="N150" s="182">
        <f>('C'!J56/2)/(D!N$94)</f>
        <v>0</v>
      </c>
      <c r="O150" s="182">
        <f>('C'!K56/2)/(D!O$94)</f>
        <v>0</v>
      </c>
      <c r="P150" s="182">
        <f>('C'!L56/2)/(D!P$94)</f>
        <v>-3.7394826635269478E-8</v>
      </c>
      <c r="Q150" s="182">
        <f>('C'!M56/2)/(D!Q$94)</f>
        <v>-3.5747194945762444E-8</v>
      </c>
      <c r="R150" s="182">
        <f>('C'!N56/2)/(D!R$94)</f>
        <v>-1.678681874872246E-8</v>
      </c>
      <c r="S150" s="182">
        <f>('C'!O56/2)/(D!S$94)</f>
        <v>-2.7155927737720961E-8</v>
      </c>
      <c r="T150" s="182">
        <f>('C'!P56/2)/(D!T$94)</f>
        <v>-1.955123850239086E-9</v>
      </c>
      <c r="U150" s="182">
        <f>('C'!Q56/2)/(D!U$94)</f>
        <v>2.5944725782712812E-8</v>
      </c>
      <c r="V150" s="182">
        <f>('C'!R56/2)/(D!V$94)</f>
        <v>-8.2093277550311295E-9</v>
      </c>
      <c r="W150" s="182">
        <f>('C'!S56/2)/(D!W$94)</f>
        <v>-1.5079432779925416E-8</v>
      </c>
      <c r="X150" s="182">
        <f>('C'!T56/2)/(D!X$94)</f>
        <v>-3.8561788623005767E-9</v>
      </c>
      <c r="Y150" s="182">
        <f>('C'!U56/2)/(D!Y$94)</f>
        <v>2.9647545093924392E-8</v>
      </c>
      <c r="Z150" s="182">
        <f>('C'!V56/2)/(D!Z$94)</f>
        <v>-1.2826271208705167E-8</v>
      </c>
      <c r="AA150" s="182">
        <f>('C'!W56/2)/(D!AA$94)</f>
        <v>-1.4599501949475266E-8</v>
      </c>
      <c r="AB150" s="182">
        <f>('C'!X56/2)/(D!AB$94)</f>
        <v>-7.9204907140353972E-9</v>
      </c>
      <c r="AC150" s="182">
        <f>('C'!Y56/2)/(D!AC$94)</f>
        <v>-2.4900301218162201E-8</v>
      </c>
      <c r="AD150" s="182">
        <f>('C'!Z56/2)/(D!AD$94)</f>
        <v>-1.5872285139669628E-8</v>
      </c>
      <c r="AE150" s="182">
        <f>('C'!AA56/2)/(D!AE$94)</f>
        <v>-1.6349111288566379E-8</v>
      </c>
      <c r="AF150" s="182">
        <f>('C'!AB56/2)/(D!AF$94)</f>
        <v>-3.4254261304281569E-8</v>
      </c>
    </row>
    <row r="151" spans="6:32"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113"/>
  <sheetViews>
    <sheetView showGridLines="0" topLeftCell="N57" workbookViewId="0">
      <selection activeCell="N66" sqref="N66"/>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3.7109375" bestFit="1" customWidth="1"/>
  </cols>
  <sheetData>
    <row r="7" spans="2:11" ht="15" customHeight="1" x14ac:dyDescent="0.25">
      <c r="B7" s="215" t="s">
        <v>10</v>
      </c>
      <c r="C7" s="215"/>
      <c r="D7" s="215"/>
      <c r="E7" s="72"/>
      <c r="J7" s="204" t="s">
        <v>42</v>
      </c>
      <c r="K7" s="204"/>
    </row>
    <row r="8" spans="2:11" x14ac:dyDescent="0.25">
      <c r="B8" s="215"/>
      <c r="C8" s="215"/>
      <c r="D8" s="215"/>
      <c r="E8" s="72"/>
      <c r="J8" s="204"/>
      <c r="K8" s="204"/>
    </row>
    <row r="9" spans="2:11" x14ac:dyDescent="0.25">
      <c r="B9" s="215"/>
      <c r="C9" s="215"/>
      <c r="D9" s="215"/>
      <c r="E9" s="72"/>
      <c r="J9" s="204"/>
      <c r="K9" s="204"/>
    </row>
    <row r="10" spans="2:11" x14ac:dyDescent="0.25">
      <c r="B10" s="215"/>
      <c r="C10" s="215"/>
      <c r="D10" s="215"/>
      <c r="E10" s="72"/>
      <c r="J10" s="204"/>
      <c r="K10" s="204"/>
    </row>
    <row r="11" spans="2:11" x14ac:dyDescent="0.25">
      <c r="B11" s="215"/>
      <c r="C11" s="215"/>
      <c r="D11" s="215"/>
      <c r="E11" s="72"/>
      <c r="J11" s="204"/>
      <c r="K11" s="204"/>
    </row>
    <row r="12" spans="2:11" x14ac:dyDescent="0.25">
      <c r="B12" s="215"/>
      <c r="C12" s="215"/>
      <c r="D12" s="215"/>
      <c r="E12" s="72"/>
      <c r="J12" s="204"/>
      <c r="K12" s="204"/>
    </row>
    <row r="13" spans="2:11" x14ac:dyDescent="0.25">
      <c r="B13" s="215"/>
      <c r="C13" s="215"/>
      <c r="D13" s="215"/>
      <c r="E13" s="72"/>
      <c r="J13" s="204"/>
      <c r="K13" s="204"/>
    </row>
    <row r="14" spans="2:11" x14ac:dyDescent="0.25">
      <c r="B14" s="215"/>
      <c r="C14" s="215"/>
      <c r="D14" s="215"/>
      <c r="E14" s="72"/>
      <c r="J14" s="204"/>
      <c r="K14" s="204"/>
    </row>
    <row r="15" spans="2:11" x14ac:dyDescent="0.25">
      <c r="B15" s="215"/>
      <c r="C15" s="215"/>
      <c r="D15" s="215"/>
      <c r="E15" s="72"/>
      <c r="J15" s="204"/>
      <c r="K15" s="204"/>
    </row>
    <row r="16" spans="2:11" x14ac:dyDescent="0.25">
      <c r="B16" s="215"/>
      <c r="C16" s="215"/>
      <c r="D16" s="215"/>
      <c r="E16" s="72"/>
      <c r="J16" s="204"/>
      <c r="K16" s="204"/>
    </row>
    <row r="17" spans="2:12" x14ac:dyDescent="0.25">
      <c r="B17" s="205" t="s">
        <v>3</v>
      </c>
      <c r="C17" s="205"/>
      <c r="D17" s="205"/>
      <c r="G17" s="73" t="s">
        <v>3</v>
      </c>
      <c r="H17" s="73"/>
      <c r="I17" s="73"/>
      <c r="J17" s="73" t="s">
        <v>3</v>
      </c>
      <c r="K17" s="73"/>
      <c r="L17" s="73"/>
    </row>
    <row r="44" spans="4:30" ht="15.75" thickBot="1" x14ac:dyDescent="0.3"/>
    <row r="45" spans="4:30" ht="15.75" thickBot="1" x14ac:dyDescent="0.3">
      <c r="D45" s="7" t="s">
        <v>14</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c r="AD45" s="10">
        <v>2019</v>
      </c>
    </row>
    <row r="46" spans="4:30" ht="15.75" thickBot="1" x14ac:dyDescent="0.3">
      <c r="D46" s="207" t="s">
        <v>26</v>
      </c>
      <c r="E46" s="223"/>
      <c r="F46" s="61">
        <f>+A!D46/E!E60</f>
        <v>0</v>
      </c>
      <c r="G46" s="61">
        <f>+A!E46/E!F60</f>
        <v>0</v>
      </c>
      <c r="H46" s="61">
        <f>+A!F46/E!G60</f>
        <v>0</v>
      </c>
      <c r="I46" s="61">
        <f>+A!G46/E!H60</f>
        <v>0</v>
      </c>
      <c r="J46" s="61">
        <f>+A!H46/E!I60</f>
        <v>0</v>
      </c>
      <c r="K46" s="61">
        <f>+A!I46/E!J60</f>
        <v>0</v>
      </c>
      <c r="L46" s="61">
        <f>+A!J46/E!K60</f>
        <v>0</v>
      </c>
      <c r="M46" s="61">
        <f>+A!K46/E!L60</f>
        <v>0</v>
      </c>
      <c r="N46" s="61">
        <f>+A!L46/E!M60</f>
        <v>1.5363340187272281E-4</v>
      </c>
      <c r="O46" s="61">
        <f>+A!M46/E!N60</f>
        <v>1.4779961954157684E-4</v>
      </c>
      <c r="P46" s="61">
        <f>+A!N46/E!O60</f>
        <v>2.0856736522741539E-4</v>
      </c>
      <c r="Q46" s="61">
        <f>+A!O46/E!P60</f>
        <v>1.002907008446128E-4</v>
      </c>
      <c r="R46" s="61">
        <f>+A!P46/E!Q60</f>
        <v>1.1706188913197392E-4</v>
      </c>
      <c r="S46" s="61">
        <f>+A!Q46/E!R60</f>
        <v>2.0841547215495979E-4</v>
      </c>
      <c r="T46" s="61">
        <f>+A!R46/E!S60</f>
        <v>6.3544997182173328E-4</v>
      </c>
      <c r="U46" s="61">
        <f>+A!S46/E!T60</f>
        <v>6.9478717725536055E-4</v>
      </c>
      <c r="V46" s="61">
        <f>+A!T46/E!U60</f>
        <v>5.2550858963821201E-4</v>
      </c>
      <c r="W46" s="61">
        <f>+A!U46/E!V60</f>
        <v>2.1587586867037574E-3</v>
      </c>
      <c r="X46" s="61">
        <f>+A!V46/E!W60</f>
        <v>2.4925176622283396E-4</v>
      </c>
      <c r="Y46" s="61">
        <f>+A!W46/E!X60</f>
        <v>9.9709932258212065E-5</v>
      </c>
      <c r="Z46" s="61">
        <f>+A!X46/E!Y60</f>
        <v>1.8168161117657311E-4</v>
      </c>
      <c r="AA46" s="61">
        <f>+A!Y46/E!Z60</f>
        <v>2.1357029619092793E-4</v>
      </c>
      <c r="AB46" s="61">
        <f>+A!Z46/E!AA60</f>
        <v>2.058627576577616E-4</v>
      </c>
      <c r="AC46" s="61">
        <f>+A!AA46/E!AB60</f>
        <v>1.6014397671345262E-4</v>
      </c>
      <c r="AD46" s="61">
        <f>+A!AB46/E!AC60</f>
        <v>1.956999076532654E-4</v>
      </c>
    </row>
    <row r="47" spans="4:30" x14ac:dyDescent="0.25">
      <c r="D47" s="229" t="s">
        <v>16</v>
      </c>
      <c r="E47" s="230"/>
      <c r="F47" s="62">
        <f>+A!D47/E!E61</f>
        <v>0</v>
      </c>
      <c r="G47" s="62">
        <f>+A!E47/E!F61</f>
        <v>0</v>
      </c>
      <c r="H47" s="62">
        <f>+A!F47/E!G61</f>
        <v>0</v>
      </c>
      <c r="I47" s="62">
        <f>+A!G47/E!H61</f>
        <v>0</v>
      </c>
      <c r="J47" s="62">
        <f>+A!H47/E!I61</f>
        <v>0</v>
      </c>
      <c r="K47" s="62">
        <f>+A!I47/E!J61</f>
        <v>0</v>
      </c>
      <c r="L47" s="62">
        <f>+A!J47/E!K61</f>
        <v>0</v>
      </c>
      <c r="M47" s="62">
        <f>+A!K47/E!L61</f>
        <v>0</v>
      </c>
      <c r="N47" s="62">
        <f>+A!L47/E!M61</f>
        <v>3.0191197449291246E-2</v>
      </c>
      <c r="O47" s="62">
        <f>+A!M47/E!N61</f>
        <v>0.16518816599397851</v>
      </c>
      <c r="P47" s="62">
        <f>+A!N47/E!O61</f>
        <v>8.4554140047268231E-2</v>
      </c>
      <c r="Q47" s="62">
        <f>+A!O47/E!P61</f>
        <v>0.19854724531666634</v>
      </c>
      <c r="R47" s="62">
        <f>+A!P47/E!Q61</f>
        <v>7.8212912636788784E-2</v>
      </c>
      <c r="S47" s="62">
        <f>+A!Q47/E!R61</f>
        <v>8.2802663062827409E-2</v>
      </c>
      <c r="T47" s="62">
        <f>+A!R47/E!S61</f>
        <v>9.7207823041600225E-5</v>
      </c>
      <c r="U47" s="62">
        <f>+A!S47/E!T61</f>
        <v>0.16953632520044201</v>
      </c>
      <c r="V47" s="62">
        <f>+A!T47/E!U61</f>
        <v>0.26625696340226668</v>
      </c>
      <c r="W47" s="62">
        <f>+A!U47/E!V61</f>
        <v>0.19423230089305399</v>
      </c>
      <c r="X47" s="62">
        <f>+A!V47/E!W61</f>
        <v>0.20133455809672726</v>
      </c>
      <c r="Y47" s="62">
        <f>+A!W47/E!X61</f>
        <v>7.4782406320066372E-2</v>
      </c>
      <c r="Z47" s="62">
        <f>+A!X47/E!Y61</f>
        <v>9.1382091345949421E-2</v>
      </c>
      <c r="AA47" s="62">
        <f>+A!Y47/E!Z61</f>
        <v>0.11725275335969251</v>
      </c>
      <c r="AB47" s="62">
        <f>+A!Z47/E!AA61</f>
        <v>9.6842559337728917E-5</v>
      </c>
      <c r="AC47" s="62">
        <f>+A!AA47/E!AB61</f>
        <v>0.24620233484390885</v>
      </c>
      <c r="AD47" s="62">
        <f>+A!AB47/E!AC61</f>
        <v>2.3949153567240681E-4</v>
      </c>
    </row>
    <row r="48" spans="4:30" x14ac:dyDescent="0.25">
      <c r="D48" s="52" t="s">
        <v>17</v>
      </c>
      <c r="E48" s="53"/>
      <c r="F48" s="63">
        <f>+A!D48/E!E62</f>
        <v>0</v>
      </c>
      <c r="G48" s="63">
        <f>+A!E48/E!F62</f>
        <v>0</v>
      </c>
      <c r="H48" s="63">
        <f>+A!F48/E!G62</f>
        <v>0</v>
      </c>
      <c r="I48" s="63">
        <f>+A!G48/E!H62</f>
        <v>0</v>
      </c>
      <c r="J48" s="63">
        <f>+A!H48/E!I62</f>
        <v>0</v>
      </c>
      <c r="K48" s="63">
        <f>+A!I48/E!J62</f>
        <v>0</v>
      </c>
      <c r="L48" s="63">
        <f>+A!J48/E!K62</f>
        <v>0</v>
      </c>
      <c r="M48" s="63">
        <f>+A!K48/E!L62</f>
        <v>0</v>
      </c>
      <c r="N48" s="63">
        <f>+A!L48/E!M62</f>
        <v>1.1720415481761146</v>
      </c>
      <c r="O48" s="63">
        <f>+A!M48/E!N62</f>
        <v>1.2210502640860659</v>
      </c>
      <c r="P48" s="63">
        <f>+A!N48/E!O62</f>
        <v>5.2353517032665993</v>
      </c>
      <c r="Q48" s="63">
        <f>+A!O48/E!P62</f>
        <v>1.4216145137070976E-3</v>
      </c>
      <c r="R48" s="63">
        <f>+A!P48/E!Q62</f>
        <v>4.4981833317937659E-5</v>
      </c>
      <c r="S48" s="63">
        <f>+A!Q48/E!R62</f>
        <v>0</v>
      </c>
      <c r="T48" s="63">
        <f>+A!R48/E!S62</f>
        <v>0.44660505566782976</v>
      </c>
      <c r="U48" s="63">
        <f>+A!S48/E!T62</f>
        <v>0</v>
      </c>
      <c r="V48" s="63">
        <f>+A!T48/E!U62</f>
        <v>0</v>
      </c>
      <c r="W48" s="63">
        <f>+A!U48/E!V62</f>
        <v>0</v>
      </c>
      <c r="X48" s="63">
        <f>+A!V48/E!W62</f>
        <v>6.2162555271865622E-3</v>
      </c>
      <c r="Y48" s="63">
        <f>+A!W48/E!X62</f>
        <v>4.7322997979423874E-2</v>
      </c>
      <c r="Z48" s="63">
        <f>+A!X48/E!Y62</f>
        <v>7.4041696156760775E-2</v>
      </c>
      <c r="AA48" s="63">
        <f>+A!Y48/E!Z62</f>
        <v>1.8667821769682545E-2</v>
      </c>
      <c r="AB48" s="63">
        <f>+A!Z48/E!AA62</f>
        <v>3.7164595658791537E-2</v>
      </c>
      <c r="AC48" s="63">
        <f>+A!AA48/E!AB62</f>
        <v>4.5186584295721158E-2</v>
      </c>
      <c r="AD48" s="63">
        <f>+A!AB48/E!AC62</f>
        <v>3.1682169687219407E-5</v>
      </c>
    </row>
    <row r="49" spans="4:30" x14ac:dyDescent="0.25">
      <c r="D49" s="50" t="s">
        <v>18</v>
      </c>
      <c r="E49" s="51"/>
      <c r="F49" s="63">
        <f>+A!D49/E!E63</f>
        <v>0</v>
      </c>
      <c r="G49" s="63">
        <f>+A!E49/E!F63</f>
        <v>0</v>
      </c>
      <c r="H49" s="63">
        <f>+A!F49/E!G63</f>
        <v>0</v>
      </c>
      <c r="I49" s="63">
        <f>+A!G49/E!H63</f>
        <v>0</v>
      </c>
      <c r="J49" s="63">
        <f>+A!H49/E!I63</f>
        <v>0</v>
      </c>
      <c r="K49" s="63">
        <f>+A!I49/E!J63</f>
        <v>0</v>
      </c>
      <c r="L49" s="63">
        <f>+A!J49/E!K63</f>
        <v>0</v>
      </c>
      <c r="M49" s="63">
        <f>+A!K49/E!L63</f>
        <v>0</v>
      </c>
      <c r="N49" s="63">
        <f>+A!L49/E!M63</f>
        <v>9.830913094724443E-2</v>
      </c>
      <c r="O49" s="63">
        <f>+A!M49/E!N63</f>
        <v>2.766652069111501E-4</v>
      </c>
      <c r="P49" s="63">
        <f>+A!N49/E!O63</f>
        <v>1.3433933656136776</v>
      </c>
      <c r="Q49" s="63">
        <f>+A!O49/E!P63</f>
        <v>0.1720746889687588</v>
      </c>
      <c r="R49" s="63">
        <f>+A!P49/E!Q63</f>
        <v>0.12524939729099049</v>
      </c>
      <c r="S49" s="63">
        <f>+A!Q49/E!R63</f>
        <v>1.580243925711252E-4</v>
      </c>
      <c r="T49" s="63">
        <f>+A!R49/E!S63</f>
        <v>6.8354890051701075E-2</v>
      </c>
      <c r="U49" s="63">
        <f>+A!S49/E!T63</f>
        <v>2.4168015764146848E-2</v>
      </c>
      <c r="V49" s="63">
        <f>+A!T49/E!U63</f>
        <v>3.3268502335769101</v>
      </c>
      <c r="W49" s="63">
        <f>+A!U49/E!V63</f>
        <v>0.24043178236593951</v>
      </c>
      <c r="X49" s="63">
        <f>+A!V49/E!W63</f>
        <v>3.7421847177418394E-2</v>
      </c>
      <c r="Y49" s="63">
        <f>+A!W49/E!X63</f>
        <v>0.24784056926365791</v>
      </c>
      <c r="Z49" s="63">
        <f>+A!X49/E!Y63</f>
        <v>3.0975106548661653E-2</v>
      </c>
      <c r="AA49" s="63">
        <f>+A!Y49/E!Z63</f>
        <v>0.84677078404542039</v>
      </c>
      <c r="AB49" s="63">
        <f>+A!Z49/E!AA63</f>
        <v>1.8781593499624823E-2</v>
      </c>
      <c r="AC49" s="63">
        <f>+A!AA49/E!AB63</f>
        <v>0.15067297518780184</v>
      </c>
      <c r="AD49" s="63">
        <f>+A!AB49/E!AC63</f>
        <v>2.2848472965358776E-4</v>
      </c>
    </row>
    <row r="50" spans="4:30" x14ac:dyDescent="0.25">
      <c r="D50" s="52" t="s">
        <v>19</v>
      </c>
      <c r="E50" s="53"/>
      <c r="F50" s="63">
        <f>+A!D50/E!E64</f>
        <v>0</v>
      </c>
      <c r="G50" s="63">
        <f>+A!E50/E!F64</f>
        <v>0</v>
      </c>
      <c r="H50" s="63">
        <f>+A!F50/E!G64</f>
        <v>0</v>
      </c>
      <c r="I50" s="63">
        <f>+A!G50/E!H64</f>
        <v>0</v>
      </c>
      <c r="J50" s="63">
        <f>+A!H50/E!I64</f>
        <v>0</v>
      </c>
      <c r="K50" s="63">
        <f>+A!I50/E!J64</f>
        <v>0</v>
      </c>
      <c r="L50" s="63">
        <f>+A!J50/E!K64</f>
        <v>0</v>
      </c>
      <c r="M50" s="63">
        <f>+A!K50/E!L64</f>
        <v>0</v>
      </c>
      <c r="N50" s="63">
        <f>+A!L50/E!M64</f>
        <v>0</v>
      </c>
      <c r="O50" s="63">
        <f>+A!M50/E!N64</f>
        <v>0</v>
      </c>
      <c r="P50" s="63">
        <f>+A!N50/E!O64</f>
        <v>0</v>
      </c>
      <c r="Q50" s="63">
        <f>+A!O50/E!P64</f>
        <v>4.7303846421956888E-3</v>
      </c>
      <c r="R50" s="63">
        <f>+A!P50/E!Q64</f>
        <v>0</v>
      </c>
      <c r="S50" s="63">
        <f>+A!Q50/E!R64</f>
        <v>2.9035601032929823E-2</v>
      </c>
      <c r="T50" s="63">
        <f>+A!R50/E!S64</f>
        <v>6.4520833143463255E-2</v>
      </c>
      <c r="U50" s="63">
        <f>+A!S50/E!T64</f>
        <v>6.113746557027764E-2</v>
      </c>
      <c r="V50" s="63">
        <f>+A!T50/E!U64</f>
        <v>4.772441826653312E-2</v>
      </c>
      <c r="W50" s="63">
        <f>+A!U50/E!V64</f>
        <v>2.9211272709225238</v>
      </c>
      <c r="X50" s="63">
        <f>+A!V50/E!W64</f>
        <v>4.7178714304052791E-5</v>
      </c>
      <c r="Y50" s="63">
        <f>+A!W50/E!X64</f>
        <v>0</v>
      </c>
      <c r="Z50" s="63">
        <f>+A!X50/E!Y64</f>
        <v>0</v>
      </c>
      <c r="AA50" s="63">
        <f>+A!Y50/E!Z64</f>
        <v>0</v>
      </c>
      <c r="AB50" s="63">
        <f>+A!Z50/E!AA64</f>
        <v>0.14187826644763998</v>
      </c>
      <c r="AC50" s="63">
        <f>+A!AA50/E!AB64</f>
        <v>0</v>
      </c>
      <c r="AD50" s="63">
        <f>+A!AB50/E!AC64</f>
        <v>0</v>
      </c>
    </row>
    <row r="51" spans="4:30" x14ac:dyDescent="0.25">
      <c r="D51" s="50" t="s">
        <v>20</v>
      </c>
      <c r="E51" s="51"/>
      <c r="F51" s="63">
        <f>+A!D51/E!E65</f>
        <v>0</v>
      </c>
      <c r="G51" s="63">
        <f>+A!E51/E!F65</f>
        <v>0</v>
      </c>
      <c r="H51" s="63">
        <f>+A!F51/E!G65</f>
        <v>0</v>
      </c>
      <c r="I51" s="63">
        <f>+A!G51/E!H65</f>
        <v>0</v>
      </c>
      <c r="J51" s="63">
        <f>+A!H51/E!I65</f>
        <v>0</v>
      </c>
      <c r="K51" s="63">
        <f>+A!I51/E!J65</f>
        <v>0</v>
      </c>
      <c r="L51" s="63">
        <f>+A!J51/E!K65</f>
        <v>0</v>
      </c>
      <c r="M51" s="63">
        <f>+A!K51/E!L65</f>
        <v>0</v>
      </c>
      <c r="N51" s="63">
        <f>+A!L51/E!M65</f>
        <v>0</v>
      </c>
      <c r="O51" s="63">
        <f>+A!M51/E!N65</f>
        <v>0</v>
      </c>
      <c r="P51" s="63">
        <f>+A!N51/E!O65</f>
        <v>0</v>
      </c>
      <c r="Q51" s="63">
        <f>+A!O51/E!P65</f>
        <v>0</v>
      </c>
      <c r="R51" s="63">
        <f>+A!P51/E!Q65</f>
        <v>0</v>
      </c>
      <c r="S51" s="63">
        <f>+A!Q51/E!R65</f>
        <v>0</v>
      </c>
      <c r="T51" s="63">
        <f>+A!R51/E!S65</f>
        <v>0</v>
      </c>
      <c r="U51" s="63">
        <f>+A!S51/E!T65</f>
        <v>0</v>
      </c>
      <c r="V51" s="63">
        <f>+A!T51/E!U65</f>
        <v>0</v>
      </c>
      <c r="W51" s="63">
        <f>+A!U51/E!V65</f>
        <v>0</v>
      </c>
      <c r="X51" s="63">
        <f>+A!V51/E!W65</f>
        <v>0</v>
      </c>
      <c r="Y51" s="63">
        <f>+A!W51/E!X65</f>
        <v>0</v>
      </c>
      <c r="Z51" s="63">
        <f>+A!X51/E!Y65</f>
        <v>0</v>
      </c>
      <c r="AA51" s="63">
        <f>+A!Y51/E!Z65</f>
        <v>0</v>
      </c>
      <c r="AB51" s="63">
        <f>+A!Z51/E!AA65</f>
        <v>0</v>
      </c>
      <c r="AC51" s="63">
        <f>+A!AA51/E!AB65</f>
        <v>0</v>
      </c>
      <c r="AD51" s="63">
        <f>+A!AB51/E!AC65</f>
        <v>3.6789735186219598E-7</v>
      </c>
    </row>
    <row r="52" spans="4:30" x14ac:dyDescent="0.25">
      <c r="D52" s="52" t="s">
        <v>21</v>
      </c>
      <c r="E52" s="53"/>
      <c r="F52" s="63">
        <f>+A!D52/E!E66</f>
        <v>0</v>
      </c>
      <c r="G52" s="63">
        <f>+A!E52/E!F66</f>
        <v>0</v>
      </c>
      <c r="H52" s="63">
        <f>+A!F52/E!G66</f>
        <v>0</v>
      </c>
      <c r="I52" s="63">
        <f>+A!G52/E!H66</f>
        <v>0</v>
      </c>
      <c r="J52" s="63">
        <f>+A!H52/E!I66</f>
        <v>0</v>
      </c>
      <c r="K52" s="63">
        <f>+A!I52/E!J66</f>
        <v>0</v>
      </c>
      <c r="L52" s="63">
        <f>+A!J52/E!K66</f>
        <v>0</v>
      </c>
      <c r="M52" s="63">
        <f>+A!K52/E!L66</f>
        <v>0</v>
      </c>
      <c r="N52" s="63">
        <f>+A!L52/E!M66</f>
        <v>1.1539464868486424</v>
      </c>
      <c r="O52" s="63">
        <f>+A!M52/E!N66</f>
        <v>0.93938162827399885</v>
      </c>
      <c r="P52" s="63">
        <f>+A!N52/E!O66</f>
        <v>0.98852033655664595</v>
      </c>
      <c r="Q52" s="63">
        <f>+A!O52/E!P66</f>
        <v>0.45147958729687526</v>
      </c>
      <c r="R52" s="63">
        <f>+A!P52/E!Q66</f>
        <v>1.007018865059472</v>
      </c>
      <c r="S52" s="63">
        <f>+A!Q52/E!R66</f>
        <v>2.0432535069664794</v>
      </c>
      <c r="T52" s="63">
        <f>+A!R52/E!S66</f>
        <v>6.8977265826464302</v>
      </c>
      <c r="U52" s="63">
        <f>+A!S52/E!T66</f>
        <v>8.6371286268728564</v>
      </c>
      <c r="V52" s="63">
        <f>+A!T52/E!U66</f>
        <v>6.0316643139576316</v>
      </c>
      <c r="W52" s="63">
        <f>+A!U52/E!V66</f>
        <v>3.5469130375147002</v>
      </c>
      <c r="X52" s="63">
        <f>+A!V52/E!W66</f>
        <v>3.15563212296996E-3</v>
      </c>
      <c r="Y52" s="63">
        <f>+A!W52/E!X66</f>
        <v>1.0131932883261783</v>
      </c>
      <c r="Z52" s="63">
        <f>+A!X52/E!Y66</f>
        <v>1.2214117308933008</v>
      </c>
      <c r="AA52" s="63">
        <f>+A!Y52/E!Z66</f>
        <v>1.1427733138800038</v>
      </c>
      <c r="AB52" s="63">
        <f>+A!Z52/E!AA66</f>
        <v>1.235688334042345</v>
      </c>
      <c r="AC52" s="63">
        <f>+A!AA52/E!AB66</f>
        <v>1.2218276468977833</v>
      </c>
      <c r="AD52" s="63">
        <f>+A!AB52/E!AC66</f>
        <v>1.319245228088744E-3</v>
      </c>
    </row>
    <row r="53" spans="4:30" x14ac:dyDescent="0.25">
      <c r="D53" s="50" t="s">
        <v>22</v>
      </c>
      <c r="E53" s="51"/>
      <c r="F53" s="63">
        <f>+A!D53/E!E67</f>
        <v>0</v>
      </c>
      <c r="G53" s="63">
        <f>+A!E53/E!F67</f>
        <v>0</v>
      </c>
      <c r="H53" s="63">
        <f>+A!F53/E!G67</f>
        <v>0</v>
      </c>
      <c r="I53" s="63">
        <f>+A!G53/E!H67</f>
        <v>0</v>
      </c>
      <c r="J53" s="63">
        <f>+A!H53/E!I67</f>
        <v>0</v>
      </c>
      <c r="K53" s="63">
        <f>+A!I53/E!J67</f>
        <v>0</v>
      </c>
      <c r="L53" s="63">
        <f>+A!J53/E!K67</f>
        <v>0</v>
      </c>
      <c r="M53" s="63">
        <f>+A!K53/E!L67</f>
        <v>0</v>
      </c>
      <c r="N53" s="63">
        <f>+A!L53/E!M67</f>
        <v>0.20410378004512661</v>
      </c>
      <c r="O53" s="63">
        <f>+A!M53/E!N67</f>
        <v>6.9824225219780212E-2</v>
      </c>
      <c r="P53" s="63">
        <f>+A!N53/E!O67</f>
        <v>8.9337282454330508E-2</v>
      </c>
      <c r="Q53" s="63">
        <f>+A!O53/E!P67</f>
        <v>9.6844080581136235E-2</v>
      </c>
      <c r="R53" s="63">
        <f>+A!P53/E!Q67</f>
        <v>9.9482271592129093E-2</v>
      </c>
      <c r="S53" s="63">
        <f>+A!Q53/E!R67</f>
        <v>7.3475139280395924E-2</v>
      </c>
      <c r="T53" s="63">
        <f>+A!R53/E!S67</f>
        <v>0.14299850760919794</v>
      </c>
      <c r="U53" s="63">
        <f>+A!S53/E!T67</f>
        <v>0.19838639483467832</v>
      </c>
      <c r="V53" s="63">
        <f>+A!T53/E!U67</f>
        <v>0.14307581707729136</v>
      </c>
      <c r="W53" s="63">
        <f>+A!U53/E!V67</f>
        <v>9.3541993000663917E-2</v>
      </c>
      <c r="X53" s="63">
        <f>+A!V53/E!W67</f>
        <v>0.1469289039548525</v>
      </c>
      <c r="Y53" s="63">
        <f>+A!W53/E!X67</f>
        <v>2.7316981795161871E-2</v>
      </c>
      <c r="Z53" s="63">
        <f>+A!X53/E!Y67</f>
        <v>0.12793366495089034</v>
      </c>
      <c r="AA53" s="63">
        <f>+A!Y53/E!Z67</f>
        <v>0.16695090991634848</v>
      </c>
      <c r="AB53" s="63">
        <f>+A!Z53/E!AA67</f>
        <v>4.3684405750615336E-2</v>
      </c>
      <c r="AC53" s="63">
        <f>+A!AA53/E!AB67</f>
        <v>7.344828893052438E-2</v>
      </c>
      <c r="AD53" s="63">
        <f>+A!AB53/E!AC67</f>
        <v>2.4149244056353652E-4</v>
      </c>
    </row>
    <row r="54" spans="4:30" x14ac:dyDescent="0.25">
      <c r="D54" s="52" t="s">
        <v>23</v>
      </c>
      <c r="E54" s="53"/>
      <c r="F54" s="63">
        <f>+A!D54/E!E68</f>
        <v>0</v>
      </c>
      <c r="G54" s="63">
        <f>+A!E54/E!F68</f>
        <v>0</v>
      </c>
      <c r="H54" s="63">
        <f>+A!F54/E!G68</f>
        <v>0</v>
      </c>
      <c r="I54" s="63">
        <f>+A!G54/E!H68</f>
        <v>0</v>
      </c>
      <c r="J54" s="63">
        <f>+A!H54/E!I68</f>
        <v>0</v>
      </c>
      <c r="K54" s="63">
        <f>+A!I54/E!J68</f>
        <v>0</v>
      </c>
      <c r="L54" s="63">
        <f>+A!J54/E!K68</f>
        <v>0</v>
      </c>
      <c r="M54" s="63">
        <f>+A!K54/E!L68</f>
        <v>0</v>
      </c>
      <c r="N54" s="63">
        <f>+A!L54/E!M68</f>
        <v>1.4431345216450018E-6</v>
      </c>
      <c r="O54" s="63">
        <f>+A!M54/E!N68</f>
        <v>3.759931254939089E-2</v>
      </c>
      <c r="P54" s="63">
        <f>+A!N54/E!O68</f>
        <v>3.7385969000143272E-2</v>
      </c>
      <c r="Q54" s="63">
        <f>+A!O54/E!P68</f>
        <v>1.5987275999638728E-2</v>
      </c>
      <c r="R54" s="63">
        <f>+A!P54/E!Q68</f>
        <v>2.050808807217985E-2</v>
      </c>
      <c r="S54" s="63">
        <f>+A!Q54/E!R68</f>
        <v>0.12696303690795349</v>
      </c>
      <c r="T54" s="63">
        <f>+A!R54/E!S68</f>
        <v>1.3158834400827929E-2</v>
      </c>
      <c r="U54" s="63">
        <f>+A!S54/E!T68</f>
        <v>0.18522152580789458</v>
      </c>
      <c r="V54" s="63">
        <f>+A!T54/E!U68</f>
        <v>3.339832000186535E-2</v>
      </c>
      <c r="W54" s="63">
        <f>+A!U54/E!V68</f>
        <v>1.431761226857095E-4</v>
      </c>
      <c r="X54" s="63">
        <f>+A!V54/E!W68</f>
        <v>2.7572163592806605E-4</v>
      </c>
      <c r="Y54" s="63">
        <f>+A!W54/E!X68</f>
        <v>0.37588744700854276</v>
      </c>
      <c r="Z54" s="63">
        <f>+A!X54/E!Y68</f>
        <v>0.94152534521329767</v>
      </c>
      <c r="AA54" s="63">
        <f>+A!Y54/E!Z68</f>
        <v>0.29410150406157098</v>
      </c>
      <c r="AB54" s="63">
        <f>+A!Z54/E!AA68</f>
        <v>0.21370146771258547</v>
      </c>
      <c r="AC54" s="63">
        <f>+A!AA54/E!AB68</f>
        <v>6.0497913136042748E-4</v>
      </c>
      <c r="AD54" s="63">
        <f>+A!AB54/E!AC68</f>
        <v>5.862106982123486E-4</v>
      </c>
    </row>
    <row r="55" spans="4:30" x14ac:dyDescent="0.25">
      <c r="D55" s="50" t="s">
        <v>24</v>
      </c>
      <c r="E55" s="51"/>
      <c r="F55" s="63">
        <f>+A!D55/E!E69</f>
        <v>0</v>
      </c>
      <c r="G55" s="63">
        <f>+A!E55/E!F69</f>
        <v>0</v>
      </c>
      <c r="H55" s="63">
        <f>+A!F55/E!G69</f>
        <v>0</v>
      </c>
      <c r="I55" s="63">
        <f>+A!G55/E!H69</f>
        <v>0</v>
      </c>
      <c r="J55" s="63">
        <f>+A!H55/E!I69</f>
        <v>0</v>
      </c>
      <c r="K55" s="63">
        <f>+A!I55/E!J69</f>
        <v>0</v>
      </c>
      <c r="L55" s="63">
        <f>+A!J55/E!K69</f>
        <v>0</v>
      </c>
      <c r="M55" s="63">
        <f>+A!K55/E!L69</f>
        <v>0</v>
      </c>
      <c r="N55" s="63">
        <f>+A!L55/E!M69</f>
        <v>0</v>
      </c>
      <c r="O55" s="63">
        <f>+A!M55/E!N69</f>
        <v>7.791107992865526E-7</v>
      </c>
      <c r="P55" s="63">
        <f>+A!N55/E!O69</f>
        <v>1.8699948807401289E-2</v>
      </c>
      <c r="Q55" s="63">
        <f>+A!O55/E!P69</f>
        <v>3.3000517849076163E-8</v>
      </c>
      <c r="R55" s="63">
        <f>+A!P55/E!Q69</f>
        <v>0</v>
      </c>
      <c r="S55" s="63">
        <f>+A!Q55/E!R69</f>
        <v>1.5186816042924026E-3</v>
      </c>
      <c r="T55" s="63">
        <f>+A!R55/E!S69</f>
        <v>6.6265422500539082E-3</v>
      </c>
      <c r="U55" s="63">
        <f>+A!S55/E!T69</f>
        <v>1.0601030664766487E-6</v>
      </c>
      <c r="V55" s="63">
        <f>+A!T55/E!U69</f>
        <v>1.3926050735147586E-2</v>
      </c>
      <c r="W55" s="63">
        <f>+A!U55/E!V69</f>
        <v>0.15772595437686301</v>
      </c>
      <c r="X55" s="63">
        <f>+A!V55/E!W69</f>
        <v>0.17420397050436681</v>
      </c>
      <c r="Y55" s="63">
        <f>+A!W55/E!X69</f>
        <v>0.12705698235363655</v>
      </c>
      <c r="Z55" s="63">
        <f>+A!X55/E!Y69</f>
        <v>0.10264626339545452</v>
      </c>
      <c r="AA55" s="63">
        <f>+A!Y55/E!Z69</f>
        <v>0.31187270499444414</v>
      </c>
      <c r="AB55" s="63">
        <f>+A!Z55/E!AA69</f>
        <v>0.12092784618270898</v>
      </c>
      <c r="AC55" s="63">
        <f>+A!AA55/E!AB69</f>
        <v>5.6787060474989194E-2</v>
      </c>
      <c r="AD55" s="63">
        <f>+A!AB55/E!AC69</f>
        <v>2.8695205454944573E-4</v>
      </c>
    </row>
    <row r="56" spans="4:30" ht="15.75" thickBot="1" x14ac:dyDescent="0.3">
      <c r="D56" s="54" t="s">
        <v>25</v>
      </c>
      <c r="E56" s="55"/>
      <c r="F56" s="64">
        <f>+A!D56/E!E70</f>
        <v>0</v>
      </c>
      <c r="G56" s="64">
        <f>+A!E56/E!F70</f>
        <v>0</v>
      </c>
      <c r="H56" s="64">
        <f>+A!F56/E!G70</f>
        <v>0</v>
      </c>
      <c r="I56" s="64">
        <f>+A!G56/E!H70</f>
        <v>0</v>
      </c>
      <c r="J56" s="64">
        <f>+A!H56/E!I70</f>
        <v>0</v>
      </c>
      <c r="K56" s="64">
        <f>+A!I56/E!J70</f>
        <v>0</v>
      </c>
      <c r="L56" s="64">
        <f>+A!J56/E!K70</f>
        <v>0</v>
      </c>
      <c r="M56" s="64">
        <f>+A!K56/E!L70</f>
        <v>0</v>
      </c>
      <c r="N56" s="64">
        <f>+A!L56/E!M70</f>
        <v>0</v>
      </c>
      <c r="O56" s="64">
        <f>+A!M56/E!N70</f>
        <v>1.6643980026121307E-5</v>
      </c>
      <c r="P56" s="64">
        <f>+A!N56/E!O70</f>
        <v>5.0518774595884235E-3</v>
      </c>
      <c r="Q56" s="64">
        <f>+A!O56/E!P70</f>
        <v>1.9011461914431307E-5</v>
      </c>
      <c r="R56" s="64">
        <f>+A!P56/E!Q70</f>
        <v>4.3902982498554314E-3</v>
      </c>
      <c r="S56" s="64">
        <f>+A!Q56/E!R70</f>
        <v>1.8587471517911729E-2</v>
      </c>
      <c r="T56" s="64">
        <f>+A!R56/E!S70</f>
        <v>1.2758486351372873E-5</v>
      </c>
      <c r="U56" s="64">
        <f>+A!S56/E!T70</f>
        <v>1.6902314954390203E-5</v>
      </c>
      <c r="V56" s="64">
        <f>+A!T56/E!U70</f>
        <v>3.7545634010900547E-3</v>
      </c>
      <c r="W56" s="64">
        <f>+A!U56/E!V70</f>
        <v>9.81566361865812E-3</v>
      </c>
      <c r="X56" s="64">
        <f>+A!V56/E!W70</f>
        <v>5.2974996612116532E-6</v>
      </c>
      <c r="Y56" s="64">
        <f>+A!W56/E!X70</f>
        <v>1.1590517105031406E-5</v>
      </c>
      <c r="Z56" s="64">
        <f>+A!X56/E!Y70</f>
        <v>7.2642322035626292E-3</v>
      </c>
      <c r="AA56" s="64">
        <f>+A!Y56/E!Z70</f>
        <v>0</v>
      </c>
      <c r="AB56" s="64">
        <f>+A!Z56/E!AA70</f>
        <v>0</v>
      </c>
      <c r="AC56" s="64">
        <f>+A!AA56/E!AB70</f>
        <v>1.8412486765871699E-5</v>
      </c>
      <c r="AD56" s="64">
        <f>+A!AB56/E!AC70</f>
        <v>1.003357762393214E-5</v>
      </c>
    </row>
    <row r="57" spans="4:30" x14ac:dyDescent="0.25">
      <c r="D57" s="1" t="s">
        <v>52</v>
      </c>
    </row>
    <row r="58" spans="4:30" ht="16.5" thickBot="1" x14ac:dyDescent="0.3">
      <c r="E58" s="241" t="s">
        <v>60</v>
      </c>
      <c r="F58" s="241"/>
      <c r="G58" s="241"/>
      <c r="H58" s="241"/>
      <c r="I58" s="241"/>
      <c r="J58" s="241"/>
      <c r="K58" s="241"/>
      <c r="L58" s="241"/>
      <c r="M58" s="241"/>
      <c r="N58" s="241"/>
      <c r="O58" s="241"/>
      <c r="P58" s="241"/>
      <c r="Q58" s="241"/>
      <c r="R58" s="241"/>
      <c r="S58" s="241"/>
      <c r="T58" s="241"/>
      <c r="U58" s="241"/>
      <c r="V58" s="241"/>
      <c r="W58" s="241"/>
      <c r="X58" s="241"/>
      <c r="Y58" s="241"/>
      <c r="Z58" s="241"/>
    </row>
    <row r="59" spans="4:30" ht="15.75" thickBot="1" x14ac:dyDescent="0.3">
      <c r="D59" s="67" t="s">
        <v>14</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2017</v>
      </c>
      <c r="AB59" s="10">
        <v>2018</v>
      </c>
      <c r="AC59" s="10">
        <v>2019</v>
      </c>
    </row>
    <row r="60" spans="4:30" ht="15.75" thickBot="1" x14ac:dyDescent="0.3">
      <c r="D60" s="68" t="s">
        <v>15</v>
      </c>
      <c r="E60" s="188">
        <v>10201048.616</v>
      </c>
      <c r="F60" s="188">
        <v>10647554.944</v>
      </c>
      <c r="G60" s="188">
        <v>11549019.425000001</v>
      </c>
      <c r="H60" s="188">
        <v>10821222.651000001</v>
      </c>
      <c r="I60" s="188">
        <v>11617030.244999999</v>
      </c>
      <c r="J60" s="188">
        <v>13158400.846999999</v>
      </c>
      <c r="K60" s="188">
        <v>12301486.486</v>
      </c>
      <c r="L60" s="188">
        <v>11897488.380999999</v>
      </c>
      <c r="M60" s="188">
        <v>13092218.069</v>
      </c>
      <c r="N60" s="188">
        <v>16729677.706</v>
      </c>
      <c r="O60" s="188">
        <v>21190438.855</v>
      </c>
      <c r="P60" s="188">
        <v>24390975.228999998</v>
      </c>
      <c r="Q60" s="188">
        <v>29991332.158</v>
      </c>
      <c r="R60" s="188">
        <v>37625882.180999987</v>
      </c>
      <c r="S60" s="188">
        <v>32852985.956</v>
      </c>
      <c r="T60" s="188">
        <v>39819528.778999999</v>
      </c>
      <c r="U60" s="188">
        <v>56953516.251000009</v>
      </c>
      <c r="V60" s="188">
        <v>60273618.261000007</v>
      </c>
      <c r="W60" s="188">
        <v>58821870.039999999</v>
      </c>
      <c r="X60" s="188">
        <v>54794812.074000001</v>
      </c>
      <c r="Y60" s="188">
        <v>35690766.710000001</v>
      </c>
      <c r="Z60" s="188">
        <v>31044991.359999999</v>
      </c>
      <c r="AA60" s="188">
        <v>37766321.060000002</v>
      </c>
      <c r="AB60" s="188">
        <v>41831520.219999991</v>
      </c>
      <c r="AC60" s="188">
        <v>39489359.461999997</v>
      </c>
    </row>
    <row r="61" spans="4:30" x14ac:dyDescent="0.25">
      <c r="D61" s="69" t="s">
        <v>16</v>
      </c>
      <c r="E61" s="199">
        <v>3098921.09</v>
      </c>
      <c r="F61" s="199">
        <v>2785849.662</v>
      </c>
      <c r="G61" s="199">
        <v>3607707.88</v>
      </c>
      <c r="H61" s="199">
        <v>3335956.557</v>
      </c>
      <c r="I61" s="199">
        <v>2695929.8470000001</v>
      </c>
      <c r="J61" s="199">
        <v>2405215.0010000002</v>
      </c>
      <c r="K61" s="199">
        <v>2138679.7719999999</v>
      </c>
      <c r="L61" s="199">
        <v>2078652.2009999999</v>
      </c>
      <c r="M61" s="199">
        <v>2115649.7719999999</v>
      </c>
      <c r="N61" s="199">
        <v>2562060.0449999999</v>
      </c>
      <c r="O61" s="199">
        <v>3414451.378</v>
      </c>
      <c r="P61" s="199">
        <v>3636147.1490000002</v>
      </c>
      <c r="Q61" s="199">
        <v>4207719.53</v>
      </c>
      <c r="R61" s="199">
        <v>4920759.6100000003</v>
      </c>
      <c r="S61" s="199">
        <v>4598395.335</v>
      </c>
      <c r="T61" s="199">
        <v>4252563.568</v>
      </c>
      <c r="U61" s="199">
        <v>5361940.517</v>
      </c>
      <c r="V61" s="199">
        <v>4891277.0719999997</v>
      </c>
      <c r="W61" s="199">
        <v>4827988.8420000002</v>
      </c>
      <c r="X61" s="199">
        <v>5397566.3509999998</v>
      </c>
      <c r="Y61" s="199">
        <v>5065806.5839999998</v>
      </c>
      <c r="Z61" s="199">
        <v>5017400.301</v>
      </c>
      <c r="AA61" s="199">
        <v>5287654.5549999997</v>
      </c>
      <c r="AB61" s="199">
        <v>5056430.5199999996</v>
      </c>
      <c r="AC61" s="199">
        <v>5180742.5949999997</v>
      </c>
    </row>
    <row r="62" spans="4:30" x14ac:dyDescent="0.25">
      <c r="D62" s="70" t="s">
        <v>17</v>
      </c>
      <c r="E62" s="191">
        <v>30803.01</v>
      </c>
      <c r="F62" s="191">
        <v>35173.404000000002</v>
      </c>
      <c r="G62" s="191">
        <v>39259.262000000002</v>
      </c>
      <c r="H62" s="191">
        <v>35104.345999999998</v>
      </c>
      <c r="I62" s="191">
        <v>39624.252</v>
      </c>
      <c r="J62" s="191">
        <v>46419.232000000004</v>
      </c>
      <c r="K62" s="191">
        <v>53188.722000000002</v>
      </c>
      <c r="L62" s="191">
        <v>74104.146999999997</v>
      </c>
      <c r="M62" s="191">
        <v>91780.876000000004</v>
      </c>
      <c r="N62" s="191">
        <v>123835.197</v>
      </c>
      <c r="O62" s="191">
        <v>96874.676000000007</v>
      </c>
      <c r="P62" s="191">
        <v>94055.032999999996</v>
      </c>
      <c r="Q62" s="191">
        <v>105375.874</v>
      </c>
      <c r="R62" s="191">
        <v>94489.955000000002</v>
      </c>
      <c r="S62" s="191">
        <v>70182.815000000002</v>
      </c>
      <c r="T62" s="191">
        <v>53309.548000000003</v>
      </c>
      <c r="U62" s="191">
        <v>64346.038</v>
      </c>
      <c r="V62" s="191">
        <v>70258.634000000005</v>
      </c>
      <c r="W62" s="191">
        <v>97455.774999999994</v>
      </c>
      <c r="X62" s="191">
        <v>83701.375</v>
      </c>
      <c r="Y62" s="191">
        <v>73863.785999999993</v>
      </c>
      <c r="Z62" s="191">
        <v>54157.362999999998</v>
      </c>
      <c r="AA62" s="191">
        <v>67241.414999999994</v>
      </c>
      <c r="AB62" s="191">
        <v>74247.701000000001</v>
      </c>
      <c r="AC62" s="191">
        <v>79792.514999999999</v>
      </c>
    </row>
    <row r="63" spans="4:30" x14ac:dyDescent="0.25">
      <c r="D63" s="70" t="s">
        <v>18</v>
      </c>
      <c r="E63" s="191">
        <v>579990.24399999995</v>
      </c>
      <c r="F63" s="191">
        <v>605765.80500000005</v>
      </c>
      <c r="G63" s="191">
        <v>616942.38699999999</v>
      </c>
      <c r="H63" s="191">
        <v>617456.18000000005</v>
      </c>
      <c r="I63" s="191">
        <v>620240.06799999997</v>
      </c>
      <c r="J63" s="191">
        <v>659124.23800000001</v>
      </c>
      <c r="K63" s="191">
        <v>688855.61499999999</v>
      </c>
      <c r="L63" s="191">
        <v>757827.40099999995</v>
      </c>
      <c r="M63" s="191">
        <v>789590.94900000002</v>
      </c>
      <c r="N63" s="191">
        <v>875534.74</v>
      </c>
      <c r="O63" s="191">
        <v>1139266.4569999999</v>
      </c>
      <c r="P63" s="191">
        <v>1479351.7949999999</v>
      </c>
      <c r="Q63" s="191">
        <v>1801174.3359999999</v>
      </c>
      <c r="R63" s="191">
        <v>1883633.2490000001</v>
      </c>
      <c r="S63" s="191">
        <v>1536759.11</v>
      </c>
      <c r="T63" s="191">
        <v>1790755.2039999999</v>
      </c>
      <c r="U63" s="191">
        <v>1862520.5719999999</v>
      </c>
      <c r="V63" s="191">
        <v>1903899.7069999999</v>
      </c>
      <c r="W63" s="191">
        <v>1983921.308</v>
      </c>
      <c r="X63" s="191">
        <v>1921493.327</v>
      </c>
      <c r="Y63" s="191">
        <v>1777427.3</v>
      </c>
      <c r="Z63" s="191">
        <v>1737163.1470000001</v>
      </c>
      <c r="AA63" s="191">
        <v>1879180.273</v>
      </c>
      <c r="AB63" s="191">
        <v>2002077.676</v>
      </c>
      <c r="AC63" s="191">
        <v>1958958.048</v>
      </c>
    </row>
    <row r="64" spans="4:30" x14ac:dyDescent="0.25">
      <c r="D64" s="70" t="s">
        <v>19</v>
      </c>
      <c r="E64" s="191">
        <v>2777924.2829999998</v>
      </c>
      <c r="F64" s="191">
        <v>3827695.986</v>
      </c>
      <c r="G64" s="191">
        <v>3622565.1490000002</v>
      </c>
      <c r="H64" s="191">
        <v>3273865.3459999999</v>
      </c>
      <c r="I64" s="191">
        <v>4702466.4309999999</v>
      </c>
      <c r="J64" s="191">
        <v>5668573.9000000004</v>
      </c>
      <c r="K64" s="191">
        <v>4465281.6239999998</v>
      </c>
      <c r="L64" s="191">
        <v>4273429.8509999998</v>
      </c>
      <c r="M64" s="191">
        <v>4869042.2489999998</v>
      </c>
      <c r="N64" s="191">
        <v>6174538.5109999999</v>
      </c>
      <c r="O64" s="191">
        <v>8316319.8449999997</v>
      </c>
      <c r="P64" s="191">
        <v>9373867.7410000004</v>
      </c>
      <c r="Q64" s="191">
        <v>10872100.037</v>
      </c>
      <c r="R64" s="191">
        <v>17295009.647999998</v>
      </c>
      <c r="S64" s="191">
        <v>15780856.358999999</v>
      </c>
      <c r="T64" s="191">
        <v>22564428.982000001</v>
      </c>
      <c r="U64" s="191">
        <v>36481785.703000002</v>
      </c>
      <c r="V64" s="191">
        <v>39611602.737000003</v>
      </c>
      <c r="W64" s="191">
        <v>39276186.884999998</v>
      </c>
      <c r="X64" s="191">
        <v>35930632.399999999</v>
      </c>
      <c r="Y64" s="191">
        <v>18839854.679000001</v>
      </c>
      <c r="Z64" s="191">
        <v>14745528.085000001</v>
      </c>
      <c r="AA64" s="191">
        <v>20445576.850000001</v>
      </c>
      <c r="AB64" s="191">
        <v>24211578.954</v>
      </c>
      <c r="AC64" s="191">
        <v>21598659.598000001</v>
      </c>
    </row>
    <row r="65" spans="4:29" x14ac:dyDescent="0.25">
      <c r="D65" s="70" t="s">
        <v>20</v>
      </c>
      <c r="E65" s="191">
        <v>15458.19</v>
      </c>
      <c r="F65" s="191">
        <v>20060.937999999998</v>
      </c>
      <c r="G65" s="191">
        <v>39520.923999999999</v>
      </c>
      <c r="H65" s="191">
        <v>47420.091999999997</v>
      </c>
      <c r="I65" s="191">
        <v>59328.618000000002</v>
      </c>
      <c r="J65" s="191">
        <v>49121.404000000002</v>
      </c>
      <c r="K65" s="191">
        <v>40252.230000000003</v>
      </c>
      <c r="L65" s="191">
        <v>47038.563999999998</v>
      </c>
      <c r="M65" s="191">
        <v>70101.479000000007</v>
      </c>
      <c r="N65" s="191">
        <v>132581.01300000001</v>
      </c>
      <c r="O65" s="191">
        <v>122856.924</v>
      </c>
      <c r="P65" s="191">
        <v>127010.948</v>
      </c>
      <c r="Q65" s="191">
        <v>261453.73800000001</v>
      </c>
      <c r="R65" s="191">
        <v>384381.01500000001</v>
      </c>
      <c r="S65" s="191">
        <v>178528.27600000001</v>
      </c>
      <c r="T65" s="191">
        <v>135985.625</v>
      </c>
      <c r="U65" s="191">
        <v>290296.103</v>
      </c>
      <c r="V65" s="191">
        <v>280943.15100000001</v>
      </c>
      <c r="W65" s="191">
        <v>255500.98800000001</v>
      </c>
      <c r="X65" s="191">
        <v>328909.83600000001</v>
      </c>
      <c r="Y65" s="191">
        <v>363479.42700000003</v>
      </c>
      <c r="Z65" s="191">
        <v>338839.57299999997</v>
      </c>
      <c r="AA65" s="191">
        <v>500779.88900000002</v>
      </c>
      <c r="AB65" s="191">
        <v>585061.14500000002</v>
      </c>
      <c r="AC65" s="191">
        <v>497421.35700000002</v>
      </c>
    </row>
    <row r="66" spans="4:29" x14ac:dyDescent="0.25">
      <c r="D66" s="70" t="s">
        <v>21</v>
      </c>
      <c r="E66" s="191">
        <v>806467.44</v>
      </c>
      <c r="F66" s="191">
        <v>878271.42099999997</v>
      </c>
      <c r="G66" s="191">
        <v>1075389.1259999999</v>
      </c>
      <c r="H66" s="191">
        <v>1092606.466</v>
      </c>
      <c r="I66" s="191">
        <v>1179674.507</v>
      </c>
      <c r="J66" s="191">
        <v>1335680.9410000001</v>
      </c>
      <c r="K66" s="191">
        <v>1361828.9720000001</v>
      </c>
      <c r="L66" s="191">
        <v>1329738.9140000001</v>
      </c>
      <c r="M66" s="191">
        <v>1219370.236</v>
      </c>
      <c r="N66" s="191">
        <v>1541722.7209999999</v>
      </c>
      <c r="O66" s="191">
        <v>1786172.6610000001</v>
      </c>
      <c r="P66" s="191">
        <v>2024381.6680000001</v>
      </c>
      <c r="Q66" s="191">
        <v>2413255.6839999999</v>
      </c>
      <c r="R66" s="191">
        <v>2951475.1740000001</v>
      </c>
      <c r="S66" s="191">
        <v>2715936.733</v>
      </c>
      <c r="T66" s="191">
        <v>2846822.6030000001</v>
      </c>
      <c r="U66" s="191">
        <v>3312122.983</v>
      </c>
      <c r="V66" s="191">
        <v>3428685.415</v>
      </c>
      <c r="W66" s="191">
        <v>3733191.8110000002</v>
      </c>
      <c r="X66" s="191">
        <v>3684127.247</v>
      </c>
      <c r="Y66" s="191">
        <v>3423007.0780000002</v>
      </c>
      <c r="Z66" s="191">
        <v>3029705.855</v>
      </c>
      <c r="AA66" s="191">
        <v>3053327.361</v>
      </c>
      <c r="AB66" s="191">
        <v>3210970.0660000001</v>
      </c>
      <c r="AC66" s="191">
        <v>3134328.5630000001</v>
      </c>
    </row>
    <row r="67" spans="4:29" x14ac:dyDescent="0.25">
      <c r="D67" s="70" t="s">
        <v>22</v>
      </c>
      <c r="E67" s="191">
        <v>1467892.4750000001</v>
      </c>
      <c r="F67" s="191">
        <v>1145310.274</v>
      </c>
      <c r="G67" s="191">
        <v>1189097.206</v>
      </c>
      <c r="H67" s="191">
        <v>1100459.8259999999</v>
      </c>
      <c r="I67" s="191">
        <v>1195512.314</v>
      </c>
      <c r="J67" s="191">
        <v>1443992.7379999999</v>
      </c>
      <c r="K67" s="191">
        <v>1600065.148</v>
      </c>
      <c r="L67" s="191">
        <v>1560431.6310000001</v>
      </c>
      <c r="M67" s="191">
        <v>1737469.0460000001</v>
      </c>
      <c r="N67" s="191">
        <v>2330093.8820000002</v>
      </c>
      <c r="O67" s="191">
        <v>2753889.4539999999</v>
      </c>
      <c r="P67" s="191">
        <v>3484528.9249999998</v>
      </c>
      <c r="Q67" s="191">
        <v>4748504.3559999997</v>
      </c>
      <c r="R67" s="191">
        <v>4649722.3870000001</v>
      </c>
      <c r="S67" s="191">
        <v>3441238.7110000001</v>
      </c>
      <c r="T67" s="191">
        <v>3337209.6940000001</v>
      </c>
      <c r="U67" s="191">
        <v>3472061.2480000001</v>
      </c>
      <c r="V67" s="191">
        <v>3549539.51</v>
      </c>
      <c r="W67" s="191">
        <v>3048385.906</v>
      </c>
      <c r="X67" s="191">
        <v>2962845.625</v>
      </c>
      <c r="Y67" s="191">
        <v>2367656.7080000001</v>
      </c>
      <c r="Z67" s="191">
        <v>2028656.209</v>
      </c>
      <c r="AA67" s="191">
        <v>2137856.7110000001</v>
      </c>
      <c r="AB67" s="191">
        <v>2445979.3769999999</v>
      </c>
      <c r="AC67" s="191">
        <v>2402659.0589999999</v>
      </c>
    </row>
    <row r="68" spans="4:29" x14ac:dyDescent="0.25">
      <c r="D68" s="70" t="s">
        <v>23</v>
      </c>
      <c r="E68" s="191">
        <v>264716.17499999999</v>
      </c>
      <c r="F68" s="191">
        <v>290365.29800000001</v>
      </c>
      <c r="G68" s="191">
        <v>438185.76</v>
      </c>
      <c r="H68" s="191">
        <v>427399.25199999998</v>
      </c>
      <c r="I68" s="191">
        <v>306885.30800000002</v>
      </c>
      <c r="J68" s="191">
        <v>565442.83100000001</v>
      </c>
      <c r="K68" s="191">
        <v>828162.73800000001</v>
      </c>
      <c r="L68" s="191">
        <v>663024.73400000005</v>
      </c>
      <c r="M68" s="191">
        <v>430313.315</v>
      </c>
      <c r="N68" s="191">
        <v>910814.52500000002</v>
      </c>
      <c r="O68" s="191">
        <v>1265020.04</v>
      </c>
      <c r="P68" s="191">
        <v>1519771.098</v>
      </c>
      <c r="Q68" s="191">
        <v>2208299.469</v>
      </c>
      <c r="R68" s="191">
        <v>1884343.71</v>
      </c>
      <c r="S68" s="191">
        <v>1427862.03</v>
      </c>
      <c r="T68" s="191">
        <v>1265311.8959999999</v>
      </c>
      <c r="U68" s="191">
        <v>1720984.7679999999</v>
      </c>
      <c r="V68" s="191">
        <v>1492637.152</v>
      </c>
      <c r="W68" s="191">
        <v>1834495.1359999999</v>
      </c>
      <c r="X68" s="191">
        <v>1529037.4939999999</v>
      </c>
      <c r="Y68" s="191">
        <v>1423523.017</v>
      </c>
      <c r="Z68" s="191">
        <v>1464320.9709999999</v>
      </c>
      <c r="AA68" s="191">
        <v>1526610.9469999999</v>
      </c>
      <c r="AB68" s="191">
        <v>1571426.105</v>
      </c>
      <c r="AC68" s="191">
        <v>1631002.3049999999</v>
      </c>
    </row>
    <row r="69" spans="4:29" x14ac:dyDescent="0.25">
      <c r="D69" s="70" t="s">
        <v>24</v>
      </c>
      <c r="E69" s="191">
        <v>985174.973</v>
      </c>
      <c r="F69" s="191">
        <v>854746.38600000006</v>
      </c>
      <c r="G69" s="191">
        <v>844979.59499999997</v>
      </c>
      <c r="H69" s="191">
        <v>870562.44400000002</v>
      </c>
      <c r="I69" s="191">
        <v>807029.93</v>
      </c>
      <c r="J69" s="191">
        <v>975983.973</v>
      </c>
      <c r="K69" s="191">
        <v>1113974.9620000001</v>
      </c>
      <c r="L69" s="191">
        <v>999796.94099999999</v>
      </c>
      <c r="M69" s="191">
        <v>1176477.253</v>
      </c>
      <c r="N69" s="191">
        <v>1501711.953</v>
      </c>
      <c r="O69" s="191">
        <v>1662357.4920000001</v>
      </c>
      <c r="P69" s="191">
        <v>1818153.287</v>
      </c>
      <c r="Q69" s="191">
        <v>2568492.432</v>
      </c>
      <c r="R69" s="191">
        <v>2529167.3969999999</v>
      </c>
      <c r="S69" s="191">
        <v>1535642.514</v>
      </c>
      <c r="T69" s="191">
        <v>1443255.895</v>
      </c>
      <c r="U69" s="191">
        <v>1590328.8319999999</v>
      </c>
      <c r="V69" s="191">
        <v>1631760.6129999999</v>
      </c>
      <c r="W69" s="191">
        <v>1499523.801</v>
      </c>
      <c r="X69" s="191">
        <v>1360366.0090000001</v>
      </c>
      <c r="Y69" s="191">
        <v>1254999.4099999999</v>
      </c>
      <c r="Z69" s="191">
        <v>1085000.3689999999</v>
      </c>
      <c r="AA69" s="191">
        <v>1086945.68</v>
      </c>
      <c r="AB69" s="191">
        <v>1207352.51</v>
      </c>
      <c r="AC69" s="191">
        <v>1211819.1680000001</v>
      </c>
    </row>
    <row r="70" spans="4:29" ht="15.75" thickBot="1" x14ac:dyDescent="0.3">
      <c r="D70" s="71" t="s">
        <v>25</v>
      </c>
      <c r="E70" s="200">
        <v>173700.736</v>
      </c>
      <c r="F70" s="200">
        <v>204315.77</v>
      </c>
      <c r="G70" s="200">
        <v>75372.135999999999</v>
      </c>
      <c r="H70" s="200">
        <v>20392.142</v>
      </c>
      <c r="I70" s="200">
        <v>10338.969999999999</v>
      </c>
      <c r="J70" s="200">
        <v>8846.5889999999999</v>
      </c>
      <c r="K70" s="200">
        <v>11196.703</v>
      </c>
      <c r="L70" s="200">
        <v>113443.997</v>
      </c>
      <c r="M70" s="200">
        <v>592422.89399999997</v>
      </c>
      <c r="N70" s="200">
        <v>576785.11899999995</v>
      </c>
      <c r="O70" s="200">
        <v>633229.92799999996</v>
      </c>
      <c r="P70" s="200">
        <v>833707.58499999996</v>
      </c>
      <c r="Q70" s="200">
        <v>804956.70200000005</v>
      </c>
      <c r="R70" s="200">
        <v>1032900.036</v>
      </c>
      <c r="S70" s="200">
        <v>1567584.0730000001</v>
      </c>
      <c r="T70" s="200">
        <v>2129885.764</v>
      </c>
      <c r="U70" s="200">
        <v>2797129.4870000002</v>
      </c>
      <c r="V70" s="200">
        <v>3413014.27</v>
      </c>
      <c r="W70" s="200">
        <v>2265219.588</v>
      </c>
      <c r="X70" s="200">
        <v>1596132.41</v>
      </c>
      <c r="Y70" s="200">
        <v>1101148.7209999999</v>
      </c>
      <c r="Z70" s="200">
        <v>1544219.487</v>
      </c>
      <c r="AA70" s="200">
        <v>1781147.379</v>
      </c>
      <c r="AB70" s="200">
        <v>1466396.166</v>
      </c>
      <c r="AC70" s="200">
        <v>1793976.254</v>
      </c>
    </row>
    <row r="71" spans="4:29" x14ac:dyDescent="0.25">
      <c r="D71" s="1" t="s">
        <v>51</v>
      </c>
    </row>
    <row r="72" spans="4:29" ht="15.75" thickBot="1" x14ac:dyDescent="0.3"/>
    <row r="73" spans="4:29" ht="15.75" thickBot="1" x14ac:dyDescent="0.3">
      <c r="D73" s="67" t="s">
        <v>14</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c r="AB73" s="10">
        <v>2018</v>
      </c>
      <c r="AC73" s="10">
        <v>2019</v>
      </c>
    </row>
    <row r="74" spans="4:29" ht="15.75" thickBot="1" x14ac:dyDescent="0.3">
      <c r="D74" s="68" t="s">
        <v>15</v>
      </c>
      <c r="E74" s="61">
        <f>+B!E46/E!E88</f>
        <v>0</v>
      </c>
      <c r="F74" s="61">
        <f>+B!F46/E!F88</f>
        <v>0</v>
      </c>
      <c r="G74" s="61">
        <f>+B!G46/E!G88</f>
        <v>0</v>
      </c>
      <c r="H74" s="61">
        <f>+B!H46/E!H88</f>
        <v>0</v>
      </c>
      <c r="I74" s="61">
        <f>+B!I46/E!I88</f>
        <v>0</v>
      </c>
      <c r="J74" s="61">
        <f>+B!J46/E!J88</f>
        <v>0</v>
      </c>
      <c r="K74" s="61">
        <f>+B!K46/E!K88</f>
        <v>0</v>
      </c>
      <c r="L74" s="61">
        <f>+B!L46/E!L88</f>
        <v>0</v>
      </c>
      <c r="M74" s="61">
        <f>+B!M46/E!M88</f>
        <v>4.2305153420696129E-3</v>
      </c>
      <c r="N74" s="61">
        <f>+B!N46/E!N88</f>
        <v>3.4846583874099798E-3</v>
      </c>
      <c r="O74" s="61">
        <f>+B!O46/E!O88</f>
        <v>4.8949989366224482E-3</v>
      </c>
      <c r="P74" s="61">
        <f>+B!P46/E!P88</f>
        <v>4.5086539084187539E-3</v>
      </c>
      <c r="Q74" s="61">
        <f>+B!Q46/E!Q88</f>
        <v>4.0808467424003894E-3</v>
      </c>
      <c r="R74" s="61">
        <f>+B!R46/E!R88</f>
        <v>3.2407029211045848E-3</v>
      </c>
      <c r="S74" s="61">
        <f>+B!S46/E!S88</f>
        <v>3.2482217932283362E-3</v>
      </c>
      <c r="T74" s="61">
        <f>+B!T46/E!T88</f>
        <v>3.0216174608197659E-3</v>
      </c>
      <c r="U74" s="61">
        <f>+B!U46/E!U88</f>
        <v>3.6288872597319394E-3</v>
      </c>
      <c r="V74" s="61">
        <f>+B!V46/E!V88</f>
        <v>4.4541409155577577E-3</v>
      </c>
      <c r="W74" s="61">
        <f>+B!W46/E!W88</f>
        <v>3.7048675411955356E-3</v>
      </c>
      <c r="X74" s="61">
        <f>+B!X46/E!X88</f>
        <v>3.5321540715515607E-3</v>
      </c>
      <c r="Y74" s="61">
        <f>+B!Y46/E!Y88</f>
        <v>4.0415524751578266E-3</v>
      </c>
      <c r="Z74" s="61">
        <f>+B!Z46/E!Z88</f>
        <v>4.0431324337020574E-3</v>
      </c>
      <c r="AA74" s="61">
        <f>+B!AA46/E!AA88</f>
        <v>4.0404693399970137E-3</v>
      </c>
      <c r="AB74" s="61">
        <f>+B!AB46/E!AB88</f>
        <v>4.1038934323051795E-3</v>
      </c>
      <c r="AC74" s="61">
        <f>+B!AC46/E!AC88</f>
        <v>4.010409109066069E-3</v>
      </c>
    </row>
    <row r="75" spans="4:29" x14ac:dyDescent="0.25">
      <c r="D75" s="69" t="s">
        <v>16</v>
      </c>
      <c r="E75" s="62">
        <f>+B!E47/E!E89</f>
        <v>0</v>
      </c>
      <c r="F75" s="62">
        <f>+B!F47/E!F89</f>
        <v>0</v>
      </c>
      <c r="G75" s="62">
        <f>+B!G47/E!G89</f>
        <v>0</v>
      </c>
      <c r="H75" s="62">
        <f>+B!H47/E!H89</f>
        <v>0</v>
      </c>
      <c r="I75" s="62">
        <f>+B!I47/E!I89</f>
        <v>0</v>
      </c>
      <c r="J75" s="62">
        <f>+B!J47/E!J89</f>
        <v>0</v>
      </c>
      <c r="K75" s="62">
        <f>+B!K47/E!K89</f>
        <v>0</v>
      </c>
      <c r="L75" s="62">
        <f>+B!L47/E!L89</f>
        <v>0</v>
      </c>
      <c r="M75" s="62">
        <f>+B!M47/E!M89</f>
        <v>5.3002863904136864E-4</v>
      </c>
      <c r="N75" s="62">
        <f>+B!N47/E!N89</f>
        <v>2.7826962394939236E-4</v>
      </c>
      <c r="O75" s="62">
        <f>+B!O47/E!O89</f>
        <v>1.7956531147639857E-4</v>
      </c>
      <c r="P75" s="62">
        <f>+B!P47/E!P89</f>
        <v>4.714174882006413E-3</v>
      </c>
      <c r="Q75" s="62">
        <f>+B!Q47/E!Q89</f>
        <v>8.9139281915913953E-3</v>
      </c>
      <c r="R75" s="62">
        <f>+B!R47/E!R89</f>
        <v>4.8650403982988274E-4</v>
      </c>
      <c r="S75" s="62">
        <f>+B!S47/E!S89</f>
        <v>1.8355183240557218E-4</v>
      </c>
      <c r="T75" s="62">
        <f>+B!T47/E!T89</f>
        <v>8.6042513070847253E-4</v>
      </c>
      <c r="U75" s="62">
        <f>+B!U47/E!U89</f>
        <v>3.0127482344484983E-4</v>
      </c>
      <c r="V75" s="62">
        <f>+B!V47/E!V89</f>
        <v>4.0805200684039235E-4</v>
      </c>
      <c r="W75" s="62">
        <f>+B!W47/E!W89</f>
        <v>3.174943459846277E-4</v>
      </c>
      <c r="X75" s="62">
        <f>+B!X47/E!X89</f>
        <v>3.7814997854279816E-4</v>
      </c>
      <c r="Y75" s="62">
        <f>+B!Y47/E!Y89</f>
        <v>4.8343734409549735E-4</v>
      </c>
      <c r="Z75" s="62">
        <f>+B!Z47/E!Z89</f>
        <v>2.5537899927909806E-4</v>
      </c>
      <c r="AA75" s="62">
        <f>+B!AA47/E!AA89</f>
        <v>6.4059074703093084E-4</v>
      </c>
      <c r="AB75" s="62">
        <f>+B!AB47/E!AB89</f>
        <v>3.6286209215681016E-4</v>
      </c>
      <c r="AC75" s="62">
        <f>+B!AC47/E!AC89</f>
        <v>3.6479993955480783E-4</v>
      </c>
    </row>
    <row r="76" spans="4:29" x14ac:dyDescent="0.25">
      <c r="D76" s="70" t="s">
        <v>17</v>
      </c>
      <c r="E76" s="63">
        <f>+B!E48/E!E90</f>
        <v>0</v>
      </c>
      <c r="F76" s="63">
        <f>+B!F48/E!F90</f>
        <v>0</v>
      </c>
      <c r="G76" s="63">
        <f>+B!G48/E!G90</f>
        <v>0</v>
      </c>
      <c r="H76" s="63">
        <f>+B!H48/E!H90</f>
        <v>0</v>
      </c>
      <c r="I76" s="63">
        <f>+B!I48/E!I90</f>
        <v>0</v>
      </c>
      <c r="J76" s="63">
        <f>+B!J48/E!J90</f>
        <v>0</v>
      </c>
      <c r="K76" s="63">
        <f>+B!K48/E!K90</f>
        <v>0</v>
      </c>
      <c r="L76" s="63">
        <f>+B!L48/E!L90</f>
        <v>0</v>
      </c>
      <c r="M76" s="63">
        <f>+B!M48/E!M90</f>
        <v>0</v>
      </c>
      <c r="N76" s="63">
        <f>+B!N48/E!N90</f>
        <v>0</v>
      </c>
      <c r="O76" s="63">
        <f>+B!O48/E!O90</f>
        <v>0</v>
      </c>
      <c r="P76" s="63">
        <f>+B!P48/E!P90</f>
        <v>0</v>
      </c>
      <c r="Q76" s="63">
        <f>+B!Q48/E!Q90</f>
        <v>1.5111504299149969E-4</v>
      </c>
      <c r="R76" s="63">
        <f>+B!R48/E!R90</f>
        <v>2.7301050472584599E-4</v>
      </c>
      <c r="S76" s="63">
        <f>+B!S48/E!S90</f>
        <v>2.140077175351015E-5</v>
      </c>
      <c r="T76" s="63">
        <f>+B!T48/E!T90</f>
        <v>0</v>
      </c>
      <c r="U76" s="63">
        <f>+B!U48/E!U90</f>
        <v>2.5113697956469863E-5</v>
      </c>
      <c r="V76" s="63">
        <f>+B!V48/E!V90</f>
        <v>2.5118720848824424E-5</v>
      </c>
      <c r="W76" s="63">
        <f>+B!W48/E!W90</f>
        <v>2.5541952134729416E-3</v>
      </c>
      <c r="X76" s="63">
        <f>+B!X48/E!X90</f>
        <v>7.257600571543784E-3</v>
      </c>
      <c r="Y76" s="63">
        <f>+B!Y48/E!Y90</f>
        <v>5.6870789607946989E-3</v>
      </c>
      <c r="Z76" s="63">
        <f>+B!Z48/E!Z90</f>
        <v>0</v>
      </c>
      <c r="AA76" s="63">
        <f>+B!AA48/E!AA90</f>
        <v>2.2620525865129899E-4</v>
      </c>
      <c r="AB76" s="63">
        <f>+B!AB48/E!AB90</f>
        <v>3.2914526879366406E-4</v>
      </c>
      <c r="AC76" s="63">
        <f>+B!AC48/E!AC90</f>
        <v>0</v>
      </c>
    </row>
    <row r="77" spans="4:29" x14ac:dyDescent="0.25">
      <c r="D77" s="70" t="s">
        <v>18</v>
      </c>
      <c r="E77" s="63">
        <f>+B!E49/E!E91</f>
        <v>0</v>
      </c>
      <c r="F77" s="63">
        <f>+B!F49/E!F91</f>
        <v>0</v>
      </c>
      <c r="G77" s="63">
        <f>+B!G49/E!G91</f>
        <v>0</v>
      </c>
      <c r="H77" s="63">
        <f>+B!H49/E!H91</f>
        <v>0</v>
      </c>
      <c r="I77" s="63">
        <f>+B!I49/E!I91</f>
        <v>0</v>
      </c>
      <c r="J77" s="63">
        <f>+B!J49/E!J91</f>
        <v>0</v>
      </c>
      <c r="K77" s="63">
        <f>+B!K49/E!K91</f>
        <v>0</v>
      </c>
      <c r="L77" s="63">
        <f>+B!L49/E!L91</f>
        <v>0</v>
      </c>
      <c r="M77" s="63">
        <f>+B!M49/E!M91</f>
        <v>1.2398539953639001E-2</v>
      </c>
      <c r="N77" s="63">
        <f>+B!N49/E!N91</f>
        <v>2.5166802992450592E-2</v>
      </c>
      <c r="O77" s="63">
        <f>+B!O49/E!O91</f>
        <v>2.6215109305806394E-2</v>
      </c>
      <c r="P77" s="63">
        <f>+B!P49/E!P91</f>
        <v>2.4423121274281603E-2</v>
      </c>
      <c r="Q77" s="63">
        <f>+B!Q49/E!Q91</f>
        <v>1.6361667413776558E-2</v>
      </c>
      <c r="R77" s="63">
        <f>+B!R49/E!R91</f>
        <v>1.139756610645506E-2</v>
      </c>
      <c r="S77" s="63">
        <f>+B!S49/E!S91</f>
        <v>6.6001061391845282E-3</v>
      </c>
      <c r="T77" s="63">
        <f>+B!T49/E!T91</f>
        <v>5.6073732582812017E-3</v>
      </c>
      <c r="U77" s="63">
        <f>+B!U49/E!U91</f>
        <v>8.8269770409555356E-3</v>
      </c>
      <c r="V77" s="63">
        <f>+B!V49/E!V91</f>
        <v>4.8213659970439554E-3</v>
      </c>
      <c r="W77" s="63">
        <f>+B!W49/E!W91</f>
        <v>1.4560763814823845E-2</v>
      </c>
      <c r="X77" s="63">
        <f>+B!X49/E!X91</f>
        <v>8.3325696167635358E-3</v>
      </c>
      <c r="Y77" s="63">
        <f>+B!Y49/E!Y91</f>
        <v>9.7553105311242363E-3</v>
      </c>
      <c r="Z77" s="63">
        <f>+B!Z49/E!Z91</f>
        <v>1.0239281653479976E-2</v>
      </c>
      <c r="AA77" s="63">
        <f>+B!AA49/E!AA91</f>
        <v>1.3953519167618545E-2</v>
      </c>
      <c r="AB77" s="63">
        <f>+B!AB49/E!AB91</f>
        <v>1.7627909177063552E-2</v>
      </c>
      <c r="AC77" s="63">
        <f>+B!AC49/E!AC91</f>
        <v>1.2756874205273702E-2</v>
      </c>
    </row>
    <row r="78" spans="4:29" x14ac:dyDescent="0.25">
      <c r="D78" s="70" t="s">
        <v>19</v>
      </c>
      <c r="E78" s="63">
        <f>+B!E50/E!E92</f>
        <v>0</v>
      </c>
      <c r="F78" s="63">
        <f>+B!F50/E!F92</f>
        <v>0</v>
      </c>
      <c r="G78" s="63">
        <f>+B!G50/E!G92</f>
        <v>0</v>
      </c>
      <c r="H78" s="63">
        <f>+B!H50/E!H92</f>
        <v>0</v>
      </c>
      <c r="I78" s="63">
        <f>+B!I50/E!I92</f>
        <v>0</v>
      </c>
      <c r="J78" s="63">
        <f>+B!J50/E!J92</f>
        <v>0</v>
      </c>
      <c r="K78" s="63">
        <f>+B!K50/E!K92</f>
        <v>0</v>
      </c>
      <c r="L78" s="63">
        <f>+B!L50/E!L92</f>
        <v>0</v>
      </c>
      <c r="M78" s="63">
        <f>+B!M50/E!M92</f>
        <v>0</v>
      </c>
      <c r="N78" s="63">
        <f>+B!N50/E!N92</f>
        <v>0</v>
      </c>
      <c r="O78" s="63">
        <f>+B!O50/E!O92</f>
        <v>0</v>
      </c>
      <c r="P78" s="63">
        <f>+B!P50/E!P92</f>
        <v>0</v>
      </c>
      <c r="Q78" s="63">
        <f>+B!Q50/E!Q92</f>
        <v>1.3790077299971858E-7</v>
      </c>
      <c r="R78" s="63">
        <f>+B!R50/E!R92</f>
        <v>0</v>
      </c>
      <c r="S78" s="63">
        <f>+B!S50/E!S92</f>
        <v>0</v>
      </c>
      <c r="T78" s="63">
        <f>+B!T50/E!T92</f>
        <v>0</v>
      </c>
      <c r="U78" s="63">
        <f>+B!U50/E!U92</f>
        <v>8.0400049197874904E-7</v>
      </c>
      <c r="V78" s="63">
        <f>+B!V50/E!V92</f>
        <v>0</v>
      </c>
      <c r="W78" s="63">
        <f>+B!W50/E!W92</f>
        <v>0</v>
      </c>
      <c r="X78" s="63">
        <f>+B!X50/E!X92</f>
        <v>0</v>
      </c>
      <c r="Y78" s="63">
        <f>+B!Y50/E!Y92</f>
        <v>0</v>
      </c>
      <c r="Z78" s="63">
        <f>+B!Z50/E!Z92</f>
        <v>0</v>
      </c>
      <c r="AA78" s="63">
        <f>+B!AA50/E!AA92</f>
        <v>0</v>
      </c>
      <c r="AB78" s="63">
        <f>+B!AB50/E!AB92</f>
        <v>0</v>
      </c>
      <c r="AC78" s="63">
        <f>+B!AC50/E!AC92</f>
        <v>0</v>
      </c>
    </row>
    <row r="79" spans="4:29" x14ac:dyDescent="0.25">
      <c r="D79" s="70" t="s">
        <v>20</v>
      </c>
      <c r="E79" s="63">
        <f>+B!E51/E!E93</f>
        <v>0</v>
      </c>
      <c r="F79" s="63">
        <f>+B!F51/E!F93</f>
        <v>0</v>
      </c>
      <c r="G79" s="63">
        <f>+B!G51/E!G93</f>
        <v>0</v>
      </c>
      <c r="H79" s="63">
        <f>+B!H51/E!H93</f>
        <v>0</v>
      </c>
      <c r="I79" s="63">
        <f>+B!I51/E!I93</f>
        <v>0</v>
      </c>
      <c r="J79" s="63">
        <f>+B!J51/E!J93</f>
        <v>0</v>
      </c>
      <c r="K79" s="63">
        <f>+B!K51/E!K93</f>
        <v>0</v>
      </c>
      <c r="L79" s="63">
        <f>+B!L51/E!L93</f>
        <v>0</v>
      </c>
      <c r="M79" s="63">
        <f>+B!M51/E!M93</f>
        <v>4.4800780043295472E-4</v>
      </c>
      <c r="N79" s="63">
        <f>+B!N51/E!N93</f>
        <v>0</v>
      </c>
      <c r="O79" s="63">
        <f>+B!O51/E!O93</f>
        <v>9.202266034047448E-4</v>
      </c>
      <c r="P79" s="63">
        <f>+B!P51/E!P93</f>
        <v>6.7420096527870876E-5</v>
      </c>
      <c r="Q79" s="63">
        <f>+B!Q51/E!Q93</f>
        <v>0</v>
      </c>
      <c r="R79" s="63">
        <f>+B!R51/E!R93</f>
        <v>5.4620512152356185E-4</v>
      </c>
      <c r="S79" s="63">
        <f>+B!S51/E!S93</f>
        <v>8.6949713261750443E-4</v>
      </c>
      <c r="T79" s="63">
        <f>+B!T51/E!T93</f>
        <v>5.9380135649626372E-3</v>
      </c>
      <c r="U79" s="63">
        <f>+B!U51/E!U93</f>
        <v>3.0292144397442863E-2</v>
      </c>
      <c r="V79" s="63">
        <f>+B!V51/E!V93</f>
        <v>7.2798879980393263E-2</v>
      </c>
      <c r="W79" s="63">
        <f>+B!W51/E!W93</f>
        <v>2.9136137114097453E-2</v>
      </c>
      <c r="X79" s="63">
        <f>+B!X51/E!X93</f>
        <v>9.2092834117201688E-3</v>
      </c>
      <c r="Y79" s="63">
        <f>+B!Y51/E!Y93</f>
        <v>4.0594291729597254E-3</v>
      </c>
      <c r="Z79" s="63">
        <f>+B!Z51/E!Z93</f>
        <v>6.9923386799028752E-3</v>
      </c>
      <c r="AA79" s="63">
        <f>+B!AA51/E!AA93</f>
        <v>5.6186918665740541E-3</v>
      </c>
      <c r="AB79" s="63">
        <f>+B!AB51/E!AB93</f>
        <v>6.8992251793336618E-3</v>
      </c>
      <c r="AC79" s="63">
        <f>+B!AC51/E!AC93</f>
        <v>6.7192502450473353E-3</v>
      </c>
    </row>
    <row r="80" spans="4:29" x14ac:dyDescent="0.25">
      <c r="D80" s="70" t="s">
        <v>21</v>
      </c>
      <c r="E80" s="63">
        <f>+B!E52/E!E94</f>
        <v>0</v>
      </c>
      <c r="F80" s="63">
        <f>+B!F52/E!F94</f>
        <v>0</v>
      </c>
      <c r="G80" s="63">
        <f>+B!G52/E!G94</f>
        <v>0</v>
      </c>
      <c r="H80" s="63">
        <f>+B!H52/E!H94</f>
        <v>0</v>
      </c>
      <c r="I80" s="63">
        <f>+B!I52/E!I94</f>
        <v>0</v>
      </c>
      <c r="J80" s="63">
        <f>+B!J52/E!J94</f>
        <v>0</v>
      </c>
      <c r="K80" s="63">
        <f>+B!K52/E!K94</f>
        <v>0</v>
      </c>
      <c r="L80" s="63">
        <f>+B!L52/E!L94</f>
        <v>0</v>
      </c>
      <c r="M80" s="63">
        <f>+B!M52/E!M94</f>
        <v>9.0680864996153408E-4</v>
      </c>
      <c r="N80" s="63">
        <f>+B!N52/E!N94</f>
        <v>1.0113345369584074E-3</v>
      </c>
      <c r="O80" s="63">
        <f>+B!O52/E!O94</f>
        <v>4.1421378610728097E-4</v>
      </c>
      <c r="P80" s="63">
        <f>+B!P52/E!P94</f>
        <v>8.249686635212729E-4</v>
      </c>
      <c r="Q80" s="63">
        <f>+B!Q52/E!Q94</f>
        <v>8.8555351017458668E-4</v>
      </c>
      <c r="R80" s="63">
        <f>+B!R52/E!R94</f>
        <v>2.1585745106434428E-3</v>
      </c>
      <c r="S80" s="63">
        <f>+B!S52/E!S94</f>
        <v>9.7597792881252944E-4</v>
      </c>
      <c r="T80" s="63">
        <f>+B!T52/E!T94</f>
        <v>9.6295256451378944E-4</v>
      </c>
      <c r="U80" s="63">
        <f>+B!U52/E!U94</f>
        <v>8.6734391182187258E-4</v>
      </c>
      <c r="V80" s="63">
        <f>+B!V52/E!V94</f>
        <v>1.4314061084220245E-3</v>
      </c>
      <c r="W80" s="63">
        <f>+B!W52/E!W94</f>
        <v>1.2076773798135069E-3</v>
      </c>
      <c r="X80" s="63">
        <f>+B!X52/E!X94</f>
        <v>1.4729547915014749E-3</v>
      </c>
      <c r="Y80" s="63">
        <f>+B!Y52/E!Y94</f>
        <v>1.3562434494896137E-3</v>
      </c>
      <c r="Z80" s="63">
        <f>+B!Z52/E!Z94</f>
        <v>1.4039525191847932E-3</v>
      </c>
      <c r="AA80" s="63">
        <f>+B!AA52/E!AA94</f>
        <v>1.2757919016603712E-3</v>
      </c>
      <c r="AB80" s="63">
        <f>+B!AB52/E!AB94</f>
        <v>1.6136732601898162E-3</v>
      </c>
      <c r="AC80" s="63">
        <f>+B!AC52/E!AC94</f>
        <v>2.028713187278161E-3</v>
      </c>
    </row>
    <row r="81" spans="4:29" x14ac:dyDescent="0.25">
      <c r="D81" s="70" t="s">
        <v>22</v>
      </c>
      <c r="E81" s="63">
        <f>+B!E53/E!E95</f>
        <v>0</v>
      </c>
      <c r="F81" s="63">
        <f>+B!F53/E!F95</f>
        <v>0</v>
      </c>
      <c r="G81" s="63">
        <f>+B!G53/E!G95</f>
        <v>0</v>
      </c>
      <c r="H81" s="63">
        <f>+B!H53/E!H95</f>
        <v>0</v>
      </c>
      <c r="I81" s="63">
        <f>+B!I53/E!I95</f>
        <v>0</v>
      </c>
      <c r="J81" s="63">
        <f>+B!J53/E!J95</f>
        <v>0</v>
      </c>
      <c r="K81" s="63">
        <f>+B!K53/E!K95</f>
        <v>0</v>
      </c>
      <c r="L81" s="63">
        <f>+B!L53/E!L95</f>
        <v>0</v>
      </c>
      <c r="M81" s="63">
        <f>+B!M53/E!M95</f>
        <v>1.1836648485709644E-2</v>
      </c>
      <c r="N81" s="63">
        <f>+B!N53/E!N95</f>
        <v>8.1767171353298411E-3</v>
      </c>
      <c r="O81" s="63">
        <f>+B!O53/E!O95</f>
        <v>1.362468114831519E-2</v>
      </c>
      <c r="P81" s="63">
        <f>+B!P53/E!P95</f>
        <v>1.0585744948673474E-2</v>
      </c>
      <c r="Q81" s="63">
        <f>+B!Q53/E!Q95</f>
        <v>8.9952252033012776E-3</v>
      </c>
      <c r="R81" s="63">
        <f>+B!R53/E!R95</f>
        <v>7.676523617481096E-3</v>
      </c>
      <c r="S81" s="63">
        <f>+B!S53/E!S95</f>
        <v>1.0483399100919289E-2</v>
      </c>
      <c r="T81" s="63">
        <f>+B!T53/E!T95</f>
        <v>6.9128037195002757E-3</v>
      </c>
      <c r="U81" s="63">
        <f>+B!U53/E!U95</f>
        <v>7.9245654871294181E-3</v>
      </c>
      <c r="V81" s="63">
        <f>+B!V53/E!V95</f>
        <v>6.9954087563882184E-3</v>
      </c>
      <c r="W81" s="63">
        <f>+B!W53/E!W95</f>
        <v>5.2602114928169434E-3</v>
      </c>
      <c r="X81" s="63">
        <f>+B!X53/E!X95</f>
        <v>4.9305698176383399E-3</v>
      </c>
      <c r="Y81" s="63">
        <f>+B!Y53/E!Y95</f>
        <v>5.8950446568868334E-3</v>
      </c>
      <c r="Z81" s="63">
        <f>+B!Z53/E!Z95</f>
        <v>6.2447787725435589E-3</v>
      </c>
      <c r="AA81" s="63">
        <f>+B!AA53/E!AA95</f>
        <v>4.5068388873424937E-3</v>
      </c>
      <c r="AB81" s="63">
        <f>+B!AB53/E!AB95</f>
        <v>5.7791214238299407E-3</v>
      </c>
      <c r="AC81" s="63">
        <f>+B!AC53/E!AC95</f>
        <v>5.0940119681344726E-3</v>
      </c>
    </row>
    <row r="82" spans="4:29" x14ac:dyDescent="0.25">
      <c r="D82" s="70" t="s">
        <v>23</v>
      </c>
      <c r="E82" s="63">
        <f>+B!E54/E!E96</f>
        <v>0</v>
      </c>
      <c r="F82" s="63">
        <f>+B!F54/E!F96</f>
        <v>0</v>
      </c>
      <c r="G82" s="63">
        <f>+B!G54/E!G96</f>
        <v>0</v>
      </c>
      <c r="H82" s="63">
        <f>+B!H54/E!H96</f>
        <v>0</v>
      </c>
      <c r="I82" s="63">
        <f>+B!I54/E!I96</f>
        <v>0</v>
      </c>
      <c r="J82" s="63">
        <f>+B!J54/E!J96</f>
        <v>0</v>
      </c>
      <c r="K82" s="63">
        <f>+B!K54/E!K96</f>
        <v>0</v>
      </c>
      <c r="L82" s="63">
        <f>+B!L54/E!L96</f>
        <v>0</v>
      </c>
      <c r="M82" s="63">
        <f>+B!M54/E!M96</f>
        <v>2.1543489428271626E-3</v>
      </c>
      <c r="N82" s="63">
        <f>+B!N54/E!N96</f>
        <v>6.3737278298720977E-4</v>
      </c>
      <c r="O82" s="63">
        <f>+B!O54/E!O96</f>
        <v>2.1964584157040789E-3</v>
      </c>
      <c r="P82" s="63">
        <f>+B!P54/E!P96</f>
        <v>1.6093507682204251E-3</v>
      </c>
      <c r="Q82" s="63">
        <f>+B!Q54/E!Q96</f>
        <v>1.5837481999742145E-3</v>
      </c>
      <c r="R82" s="63">
        <f>+B!R54/E!R96</f>
        <v>1.1071152509869303E-3</v>
      </c>
      <c r="S82" s="63">
        <f>+B!S54/E!S96</f>
        <v>1.532390302789406E-3</v>
      </c>
      <c r="T82" s="63">
        <f>+B!T54/E!T96</f>
        <v>2.0194313674498175E-3</v>
      </c>
      <c r="U82" s="63">
        <f>+B!U54/E!U96</f>
        <v>1.271823651575608E-3</v>
      </c>
      <c r="V82" s="63">
        <f>+B!V54/E!V96</f>
        <v>2.2120498712519974E-3</v>
      </c>
      <c r="W82" s="63">
        <f>+B!W54/E!W96</f>
        <v>2.6260079442334554E-3</v>
      </c>
      <c r="X82" s="63">
        <f>+B!X54/E!X96</f>
        <v>3.4267316642222771E-3</v>
      </c>
      <c r="Y82" s="63">
        <f>+B!Y54/E!Y96</f>
        <v>3.7818263581221303E-3</v>
      </c>
      <c r="Z82" s="63">
        <f>+B!Z54/E!Z96</f>
        <v>3.2726515643816657E-3</v>
      </c>
      <c r="AA82" s="63">
        <f>+B!AA54/E!AA96</f>
        <v>3.2388887650251991E-3</v>
      </c>
      <c r="AB82" s="63">
        <f>+B!AB54/E!AB96</f>
        <v>2.7426127219934413E-3</v>
      </c>
      <c r="AC82" s="63">
        <f>+B!AC54/E!AC96</f>
        <v>2.4291455792049251E-3</v>
      </c>
    </row>
    <row r="83" spans="4:29" x14ac:dyDescent="0.25">
      <c r="D83" s="70" t="s">
        <v>24</v>
      </c>
      <c r="E83" s="63">
        <f>+B!E55/E!E97</f>
        <v>0</v>
      </c>
      <c r="F83" s="63">
        <f>+B!F55/E!F97</f>
        <v>0</v>
      </c>
      <c r="G83" s="63">
        <f>+B!G55/E!G97</f>
        <v>0</v>
      </c>
      <c r="H83" s="63">
        <f>+B!H55/E!H97</f>
        <v>0</v>
      </c>
      <c r="I83" s="63">
        <f>+B!I55/E!I97</f>
        <v>0</v>
      </c>
      <c r="J83" s="63">
        <f>+B!J55/E!J97</f>
        <v>0</v>
      </c>
      <c r="K83" s="63">
        <f>+B!K55/E!K97</f>
        <v>0</v>
      </c>
      <c r="L83" s="63">
        <f>+B!L55/E!L97</f>
        <v>0</v>
      </c>
      <c r="M83" s="63">
        <f>+B!M55/E!M97</f>
        <v>4.0667869808107297E-3</v>
      </c>
      <c r="N83" s="63">
        <f>+B!N55/E!N97</f>
        <v>3.9550066854846236E-3</v>
      </c>
      <c r="O83" s="63">
        <f>+B!O55/E!O97</f>
        <v>6.3814007778594771E-3</v>
      </c>
      <c r="P83" s="63">
        <f>+B!P55/E!P97</f>
        <v>6.7123119398083296E-3</v>
      </c>
      <c r="Q83" s="63">
        <f>+B!Q55/E!Q97</f>
        <v>6.1717651262067552E-3</v>
      </c>
      <c r="R83" s="63">
        <f>+B!R55/E!R97</f>
        <v>8.1437117764881981E-3</v>
      </c>
      <c r="S83" s="63">
        <f>+B!S55/E!S97</f>
        <v>7.0365281160858079E-3</v>
      </c>
      <c r="T83" s="63">
        <f>+B!T55/E!T97</f>
        <v>5.6161620553940948E-3</v>
      </c>
      <c r="U83" s="63">
        <f>+B!U55/E!U97</f>
        <v>1.1949988592735298E-2</v>
      </c>
      <c r="V83" s="63">
        <f>+B!V55/E!V97</f>
        <v>1.5030748229460093E-2</v>
      </c>
      <c r="W83" s="63">
        <f>+B!W55/E!W97</f>
        <v>1.2960593032320923E-2</v>
      </c>
      <c r="X83" s="63">
        <f>+B!X55/E!X97</f>
        <v>1.0071359105145526E-2</v>
      </c>
      <c r="Y83" s="63">
        <f>+B!Y55/E!Y97</f>
        <v>1.2521704571128386E-2</v>
      </c>
      <c r="Z83" s="63">
        <f>+B!Z55/E!Z97</f>
        <v>1.3451171008738824E-2</v>
      </c>
      <c r="AA83" s="63">
        <f>+B!AA55/E!AA97</f>
        <v>1.6452977013860365E-2</v>
      </c>
      <c r="AB83" s="63">
        <f>+B!AB55/E!AB97</f>
        <v>1.484430404756986E-2</v>
      </c>
      <c r="AC83" s="63">
        <f>+B!AC55/E!AC97</f>
        <v>1.51997346989735E-2</v>
      </c>
    </row>
    <row r="84" spans="4:29" ht="15.75" thickBot="1" x14ac:dyDescent="0.3">
      <c r="D84" s="71" t="s">
        <v>25</v>
      </c>
      <c r="E84" s="64">
        <f>+B!E56/E!E98</f>
        <v>0</v>
      </c>
      <c r="F84" s="64">
        <f>+B!F56/E!F98</f>
        <v>0</v>
      </c>
      <c r="G84" s="64">
        <f>+B!G56/E!G98</f>
        <v>0</v>
      </c>
      <c r="H84" s="64">
        <f>+B!H56/E!H98</f>
        <v>0</v>
      </c>
      <c r="I84" s="64">
        <f>+B!I56/E!I98</f>
        <v>0</v>
      </c>
      <c r="J84" s="64">
        <f>+B!J56/E!J98</f>
        <v>0</v>
      </c>
      <c r="K84" s="64">
        <f>+B!K56/E!K98</f>
        <v>0</v>
      </c>
      <c r="L84" s="64">
        <f>+B!L56/E!L98</f>
        <v>0</v>
      </c>
      <c r="M84" s="64">
        <f>+B!M56/E!M98</f>
        <v>9.4878661889211069E-2</v>
      </c>
      <c r="N84" s="64">
        <f>+B!N56/E!N98</f>
        <v>7.3800323747460927E-2</v>
      </c>
      <c r="O84" s="64">
        <f>+B!O56/E!O98</f>
        <v>5.2181586257598903E-2</v>
      </c>
      <c r="P84" s="64">
        <f>+B!P56/E!P98</f>
        <v>3.4384894024113204E-2</v>
      </c>
      <c r="Q84" s="64">
        <f>+B!Q56/E!Q98</f>
        <v>1.4468063082688725E-2</v>
      </c>
      <c r="R84" s="64">
        <f>+B!R56/E!R98</f>
        <v>2.0528153744364848E-2</v>
      </c>
      <c r="S84" s="64">
        <f>+B!S56/E!S98</f>
        <v>1.4275096069101014E-2</v>
      </c>
      <c r="T84" s="64">
        <f>+B!T56/E!T98</f>
        <v>2.5709604375975095E-2</v>
      </c>
      <c r="U84" s="64">
        <f>+B!U56/E!U98</f>
        <v>2.5991768107214996E-2</v>
      </c>
      <c r="V84" s="64">
        <f>+B!V56/E!V98</f>
        <v>2.0627397583422143E-2</v>
      </c>
      <c r="W84" s="64">
        <f>+B!W56/E!W98</f>
        <v>1.5040325496841906E-2</v>
      </c>
      <c r="X84" s="64">
        <f>+B!X56/E!X98</f>
        <v>1.6818328237899891E-2</v>
      </c>
      <c r="Y84" s="64">
        <f>+B!Y56/E!Y98</f>
        <v>2.0495262969981987E-2</v>
      </c>
      <c r="Z84" s="64">
        <f>+B!Z56/E!Z98</f>
        <v>2.7337606913626283E-2</v>
      </c>
      <c r="AA84" s="64">
        <f>+B!AA56/E!AA98</f>
        <v>2.3841616140389901E-2</v>
      </c>
      <c r="AB84" s="64">
        <f>+B!AB56/E!AB98</f>
        <v>2.5396704210661831E-2</v>
      </c>
      <c r="AC84" s="64">
        <f>+B!AC56/E!AC98</f>
        <v>4.8170325281872345E-2</v>
      </c>
    </row>
    <row r="85" spans="4:29" s="1" customFormat="1" x14ac:dyDescent="0.25">
      <c r="D85" s="1" t="s">
        <v>52</v>
      </c>
      <c r="E85" s="158"/>
      <c r="F85" s="158"/>
      <c r="G85" s="158"/>
      <c r="H85" s="158"/>
      <c r="I85" s="158"/>
      <c r="J85" s="158"/>
      <c r="K85" s="158"/>
      <c r="L85" s="158"/>
      <c r="M85" s="158"/>
      <c r="N85" s="158"/>
      <c r="O85" s="158"/>
      <c r="P85" s="158"/>
      <c r="Q85" s="158"/>
      <c r="R85" s="158"/>
      <c r="S85" s="158"/>
      <c r="T85" s="158"/>
      <c r="U85" s="158"/>
      <c r="V85" s="158"/>
      <c r="W85" s="158"/>
      <c r="X85" s="158"/>
      <c r="Y85" s="158"/>
      <c r="Z85" s="158"/>
    </row>
    <row r="86" spans="4:29" ht="15.75" thickBot="1" x14ac:dyDescent="0.3"/>
    <row r="87" spans="4:29" ht="15.75" thickBot="1" x14ac:dyDescent="0.3">
      <c r="D87" s="67" t="s">
        <v>14</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c r="AB87" s="10">
        <v>2018</v>
      </c>
      <c r="AC87" s="10">
        <v>2019</v>
      </c>
    </row>
    <row r="88" spans="4:29" ht="15.75" thickBot="1" x14ac:dyDescent="0.3">
      <c r="D88" s="68" t="s">
        <v>15</v>
      </c>
      <c r="E88" s="188">
        <v>13883488.132999999</v>
      </c>
      <c r="F88" s="188">
        <v>13680470.027000001</v>
      </c>
      <c r="G88" s="188">
        <v>15378803.85</v>
      </c>
      <c r="H88" s="188">
        <v>14677125.175000001</v>
      </c>
      <c r="I88" s="188">
        <v>10659186.795</v>
      </c>
      <c r="J88" s="188">
        <v>11757001.449999999</v>
      </c>
      <c r="K88" s="188">
        <v>12820352.186000001</v>
      </c>
      <c r="L88" s="188">
        <v>12689965.005999999</v>
      </c>
      <c r="M88" s="188">
        <v>13880612.939999999</v>
      </c>
      <c r="N88" s="188">
        <v>17099536.991999999</v>
      </c>
      <c r="O88" s="188">
        <v>21204162.114</v>
      </c>
      <c r="P88" s="188">
        <v>26162440.142000001</v>
      </c>
      <c r="Q88" s="188">
        <v>32897045.509</v>
      </c>
      <c r="R88" s="188">
        <v>39668840.412</v>
      </c>
      <c r="S88" s="188">
        <v>32897671.649999999</v>
      </c>
      <c r="T88" s="188">
        <v>40682507.827</v>
      </c>
      <c r="U88" s="188">
        <v>54674822.280000001</v>
      </c>
      <c r="V88" s="188">
        <v>58087854.629000001</v>
      </c>
      <c r="W88" s="188">
        <v>59381196.642999999</v>
      </c>
      <c r="X88" s="188">
        <v>64027609.899999999</v>
      </c>
      <c r="Y88" s="188">
        <v>54035533.707000002</v>
      </c>
      <c r="Z88" s="188">
        <v>44831142.924999997</v>
      </c>
      <c r="AA88" s="188">
        <v>46050188.813000001</v>
      </c>
      <c r="AB88" s="188">
        <v>51230566.648000002</v>
      </c>
      <c r="AC88" s="188">
        <v>52695881.704999998</v>
      </c>
    </row>
    <row r="89" spans="4:29" x14ac:dyDescent="0.25">
      <c r="D89" s="69" t="s">
        <v>16</v>
      </c>
      <c r="E89" s="199">
        <v>1059003.3529999999</v>
      </c>
      <c r="F89" s="199">
        <v>1388221.4990000001</v>
      </c>
      <c r="G89" s="199">
        <v>1385154.602</v>
      </c>
      <c r="H89" s="199">
        <v>1402805.66</v>
      </c>
      <c r="I89" s="199">
        <v>1075103.058</v>
      </c>
      <c r="J89" s="199">
        <v>1115048.2949999999</v>
      </c>
      <c r="K89" s="199">
        <v>1201348.7849999999</v>
      </c>
      <c r="L89" s="199">
        <v>1206032.7879999999</v>
      </c>
      <c r="M89" s="199">
        <v>1197608.871</v>
      </c>
      <c r="N89" s="199">
        <v>1374285.8259999999</v>
      </c>
      <c r="O89" s="199">
        <v>1485158.7860000001</v>
      </c>
      <c r="P89" s="199">
        <v>1890249.9850000001</v>
      </c>
      <c r="Q89" s="199">
        <v>2513325.048</v>
      </c>
      <c r="R89" s="199">
        <v>3344757.426</v>
      </c>
      <c r="S89" s="199">
        <v>2808656.2429999998</v>
      </c>
      <c r="T89" s="199">
        <v>3183462.34</v>
      </c>
      <c r="U89" s="199">
        <v>4121230.5290000001</v>
      </c>
      <c r="V89" s="199">
        <v>4825274.6390000004</v>
      </c>
      <c r="W89" s="199">
        <v>4847604.4359999998</v>
      </c>
      <c r="X89" s="199">
        <v>4888451.95</v>
      </c>
      <c r="Y89" s="199">
        <v>4460743.5199999996</v>
      </c>
      <c r="Z89" s="199">
        <v>4538959.7549999999</v>
      </c>
      <c r="AA89" s="199">
        <v>4493169.8020000001</v>
      </c>
      <c r="AB89" s="199">
        <v>4986376.4749999996</v>
      </c>
      <c r="AC89" s="199">
        <v>5385321.6160000004</v>
      </c>
    </row>
    <row r="90" spans="4:29" x14ac:dyDescent="0.25">
      <c r="D90" s="70" t="s">
        <v>17</v>
      </c>
      <c r="E90" s="191">
        <v>64571.411</v>
      </c>
      <c r="F90" s="191">
        <v>85870.33</v>
      </c>
      <c r="G90" s="191">
        <v>100703.848</v>
      </c>
      <c r="H90" s="191">
        <v>90012.235000000001</v>
      </c>
      <c r="I90" s="191">
        <v>102118.345</v>
      </c>
      <c r="J90" s="191">
        <v>76908.659</v>
      </c>
      <c r="K90" s="191">
        <v>98757.85</v>
      </c>
      <c r="L90" s="191">
        <v>83622.975000000006</v>
      </c>
      <c r="M90" s="191">
        <v>91223.023000000001</v>
      </c>
      <c r="N90" s="191">
        <v>118649.251</v>
      </c>
      <c r="O90" s="191">
        <v>93744.350999999995</v>
      </c>
      <c r="P90" s="191">
        <v>104619.52899999999</v>
      </c>
      <c r="Q90" s="191">
        <v>129444.42600000001</v>
      </c>
      <c r="R90" s="191">
        <v>130126.861</v>
      </c>
      <c r="S90" s="191">
        <v>114201.489</v>
      </c>
      <c r="T90" s="191">
        <v>126803.3</v>
      </c>
      <c r="U90" s="191">
        <v>159474.72200000001</v>
      </c>
      <c r="V90" s="191">
        <v>243603.16899999999</v>
      </c>
      <c r="W90" s="191">
        <v>264352.54300000001</v>
      </c>
      <c r="X90" s="191">
        <v>277838.38199999998</v>
      </c>
      <c r="Y90" s="191">
        <v>362454.96399999998</v>
      </c>
      <c r="Z90" s="191">
        <v>480806.98200000002</v>
      </c>
      <c r="AA90" s="191">
        <v>498498.57900000003</v>
      </c>
      <c r="AB90" s="191">
        <v>516926.76799999998</v>
      </c>
      <c r="AC90" s="191">
        <v>378303.29399999999</v>
      </c>
    </row>
    <row r="91" spans="4:29" x14ac:dyDescent="0.25">
      <c r="D91" s="70" t="s">
        <v>18</v>
      </c>
      <c r="E91" s="191">
        <v>493431.37300000002</v>
      </c>
      <c r="F91" s="191">
        <v>482098.46299999999</v>
      </c>
      <c r="G91" s="191">
        <v>529412.29</v>
      </c>
      <c r="H91" s="191">
        <v>442458.88699999999</v>
      </c>
      <c r="I91" s="191">
        <v>359748.18400000001</v>
      </c>
      <c r="J91" s="191">
        <v>487214.397</v>
      </c>
      <c r="K91" s="191">
        <v>439788.45699999999</v>
      </c>
      <c r="L91" s="191">
        <v>479874.89399999997</v>
      </c>
      <c r="M91" s="191">
        <v>524661.696</v>
      </c>
      <c r="N91" s="191">
        <v>557112.75699999998</v>
      </c>
      <c r="O91" s="191">
        <v>564595.853</v>
      </c>
      <c r="P91" s="191">
        <v>681088.94900000002</v>
      </c>
      <c r="Q91" s="191">
        <v>778156.38699999999</v>
      </c>
      <c r="R91" s="191">
        <v>920157.41799999995</v>
      </c>
      <c r="S91" s="191">
        <v>669918.46900000004</v>
      </c>
      <c r="T91" s="191">
        <v>861231.94900000002</v>
      </c>
      <c r="U91" s="191">
        <v>1009258.7709999999</v>
      </c>
      <c r="V91" s="191">
        <v>936071.64500000002</v>
      </c>
      <c r="W91" s="191">
        <v>913587.92500000005</v>
      </c>
      <c r="X91" s="191">
        <v>942299.83799999999</v>
      </c>
      <c r="Y91" s="191">
        <v>866797.01</v>
      </c>
      <c r="Z91" s="191">
        <v>784473.098</v>
      </c>
      <c r="AA91" s="191">
        <v>813467.61800000002</v>
      </c>
      <c r="AB91" s="191">
        <v>914370.43599999999</v>
      </c>
      <c r="AC91" s="191">
        <v>868557.67500000005</v>
      </c>
    </row>
    <row r="92" spans="4:29" x14ac:dyDescent="0.25">
      <c r="D92" s="70" t="s">
        <v>19</v>
      </c>
      <c r="E92" s="191">
        <v>387031.89199999999</v>
      </c>
      <c r="F92" s="191">
        <v>360688.93300000002</v>
      </c>
      <c r="G92" s="191">
        <v>451595.69400000002</v>
      </c>
      <c r="H92" s="191">
        <v>313823.27799999999</v>
      </c>
      <c r="I92" s="191">
        <v>262833.68</v>
      </c>
      <c r="J92" s="191">
        <v>241248.774</v>
      </c>
      <c r="K92" s="191">
        <v>196857.03400000001</v>
      </c>
      <c r="L92" s="191">
        <v>195922.22399999999</v>
      </c>
      <c r="M92" s="191">
        <v>244247.329</v>
      </c>
      <c r="N92" s="191">
        <v>267989.94699999999</v>
      </c>
      <c r="O92" s="191">
        <v>551262.28799999994</v>
      </c>
      <c r="P92" s="191">
        <v>687232.44499999995</v>
      </c>
      <c r="Q92" s="191">
        <v>913700.46200000006</v>
      </c>
      <c r="R92" s="191">
        <v>1814455.675</v>
      </c>
      <c r="S92" s="191">
        <v>1238418.93</v>
      </c>
      <c r="T92" s="191">
        <v>2080267.061</v>
      </c>
      <c r="U92" s="191">
        <v>3853231.4730000002</v>
      </c>
      <c r="V92" s="191">
        <v>5659974.0049999999</v>
      </c>
      <c r="W92" s="191">
        <v>6386699.7139999997</v>
      </c>
      <c r="X92" s="191">
        <v>7554372.9469999997</v>
      </c>
      <c r="Y92" s="191">
        <v>5132630.2249999996</v>
      </c>
      <c r="Z92" s="191">
        <v>3832058.2749999999</v>
      </c>
      <c r="AA92" s="191">
        <v>3715683.8190000001</v>
      </c>
      <c r="AB92" s="191">
        <v>3534498.54</v>
      </c>
      <c r="AC92" s="191">
        <v>4525149.7920000004</v>
      </c>
    </row>
    <row r="93" spans="4:29" x14ac:dyDescent="0.25">
      <c r="D93" s="70" t="s">
        <v>20</v>
      </c>
      <c r="E93" s="191">
        <v>122775.674</v>
      </c>
      <c r="F93" s="191">
        <v>140226.351</v>
      </c>
      <c r="G93" s="191">
        <v>119647.53599999999</v>
      </c>
      <c r="H93" s="191">
        <v>166770.43400000001</v>
      </c>
      <c r="I93" s="191">
        <v>128109.378</v>
      </c>
      <c r="J93" s="191">
        <v>117547.1</v>
      </c>
      <c r="K93" s="191">
        <v>105652.53599999999</v>
      </c>
      <c r="L93" s="191">
        <v>115282.681</v>
      </c>
      <c r="M93" s="191">
        <v>149218.38399999999</v>
      </c>
      <c r="N93" s="191">
        <v>173374.75200000001</v>
      </c>
      <c r="O93" s="191">
        <v>163269.568</v>
      </c>
      <c r="P93" s="191">
        <v>171002.42499999999</v>
      </c>
      <c r="Q93" s="191">
        <v>236318.019</v>
      </c>
      <c r="R93" s="191">
        <v>407619.75900000002</v>
      </c>
      <c r="S93" s="191">
        <v>289370.70699999999</v>
      </c>
      <c r="T93" s="191">
        <v>454537.19</v>
      </c>
      <c r="U93" s="191">
        <v>611455.09400000004</v>
      </c>
      <c r="V93" s="191">
        <v>602641.59299999999</v>
      </c>
      <c r="W93" s="191">
        <v>500826.34299999999</v>
      </c>
      <c r="X93" s="191">
        <v>555650.07299999997</v>
      </c>
      <c r="Y93" s="191">
        <v>482593.22100000002</v>
      </c>
      <c r="Z93" s="191">
        <v>588183.75199999998</v>
      </c>
      <c r="AA93" s="191">
        <v>585840.98899999994</v>
      </c>
      <c r="AB93" s="191">
        <v>642580.56299999997</v>
      </c>
      <c r="AC93" s="191">
        <v>539524.33200000005</v>
      </c>
    </row>
    <row r="94" spans="4:29" x14ac:dyDescent="0.25">
      <c r="D94" s="70" t="s">
        <v>21</v>
      </c>
      <c r="E94" s="191">
        <v>2514864.5469999998</v>
      </c>
      <c r="F94" s="191">
        <v>2488250.4369999999</v>
      </c>
      <c r="G94" s="191">
        <v>2735844.7059999998</v>
      </c>
      <c r="H94" s="191">
        <v>2733053.6460000002</v>
      </c>
      <c r="I94" s="191">
        <v>2357074.3029999998</v>
      </c>
      <c r="J94" s="191">
        <v>2732465.8539999998</v>
      </c>
      <c r="K94" s="191">
        <v>2783667.8509999998</v>
      </c>
      <c r="L94" s="191">
        <v>2836599.66</v>
      </c>
      <c r="M94" s="191">
        <v>3055469.31</v>
      </c>
      <c r="N94" s="191">
        <v>3693447.483</v>
      </c>
      <c r="O94" s="191">
        <v>4401427.6229999997</v>
      </c>
      <c r="P94" s="191">
        <v>5230207.1469999999</v>
      </c>
      <c r="Q94" s="191">
        <v>6088977.0499999998</v>
      </c>
      <c r="R94" s="191">
        <v>7407698.8870000001</v>
      </c>
      <c r="S94" s="191">
        <v>6123263.4709999999</v>
      </c>
      <c r="T94" s="191">
        <v>7456061.9749999996</v>
      </c>
      <c r="U94" s="191">
        <v>9202692.1400000006</v>
      </c>
      <c r="V94" s="191">
        <v>9833208.7009999994</v>
      </c>
      <c r="W94" s="191">
        <v>10318548.818</v>
      </c>
      <c r="X94" s="191">
        <v>10785267.879000001</v>
      </c>
      <c r="Y94" s="191">
        <v>10043318.554</v>
      </c>
      <c r="Z94" s="191">
        <v>8954308.5170000009</v>
      </c>
      <c r="AA94" s="191">
        <v>9325517.7310000006</v>
      </c>
      <c r="AB94" s="191">
        <v>10400618.523</v>
      </c>
      <c r="AC94" s="191">
        <v>10372424.319</v>
      </c>
    </row>
    <row r="95" spans="4:29" x14ac:dyDescent="0.25">
      <c r="D95" s="70" t="s">
        <v>22</v>
      </c>
      <c r="E95" s="191">
        <v>2405514.9169999999</v>
      </c>
      <c r="F95" s="191">
        <v>2256821.9300000002</v>
      </c>
      <c r="G95" s="191">
        <v>2487905.3909999998</v>
      </c>
      <c r="H95" s="191">
        <v>2341007.4180000001</v>
      </c>
      <c r="I95" s="191">
        <v>1652493.68</v>
      </c>
      <c r="J95" s="191">
        <v>2106017.1809999999</v>
      </c>
      <c r="K95" s="191">
        <v>2093493.2819999999</v>
      </c>
      <c r="L95" s="191">
        <v>2041621.0819999999</v>
      </c>
      <c r="M95" s="191">
        <v>2186468.3259999999</v>
      </c>
      <c r="N95" s="191">
        <v>2944836.736</v>
      </c>
      <c r="O95" s="191">
        <v>3659480.4279999998</v>
      </c>
      <c r="P95" s="191">
        <v>4609381.79</v>
      </c>
      <c r="Q95" s="191">
        <v>5793730.6540000001</v>
      </c>
      <c r="R95" s="191">
        <v>6713758.6710000001</v>
      </c>
      <c r="S95" s="191">
        <v>4930120.8990000002</v>
      </c>
      <c r="T95" s="191">
        <v>6389495.318</v>
      </c>
      <c r="U95" s="191">
        <v>8551982.5800000001</v>
      </c>
      <c r="V95" s="191">
        <v>8651594.9399999995</v>
      </c>
      <c r="W95" s="191">
        <v>8321242.9879999999</v>
      </c>
      <c r="X95" s="191">
        <v>9041363.909</v>
      </c>
      <c r="Y95" s="191">
        <v>7581940.1890000002</v>
      </c>
      <c r="Z95" s="191">
        <v>6493445.5609999998</v>
      </c>
      <c r="AA95" s="191">
        <v>6843142.1160000004</v>
      </c>
      <c r="AB95" s="191">
        <v>7975492.574</v>
      </c>
      <c r="AC95" s="191">
        <v>7532558.0779999997</v>
      </c>
    </row>
    <row r="96" spans="4:29" x14ac:dyDescent="0.25">
      <c r="D96" s="70" t="s">
        <v>23</v>
      </c>
      <c r="E96" s="191">
        <v>5184310.301</v>
      </c>
      <c r="F96" s="191">
        <v>5124888.693</v>
      </c>
      <c r="G96" s="191">
        <v>6015035.7929999996</v>
      </c>
      <c r="H96" s="191">
        <v>5669700.5800000001</v>
      </c>
      <c r="I96" s="191">
        <v>3675118.423</v>
      </c>
      <c r="J96" s="191">
        <v>3867022.8730000001</v>
      </c>
      <c r="K96" s="191">
        <v>4745504.3490000004</v>
      </c>
      <c r="L96" s="191">
        <v>4667370.2419999996</v>
      </c>
      <c r="M96" s="191">
        <v>5263917.4529999997</v>
      </c>
      <c r="N96" s="191">
        <v>6656391.8530000001</v>
      </c>
      <c r="O96" s="191">
        <v>8563775.6060000006</v>
      </c>
      <c r="P96" s="191">
        <v>10508883.044</v>
      </c>
      <c r="Q96" s="191">
        <v>13598246.868000001</v>
      </c>
      <c r="R96" s="191">
        <v>15562937.991</v>
      </c>
      <c r="S96" s="191">
        <v>13737789.884</v>
      </c>
      <c r="T96" s="191">
        <v>16272903.119999999</v>
      </c>
      <c r="U96" s="191">
        <v>22262263.298</v>
      </c>
      <c r="V96" s="191">
        <v>21860259.855999999</v>
      </c>
      <c r="W96" s="191">
        <v>22097769.783</v>
      </c>
      <c r="X96" s="191">
        <v>23715196.859000001</v>
      </c>
      <c r="Y96" s="191">
        <v>19890561.035</v>
      </c>
      <c r="Z96" s="191">
        <v>14740058.65</v>
      </c>
      <c r="AA96" s="191">
        <v>15342044.325999999</v>
      </c>
      <c r="AB96" s="191">
        <v>17364015.932</v>
      </c>
      <c r="AC96" s="191">
        <v>18086132.991</v>
      </c>
    </row>
    <row r="97" spans="4:29" x14ac:dyDescent="0.25">
      <c r="D97" s="70" t="s">
        <v>24</v>
      </c>
      <c r="E97" s="191">
        <v>992083.56299999997</v>
      </c>
      <c r="F97" s="191">
        <v>1046623.542</v>
      </c>
      <c r="G97" s="191">
        <v>1251799.273</v>
      </c>
      <c r="H97" s="191">
        <v>1257483.2760000001</v>
      </c>
      <c r="I97" s="191">
        <v>928736.09900000005</v>
      </c>
      <c r="J97" s="191">
        <v>991960.34600000002</v>
      </c>
      <c r="K97" s="191">
        <v>1033912.497</v>
      </c>
      <c r="L97" s="191">
        <v>1052853.9110000001</v>
      </c>
      <c r="M97" s="191">
        <v>1093195.936</v>
      </c>
      <c r="N97" s="191">
        <v>1199895.064</v>
      </c>
      <c r="O97" s="191">
        <v>1566451.058</v>
      </c>
      <c r="P97" s="191">
        <v>2024033.0190000001</v>
      </c>
      <c r="Q97" s="191">
        <v>2545160.2059999998</v>
      </c>
      <c r="R97" s="191">
        <v>3044256.6830000002</v>
      </c>
      <c r="S97" s="191">
        <v>2717235.6430000002</v>
      </c>
      <c r="T97" s="191">
        <v>3520190.088</v>
      </c>
      <c r="U97" s="191">
        <v>4399797.0870000003</v>
      </c>
      <c r="V97" s="191">
        <v>4917366.7120000003</v>
      </c>
      <c r="W97" s="191">
        <v>5078034.9970000004</v>
      </c>
      <c r="X97" s="191">
        <v>5604403.3789999997</v>
      </c>
      <c r="Y97" s="191">
        <v>4597374.8760000002</v>
      </c>
      <c r="Z97" s="191">
        <v>3903629.28</v>
      </c>
      <c r="AA97" s="191">
        <v>4017557.7310000001</v>
      </c>
      <c r="AB97" s="191">
        <v>4465154.1619999995</v>
      </c>
      <c r="AC97" s="191">
        <v>4547018.9689999996</v>
      </c>
    </row>
    <row r="98" spans="4:29" ht="15.75" thickBot="1" x14ac:dyDescent="0.3">
      <c r="D98" s="71" t="s">
        <v>25</v>
      </c>
      <c r="E98" s="200">
        <v>659901.10199999996</v>
      </c>
      <c r="F98" s="200">
        <v>306779.84899999999</v>
      </c>
      <c r="G98" s="200">
        <v>301704.717</v>
      </c>
      <c r="H98" s="200">
        <v>260009.761</v>
      </c>
      <c r="I98" s="200">
        <v>117851.645</v>
      </c>
      <c r="J98" s="200">
        <v>21567.971000000001</v>
      </c>
      <c r="K98" s="200">
        <v>121369.545</v>
      </c>
      <c r="L98" s="200">
        <v>10784.549000000001</v>
      </c>
      <c r="M98" s="200">
        <v>74602.611999999994</v>
      </c>
      <c r="N98" s="200">
        <v>113553.323</v>
      </c>
      <c r="O98" s="200">
        <v>154996.55300000001</v>
      </c>
      <c r="P98" s="200">
        <v>255741.80900000001</v>
      </c>
      <c r="Q98" s="200">
        <v>299986.38900000002</v>
      </c>
      <c r="R98" s="200">
        <v>323071.04100000003</v>
      </c>
      <c r="S98" s="200">
        <v>268695.91499999998</v>
      </c>
      <c r="T98" s="200">
        <v>337555.48599999998</v>
      </c>
      <c r="U98" s="200">
        <v>503436.58600000001</v>
      </c>
      <c r="V98" s="200">
        <v>557859.36899999995</v>
      </c>
      <c r="W98" s="200">
        <v>652529.09600000002</v>
      </c>
      <c r="X98" s="200">
        <v>662764.68400000001</v>
      </c>
      <c r="Y98" s="200">
        <v>617120.11300000001</v>
      </c>
      <c r="Z98" s="200">
        <v>515219.05499999999</v>
      </c>
      <c r="AA98" s="200">
        <v>415266.10200000001</v>
      </c>
      <c r="AB98" s="200">
        <v>430532.67499999999</v>
      </c>
      <c r="AC98" s="200">
        <v>460890.63900000002</v>
      </c>
    </row>
    <row r="99" spans="4:29" x14ac:dyDescent="0.25">
      <c r="D99" s="1" t="s">
        <v>51</v>
      </c>
    </row>
    <row r="100" spans="4:29" ht="15.75" thickBot="1" x14ac:dyDescent="0.3"/>
    <row r="101" spans="4:29" ht="15.75" thickBot="1" x14ac:dyDescent="0.3">
      <c r="D101" s="67" t="s">
        <v>14</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c r="AA101" s="10">
        <v>2017</v>
      </c>
      <c r="AB101" s="10">
        <v>2018</v>
      </c>
      <c r="AC101" s="10">
        <v>2019</v>
      </c>
    </row>
    <row r="102" spans="4:29" ht="15.75" thickBot="1" x14ac:dyDescent="0.3">
      <c r="D102" s="68" t="s">
        <v>15</v>
      </c>
      <c r="E102" s="61">
        <f>+(A!D46+B!E46)/(E!E60+E!E88)</f>
        <v>0</v>
      </c>
      <c r="F102" s="61">
        <f>+(A!E46+B!F46)/(E!F60+E!F88)</f>
        <v>0</v>
      </c>
      <c r="G102" s="61">
        <f>+(A!F46+B!G46)/(E!G60+E!G88)</f>
        <v>0</v>
      </c>
      <c r="H102" s="61">
        <f>+(A!G46+B!H46)/(E!H60+E!H88)</f>
        <v>0</v>
      </c>
      <c r="I102" s="61">
        <f>+(A!H46+B!I46)/(E!I60+E!I88)</f>
        <v>0</v>
      </c>
      <c r="J102" s="61">
        <f>+(A!I46+B!J46)/(E!J60+E!J88)</f>
        <v>0</v>
      </c>
      <c r="K102" s="61">
        <f>+(A!J46+B!K46)/(E!K60+E!K88)</f>
        <v>0</v>
      </c>
      <c r="L102" s="61">
        <f>+(A!K46+B!L46)/(E!L60+E!L88)</f>
        <v>0</v>
      </c>
      <c r="M102" s="61">
        <f>+(A!L46+B!M46)/(E!M60+E!M88)</f>
        <v>2.2516564160334185E-3</v>
      </c>
      <c r="N102" s="61">
        <f>+(A!M46+B!N46)/(E!N60+E!N88)</f>
        <v>1.8344701629644674E-3</v>
      </c>
      <c r="O102" s="61">
        <f>+(A!N46+B!O46)/(E!O60+E!O88)</f>
        <v>2.5525416568758083E-3</v>
      </c>
      <c r="P102" s="61">
        <f>+(A!O46+B!P46)/(E!P60+E!P88)</f>
        <v>2.3817100212989682E-3</v>
      </c>
      <c r="Q102" s="61">
        <f>+(A!P46+B!Q46)/(E!Q60+E!Q88)</f>
        <v>2.1905262643193827E-3</v>
      </c>
      <c r="R102" s="61">
        <f>+(A!Q46+B!R46)/(E!R60+E!R88)</f>
        <v>1.7646320269264079E-3</v>
      </c>
      <c r="S102" s="61">
        <f>+(A!R46+B!S46)/(E!S60+E!S88)</f>
        <v>1.9427237331287718E-3</v>
      </c>
      <c r="T102" s="61">
        <f>+(A!S46+B!T46)/(E!T60+E!T88)</f>
        <v>1.8706740891170936E-3</v>
      </c>
      <c r="U102" s="61">
        <f>+(A!T46+B!U46)/(E!U60+E!U88)</f>
        <v>2.0455229469942236E-3</v>
      </c>
      <c r="V102" s="61">
        <f>+(A!U46+B!V46)/(E!V60+E!V88)</f>
        <v>3.2852555608308292E-3</v>
      </c>
      <c r="W102" s="61">
        <f>+(A!V46+B!W46)/(E!W60+E!W88)</f>
        <v>1.9852354899498473E-3</v>
      </c>
      <c r="X102" s="61">
        <f>+(A!W46+B!X46)/(E!X60+E!X88)</f>
        <v>1.9492867267987639E-3</v>
      </c>
      <c r="Y102" s="61">
        <f>+(A!X46+B!Y46)/(E!Y60+E!Y88)</f>
        <v>2.5061971791427461E-3</v>
      </c>
      <c r="Z102" s="61">
        <f>+(A!Y46+B!Z46)/(E!Z60+E!Z88)</f>
        <v>2.4762534065621714E-3</v>
      </c>
      <c r="AA102" s="61">
        <f>+(A!Z46+B!AA46)/(E!AA60+E!AA88)</f>
        <v>2.312659585727296E-3</v>
      </c>
      <c r="AB102" s="61">
        <f>+(A!AA46+B!AB46)/(E!AB60+E!AB88)</f>
        <v>2.3311732983993241E-3</v>
      </c>
      <c r="AC102" s="61">
        <f>+(A!AB46+B!AC46)/(E!AC60+E!AC88)</f>
        <v>2.3763034649240365E-3</v>
      </c>
    </row>
    <row r="103" spans="4:29" x14ac:dyDescent="0.25">
      <c r="D103" s="69" t="s">
        <v>16</v>
      </c>
      <c r="E103" s="62">
        <f>+(A!D47+B!E47)/(E!E61+E!E89)</f>
        <v>0</v>
      </c>
      <c r="F103" s="62">
        <f>+(A!E47+B!F47)/(E!F61+E!F89)</f>
        <v>0</v>
      </c>
      <c r="G103" s="62">
        <f>+(A!F47+B!G47)/(E!G61+E!G89)</f>
        <v>0</v>
      </c>
      <c r="H103" s="62">
        <f>+(A!G47+B!H47)/(E!H61+E!H89)</f>
        <v>0</v>
      </c>
      <c r="I103" s="62">
        <f>+(A!H47+B!I47)/(E!I61+E!I89)</f>
        <v>0</v>
      </c>
      <c r="J103" s="62">
        <f>+(A!I47+B!J47)/(E!J61+E!J89)</f>
        <v>0</v>
      </c>
      <c r="K103" s="62">
        <f>+(A!J47+B!K47)/(E!K61+E!K89)</f>
        <v>0</v>
      </c>
      <c r="L103" s="62">
        <f>+(A!K47+B!L47)/(E!L61+E!L89)</f>
        <v>0</v>
      </c>
      <c r="M103" s="62">
        <f>+(A!L47+B!M47)/(E!M61+E!M89)</f>
        <v>1.946988567774182E-2</v>
      </c>
      <c r="N103" s="62">
        <f>+(A!M47+B!N47)/(E!N61+E!N89)</f>
        <v>0.10761361828511945</v>
      </c>
      <c r="O103" s="62">
        <f>+(A!N47+B!O47)/(E!O61+E!O89)</f>
        <v>5.8978709188586789E-2</v>
      </c>
      <c r="P103" s="62">
        <f>+(A!O47+B!P47)/(E!P61+E!P89)</f>
        <v>0.13224854299803201</v>
      </c>
      <c r="Q103" s="62">
        <f>+(A!P47+B!Q47)/(E!Q61+E!Q89)</f>
        <v>5.2298656097382608E-2</v>
      </c>
      <c r="R103" s="62">
        <f>+(A!Q47+B!R47)/(E!R61+E!R89)</f>
        <v>4.9492274496353718E-2</v>
      </c>
      <c r="S103" s="62">
        <f>+(A!R47+B!S47)/(E!S61+E!S89)</f>
        <v>1.2994833232414141E-4</v>
      </c>
      <c r="T103" s="62">
        <f>+(A!S47+B!T47)/(E!T61+E!T89)</f>
        <v>9.7323911986563788E-2</v>
      </c>
      <c r="U103" s="62">
        <f>+(A!T47+B!U47)/(E!U61+E!U89)</f>
        <v>0.15067698516338665</v>
      </c>
      <c r="V103" s="62">
        <f>+(A!U47+B!V47)/(E!V61+E!V89)</f>
        <v>9.7978479538398056E-2</v>
      </c>
      <c r="W103" s="62">
        <f>+(A!V47+B!W47)/(E!W61+E!W89)</f>
        <v>0.1006222625349176</v>
      </c>
      <c r="X103" s="62">
        <f>+(A!W47+B!X47)/(E!X61+E!X89)</f>
        <v>3.9421626146686754E-2</v>
      </c>
      <c r="Y103" s="62">
        <f>+(A!X47+B!Y47)/(E!Y61+E!Y89)</f>
        <v>4.8819403133640422E-2</v>
      </c>
      <c r="Z103" s="62">
        <f>+(A!Y47+B!Z47)/(E!Z61+E!Z89)</f>
        <v>6.1682811399503851E-2</v>
      </c>
      <c r="AA103" s="62">
        <f>+(A!Z47+B!AA47)/(E!AA61+E!AA89)</f>
        <v>3.4663264324684157E-4</v>
      </c>
      <c r="AB103" s="62">
        <f>+(A!AA47+B!AB47)/(E!AB61+E!AB89)</f>
        <v>0.12414003053336585</v>
      </c>
      <c r="AC103" s="62">
        <f>+(A!AB47+B!AC47)/(E!AC61+E!AC89)</f>
        <v>3.0335884166434016E-4</v>
      </c>
    </row>
    <row r="104" spans="4:29" x14ac:dyDescent="0.25">
      <c r="D104" s="70" t="s">
        <v>17</v>
      </c>
      <c r="E104" s="63">
        <f>+(A!D48+B!E48)/(E!E62+E!E90)</f>
        <v>0</v>
      </c>
      <c r="F104" s="63">
        <f>+(A!E48+B!F48)/(E!F62+E!F90)</f>
        <v>0</v>
      </c>
      <c r="G104" s="63">
        <f>+(A!F48+B!G48)/(E!G62+E!G90)</f>
        <v>0</v>
      </c>
      <c r="H104" s="63">
        <f>+(A!G48+B!H48)/(E!H62+E!H90)</f>
        <v>0</v>
      </c>
      <c r="I104" s="63">
        <f>+(A!H48+B!I48)/(E!I62+E!I90)</f>
        <v>0</v>
      </c>
      <c r="J104" s="63">
        <f>+(A!I48+B!J48)/(E!J62+E!J90)</f>
        <v>0</v>
      </c>
      <c r="K104" s="63">
        <f>+(A!J48+B!K48)/(E!K62+E!K90)</f>
        <v>0</v>
      </c>
      <c r="L104" s="63">
        <f>+(A!K48+B!L48)/(E!L62+E!L90)</f>
        <v>0</v>
      </c>
      <c r="M104" s="63">
        <f>+(A!L48+B!M48)/(E!M62+E!M90)</f>
        <v>0.58780714830562164</v>
      </c>
      <c r="N104" s="63">
        <f>+(A!M48+B!N48)/(E!N62+E!N90)</f>
        <v>0.62358225959299463</v>
      </c>
      <c r="O104" s="63">
        <f>+(A!N48+B!O48)/(E!O62+E!O90)</f>
        <v>2.660663040736222</v>
      </c>
      <c r="P104" s="63">
        <f>+(A!O48+B!P48)/(E!P62+E!P90)</f>
        <v>6.7301016624362827E-4</v>
      </c>
      <c r="Q104" s="63">
        <f>+(A!P48+B!Q48)/(E!Q62+E!Q90)</f>
        <v>1.0348764565925519E-4</v>
      </c>
      <c r="R104" s="63">
        <f>+(A!Q48+B!R48)/(E!R62+E!R90)</f>
        <v>1.581626907221408E-4</v>
      </c>
      <c r="S104" s="63">
        <f>+(A!R48+B!S48)/(E!S62+E!S90)</f>
        <v>0.17000603261761368</v>
      </c>
      <c r="T104" s="63">
        <f>+(A!S48+B!T48)/(E!T62+E!T90)</f>
        <v>0</v>
      </c>
      <c r="U104" s="63">
        <f>+(A!T48+B!U48)/(E!U62+E!U90)</f>
        <v>1.7893782507038221E-5</v>
      </c>
      <c r="V104" s="63">
        <f>+(A!U48+B!V48)/(E!V62+E!V90)</f>
        <v>1.9495841614087712E-5</v>
      </c>
      <c r="W104" s="63">
        <f>+(A!V48+B!W48)/(E!W62+E!W90)</f>
        <v>3.5405985331713689E-3</v>
      </c>
      <c r="X104" s="63">
        <f>+(A!W48+B!X48)/(E!X62+E!X90)</f>
        <v>1.6533285438923389E-2</v>
      </c>
      <c r="Y104" s="63">
        <f>+(A!X48+B!Y48)/(E!Y62+E!Y90)</f>
        <v>1.7258735729326322E-2</v>
      </c>
      <c r="Z104" s="63">
        <f>+(A!Y48+B!Z48)/(E!Z62+E!Z90)</f>
        <v>1.8898455746616161E-3</v>
      </c>
      <c r="AA104" s="63">
        <f>+(A!Z48+B!AA48)/(E!AA62+E!AA90)</f>
        <v>4.6165429838782085E-3</v>
      </c>
      <c r="AB104" s="63">
        <f>+(A!AA48+B!AB48)/(E!AB62+E!AB90)</f>
        <v>5.9629503384389217E-3</v>
      </c>
      <c r="AC104" s="63">
        <f>+(A!AB48+B!AC48)/(E!AC62+E!AC90)</f>
        <v>5.5184962410341541E-6</v>
      </c>
    </row>
    <row r="105" spans="4:29" x14ac:dyDescent="0.25">
      <c r="D105" s="70" t="s">
        <v>18</v>
      </c>
      <c r="E105" s="63">
        <f>+(A!D49+B!E49)/(E!E63+E!E91)</f>
        <v>0</v>
      </c>
      <c r="F105" s="63">
        <f>+(A!E49+B!F49)/(E!F63+E!F91)</f>
        <v>0</v>
      </c>
      <c r="G105" s="63">
        <f>+(A!F49+B!G49)/(E!G63+E!G91)</f>
        <v>0</v>
      </c>
      <c r="H105" s="63">
        <f>+(A!G49+B!H49)/(E!H63+E!H91)</f>
        <v>0</v>
      </c>
      <c r="I105" s="63">
        <f>+(A!H49+B!I49)/(E!I63+E!I91)</f>
        <v>0</v>
      </c>
      <c r="J105" s="63">
        <f>+(A!I49+B!J49)/(E!J63+E!J91)</f>
        <v>0</v>
      </c>
      <c r="K105" s="63">
        <f>+(A!J49+B!K49)/(E!K63+E!K91)</f>
        <v>0</v>
      </c>
      <c r="L105" s="63">
        <f>+(A!K49+B!L49)/(E!L63+E!L91)</f>
        <v>0</v>
      </c>
      <c r="M105" s="63">
        <f>+(A!L49+B!M49)/(E!M63+E!M91)</f>
        <v>6.401283597949313E-2</v>
      </c>
      <c r="N105" s="63">
        <f>+(A!M49+B!N49)/(E!N63+E!N91)</f>
        <v>9.9556778829872888E-3</v>
      </c>
      <c r="O105" s="63">
        <f>+(A!N49+B!O49)/(E!O63+E!O91)</f>
        <v>0.90693005704199181</v>
      </c>
      <c r="P105" s="63">
        <f>+(A!O49+B!P49)/(E!P63+E!P91)</f>
        <v>0.12552684851605445</v>
      </c>
      <c r="Q105" s="63">
        <f>+(A!P49+B!Q49)/(E!Q63+E!Q91)</f>
        <v>9.2399138224043872E-2</v>
      </c>
      <c r="R105" s="63">
        <f>+(A!Q49+B!R49)/(E!R63+E!R91)</f>
        <v>3.8466548615556828E-3</v>
      </c>
      <c r="S105" s="63">
        <f>+(A!R49+B!S49)/(E!S63+E!S91)</f>
        <v>4.9606944866683669E-2</v>
      </c>
      <c r="T105" s="63">
        <f>+(A!S49+B!T49)/(E!T63+E!T91)</f>
        <v>1.8140453261841272E-2</v>
      </c>
      <c r="U105" s="63">
        <f>+(A!T49+B!U49)/(E!U63+E!U91)</f>
        <v>2.1607634023572682</v>
      </c>
      <c r="V105" s="63">
        <f>+(A!U49+B!V49)/(E!V63+E!V91)</f>
        <v>0.16277317152317528</v>
      </c>
      <c r="W105" s="63">
        <f>+(A!V49+B!W49)/(E!W63+E!W91)</f>
        <v>3.0213721841831315E-2</v>
      </c>
      <c r="X105" s="63">
        <f>+(A!W49+B!X49)/(E!X63+E!X91)</f>
        <v>0.16903307994311803</v>
      </c>
      <c r="Y105" s="63">
        <f>+(A!X49+B!Y49)/(E!Y63+E!Y91)</f>
        <v>2.4019094658425555E-2</v>
      </c>
      <c r="Z105" s="63">
        <f>+(A!Y49+B!Z49)/(E!Z63+E!Z91)</f>
        <v>0.58652846695578809</v>
      </c>
      <c r="AA105" s="63">
        <f>+(A!Z49+B!AA49)/(E!AA63+E!AA91)</f>
        <v>1.7322998731437184E-2</v>
      </c>
      <c r="AB105" s="63">
        <f>+(A!AA49+B!AB49)/(E!AB63+E!AB91)</f>
        <v>0.10896042953497952</v>
      </c>
      <c r="AC105" s="63">
        <f>+(A!AB49+B!AC49)/(E!AC63+E!AC91)</f>
        <v>4.0769615907808691E-3</v>
      </c>
    </row>
    <row r="106" spans="4:29" x14ac:dyDescent="0.25">
      <c r="D106" s="70" t="s">
        <v>19</v>
      </c>
      <c r="E106" s="63">
        <f>+(A!D50+B!E50)/(E!E64+E!E92)</f>
        <v>0</v>
      </c>
      <c r="F106" s="63">
        <f>+(A!E50+B!F50)/(E!F64+E!F92)</f>
        <v>0</v>
      </c>
      <c r="G106" s="63">
        <f>+(A!F50+B!G50)/(E!G64+E!G92)</f>
        <v>0</v>
      </c>
      <c r="H106" s="63">
        <f>+(A!G50+B!H50)/(E!H64+E!H92)</f>
        <v>0</v>
      </c>
      <c r="I106" s="63">
        <f>+(A!H50+B!I50)/(E!I64+E!I92)</f>
        <v>0</v>
      </c>
      <c r="J106" s="63">
        <f>+(A!I50+B!J50)/(E!J64+E!J92)</f>
        <v>0</v>
      </c>
      <c r="K106" s="63">
        <f>+(A!J50+B!K50)/(E!K64+E!K92)</f>
        <v>0</v>
      </c>
      <c r="L106" s="63">
        <f>+(A!K50+B!L50)/(E!L64+E!L92)</f>
        <v>0</v>
      </c>
      <c r="M106" s="63">
        <f>+(A!L50+B!M50)/(E!M64+E!M92)</f>
        <v>0</v>
      </c>
      <c r="N106" s="63">
        <f>+(A!M50+B!N50)/(E!N64+E!N92)</f>
        <v>0</v>
      </c>
      <c r="O106" s="63">
        <f>+(A!N50+B!O50)/(E!O64+E!O92)</f>
        <v>0</v>
      </c>
      <c r="P106" s="63">
        <f>+(A!O50+B!P50)/(E!P64+E!P92)</f>
        <v>4.4072714892255819E-3</v>
      </c>
      <c r="Q106" s="63">
        <f>+(A!P50+B!Q50)/(E!Q64+E!Q92)</f>
        <v>1.0690830886768432E-8</v>
      </c>
      <c r="R106" s="63">
        <f>+(A!Q50+B!R50)/(E!R64+E!R92)</f>
        <v>2.6278652568870728E-2</v>
      </c>
      <c r="S106" s="63">
        <f>+(A!R50+B!S50)/(E!S64+E!S92)</f>
        <v>5.9825931639879239E-2</v>
      </c>
      <c r="T106" s="63">
        <f>+(A!S50+B!T50)/(E!T64+E!T92)</f>
        <v>5.5976831590578195E-2</v>
      </c>
      <c r="U106" s="63">
        <f>+(A!T50+B!U50)/(E!U64+E!U92)</f>
        <v>4.3165349115952982E-2</v>
      </c>
      <c r="V106" s="63">
        <f>+(A!U50+B!V50)/(E!V64+E!V92)</f>
        <v>2.5559201010255812</v>
      </c>
      <c r="W106" s="63">
        <f>+(A!V50+B!W50)/(E!W64+E!W92)</f>
        <v>4.0580001353672194E-5</v>
      </c>
      <c r="X106" s="63">
        <f>+(A!W50+B!X50)/(E!X64+E!X92)</f>
        <v>0</v>
      </c>
      <c r="Y106" s="63">
        <f>+(A!X50+B!Y50)/(E!Y64+E!Y92)</f>
        <v>0</v>
      </c>
      <c r="Z106" s="63">
        <f>+(A!Y50+B!Z50)/(E!Z64+E!Z92)</f>
        <v>0</v>
      </c>
      <c r="AA106" s="63">
        <f>+(A!Z50+B!AA50)/(E!AA64+E!AA92)</f>
        <v>0.12005925683016354</v>
      </c>
      <c r="AB106" s="63">
        <f>+(A!AA50+B!AB50)/(E!AB64+E!AB92)</f>
        <v>0</v>
      </c>
      <c r="AC106" s="63">
        <f>+(A!AB50+B!AC50)/(E!AC64+E!AC92)</f>
        <v>0</v>
      </c>
    </row>
    <row r="107" spans="4:29" x14ac:dyDescent="0.25">
      <c r="D107" s="70" t="s">
        <v>20</v>
      </c>
      <c r="E107" s="63">
        <f>+(A!D51+B!E51)/(E!E65+E!E93)</f>
        <v>0</v>
      </c>
      <c r="F107" s="63">
        <f>+(A!E51+B!F51)/(E!F65+E!F93)</f>
        <v>0</v>
      </c>
      <c r="G107" s="63">
        <f>+(A!F51+B!G51)/(E!G65+E!G93)</f>
        <v>0</v>
      </c>
      <c r="H107" s="63">
        <f>+(A!G51+B!H51)/(E!H65+E!H93)</f>
        <v>0</v>
      </c>
      <c r="I107" s="63">
        <f>+(A!H51+B!I51)/(E!I65+E!I93)</f>
        <v>0</v>
      </c>
      <c r="J107" s="63">
        <f>+(A!I51+B!J51)/(E!J65+E!J93)</f>
        <v>0</v>
      </c>
      <c r="K107" s="63">
        <f>+(A!J51+B!K51)/(E!K65+E!K93)</f>
        <v>0</v>
      </c>
      <c r="L107" s="63">
        <f>+(A!K51+B!L51)/(E!L65+E!L93)</f>
        <v>0</v>
      </c>
      <c r="M107" s="63">
        <f>+(A!L51+B!M51)/(E!M65+E!M93)</f>
        <v>3.0481051321831255E-4</v>
      </c>
      <c r="N107" s="63">
        <f>+(A!M51+B!N51)/(E!N65+E!N93)</f>
        <v>0</v>
      </c>
      <c r="O107" s="63">
        <f>+(A!N51+B!O51)/(E!O65+E!O93)</f>
        <v>5.2509992678343126E-4</v>
      </c>
      <c r="P107" s="63">
        <f>+(A!O51+B!P51)/(E!P65+E!P93)</f>
        <v>3.8686183388152851E-5</v>
      </c>
      <c r="Q107" s="63">
        <f>+(A!P51+B!Q51)/(E!Q65+E!Q93)</f>
        <v>0</v>
      </c>
      <c r="R107" s="63">
        <f>+(A!Q51+B!R51)/(E!R65+E!R93)</f>
        <v>2.8111588688927217E-4</v>
      </c>
      <c r="S107" s="63">
        <f>+(A!R51+B!S51)/(E!S65+E!S93)</f>
        <v>5.3773786467067397E-4</v>
      </c>
      <c r="T107" s="63">
        <f>+(A!S51+B!T51)/(E!T65+E!T93)</f>
        <v>4.5706074878749609E-3</v>
      </c>
      <c r="U107" s="63">
        <f>+(A!T51+B!U51)/(E!U65+E!U93)</f>
        <v>2.0540350887940102E-2</v>
      </c>
      <c r="V107" s="63">
        <f>+(A!U51+B!V51)/(E!V65+E!V93)</f>
        <v>4.9651867914097897E-2</v>
      </c>
      <c r="W107" s="63">
        <f>+(A!V51+B!W51)/(E!W65+E!W93)</f>
        <v>1.9293425481142636E-2</v>
      </c>
      <c r="X107" s="63">
        <f>+(A!W51+B!X51)/(E!X65+E!X93)</f>
        <v>5.7849546966072148E-3</v>
      </c>
      <c r="Y107" s="63">
        <f>+(A!X51+B!Y51)/(E!Y65+E!Y93)</f>
        <v>2.315466650093149E-3</v>
      </c>
      <c r="Z107" s="63">
        <f>+(A!Y51+B!Z51)/(E!Z65+E!Z93)</f>
        <v>4.4365442476865403E-3</v>
      </c>
      <c r="AA107" s="63">
        <f>+(A!Z51+B!AA51)/(E!AA65+E!AA93)</f>
        <v>3.0292626127877507E-3</v>
      </c>
      <c r="AB107" s="63">
        <f>+(A!AA51+B!AB51)/(E!AB65+E!AB93)</f>
        <v>3.6112393144596545E-3</v>
      </c>
      <c r="AC107" s="63">
        <f>+(A!AB51+B!AC51)/(E!AC65+E!AC93)</f>
        <v>3.4962120373885851E-3</v>
      </c>
    </row>
    <row r="108" spans="4:29" x14ac:dyDescent="0.25">
      <c r="D108" s="70" t="s">
        <v>21</v>
      </c>
      <c r="E108" s="63">
        <f>+(A!D52+B!E52)/(E!E66+E!E94)</f>
        <v>0</v>
      </c>
      <c r="F108" s="63">
        <f>+(A!E52+B!F52)/(E!F66+E!F94)</f>
        <v>0</v>
      </c>
      <c r="G108" s="63">
        <f>+(A!F52+B!G52)/(E!G66+E!G94)</f>
        <v>0</v>
      </c>
      <c r="H108" s="63">
        <f>+(A!G52+B!H52)/(E!H66+E!H94)</f>
        <v>0</v>
      </c>
      <c r="I108" s="63">
        <f>+(A!H52+B!I52)/(E!I66+E!I94)</f>
        <v>0</v>
      </c>
      <c r="J108" s="63">
        <f>+(A!I52+B!J52)/(E!J66+E!J94)</f>
        <v>0</v>
      </c>
      <c r="K108" s="63">
        <f>+(A!J52+B!K52)/(E!K66+E!K94)</f>
        <v>0</v>
      </c>
      <c r="L108" s="63">
        <f>+(A!K52+B!L52)/(E!L66+E!L94)</f>
        <v>0</v>
      </c>
      <c r="M108" s="63">
        <f>+(A!L52+B!M52)/(E!M66+E!M94)</f>
        <v>0.32980389341612026</v>
      </c>
      <c r="N108" s="63">
        <f>+(A!M52+B!N52)/(E!N66+E!N94)</f>
        <v>0.27735512971298992</v>
      </c>
      <c r="O108" s="63">
        <f>+(A!N52+B!O52)/(E!O66+E!O94)</f>
        <v>0.28565050275959292</v>
      </c>
      <c r="P108" s="63">
        <f>+(A!O52+B!P52)/(E!P66+E!P94)</f>
        <v>0.12657943550174872</v>
      </c>
      <c r="Q108" s="63">
        <f>+(A!P52+B!Q52)/(E!Q66+E!Q94)</f>
        <v>0.28646429605016743</v>
      </c>
      <c r="R108" s="63">
        <f>+(A!Q52+B!R52)/(E!R66+E!R94)</f>
        <v>0.58369538289390466</v>
      </c>
      <c r="S108" s="63">
        <f>+(A!R52+B!S52)/(E!S66+E!S94)</f>
        <v>2.1200747508264044</v>
      </c>
      <c r="T108" s="63">
        <f>+(A!S52+B!T52)/(E!T66+E!T94)</f>
        <v>2.3872491871373072</v>
      </c>
      <c r="U108" s="63">
        <f>+(A!T52+B!U52)/(E!U66+E!U94)</f>
        <v>1.5969549452049066</v>
      </c>
      <c r="V108" s="63">
        <f>+(A!U52+B!V52)/(E!V66+E!V94)</f>
        <v>0.91806827957636206</v>
      </c>
      <c r="W108" s="63">
        <f>+(A!V52+B!W52)/(E!W66+E!W94)</f>
        <v>1.7251996489295572E-3</v>
      </c>
      <c r="X108" s="63">
        <f>+(A!W52+B!X52)/(E!X66+E!X94)</f>
        <v>0.25907228183050446</v>
      </c>
      <c r="Y108" s="63">
        <f>+(A!X52+B!Y52)/(E!Y66+E!Y94)</f>
        <v>0.31148230776720309</v>
      </c>
      <c r="Z108" s="63">
        <f>+(A!Y52+B!Z52)/(E!Z66+E!Z94)</f>
        <v>0.28995612956863365</v>
      </c>
      <c r="AA108" s="63">
        <f>+(A!Z52+B!AA52)/(E!AA66+E!AA94)</f>
        <v>0.30575214342459273</v>
      </c>
      <c r="AB108" s="63">
        <f>+(A!AA52+B!AB52)/(E!AB66+E!AB94)</f>
        <v>0.28946181955455813</v>
      </c>
      <c r="AC108" s="63">
        <f>+(A!AB52+B!AC52)/(E!AC66+E!AC94)</f>
        <v>1.8640766007908074E-3</v>
      </c>
    </row>
    <row r="109" spans="4:29" x14ac:dyDescent="0.25">
      <c r="D109" s="70" t="s">
        <v>22</v>
      </c>
      <c r="E109" s="63">
        <f>+(A!D53+B!E53)/(E!E67+E!E95)</f>
        <v>0</v>
      </c>
      <c r="F109" s="63">
        <f>+(A!E53+B!F53)/(E!F67+E!F95)</f>
        <v>0</v>
      </c>
      <c r="G109" s="63">
        <f>+(A!F53+B!G53)/(E!G67+E!G95)</f>
        <v>0</v>
      </c>
      <c r="H109" s="63">
        <f>+(A!G53+B!H53)/(E!H67+E!H95)</f>
        <v>0</v>
      </c>
      <c r="I109" s="63">
        <f>+(A!H53+B!I53)/(E!I67+E!I95)</f>
        <v>0</v>
      </c>
      <c r="J109" s="63">
        <f>+(A!I53+B!J53)/(E!J67+E!J95)</f>
        <v>0</v>
      </c>
      <c r="K109" s="63">
        <f>+(A!J53+B!K53)/(E!K67+E!K95)</f>
        <v>0</v>
      </c>
      <c r="L109" s="63">
        <f>+(A!K53+B!L53)/(E!L67+E!L95)</f>
        <v>0</v>
      </c>
      <c r="M109" s="63">
        <f>+(A!L53+B!M53)/(E!M67+E!M95)</f>
        <v>9.6970063720986419E-2</v>
      </c>
      <c r="N109" s="63">
        <f>+(A!M53+B!N53)/(E!N67+E!N95)</f>
        <v>3.5408256624769881E-2</v>
      </c>
      <c r="O109" s="63">
        <f>+(A!N53+B!O53)/(E!O67+E!O95)</f>
        <v>4.6135535520949712E-2</v>
      </c>
      <c r="P109" s="63">
        <f>+(A!O53+B!P53)/(E!P67+E!P95)</f>
        <v>4.7721028017295095E-2</v>
      </c>
      <c r="Q109" s="63">
        <f>+(A!P53+B!Q53)/(E!Q67+E!Q95)</f>
        <v>4.9753008873589889E-2</v>
      </c>
      <c r="R109" s="63">
        <f>+(A!Q53+B!R53)/(E!R67+E!R95)</f>
        <v>3.4600077651662856E-2</v>
      </c>
      <c r="S109" s="63">
        <f>+(A!R53+B!S53)/(E!S67+E!S95)</f>
        <v>6.4956763337514781E-2</v>
      </c>
      <c r="T109" s="63">
        <f>+(A!S53+B!T53)/(E!T67+E!T95)</f>
        <v>7.2606944091418088E-2</v>
      </c>
      <c r="U109" s="63">
        <f>+(A!T53+B!U53)/(E!U67+E!U95)</f>
        <v>4.6950822375196023E-2</v>
      </c>
      <c r="V109" s="63">
        <f>+(A!U53+B!V53)/(E!V67+E!V95)</f>
        <v>3.2173438019937564E-2</v>
      </c>
      <c r="W109" s="63">
        <f>+(A!V53+B!W53)/(E!W67+E!W95)</f>
        <v>4.3243935451531199E-2</v>
      </c>
      <c r="X109" s="63">
        <f>+(A!W53+B!X53)/(E!X67+E!X95)</f>
        <v>1.0455921786811423E-2</v>
      </c>
      <c r="Y109" s="63">
        <f>+(A!X53+B!Y53)/(E!Y67+E!Y95)</f>
        <v>3.4935975758455896E-2</v>
      </c>
      <c r="Z109" s="63">
        <f>+(A!Y53+B!Z53)/(E!Z67+E!Z95)</f>
        <v>4.4500305351317111E-2</v>
      </c>
      <c r="AA109" s="63">
        <f>+(A!Z53+B!AA53)/(E!AA67+E!AA95)</f>
        <v>1.3832753059327395E-2</v>
      </c>
      <c r="AB109" s="63">
        <f>+(A!AA53+B!AB53)/(E!AB67+E!AB95)</f>
        <v>2.1661464048592344E-2</v>
      </c>
      <c r="AC109" s="63">
        <f>+(A!AB53+B!AC53)/(E!AC67+E!AC95)</f>
        <v>3.9205147167786555E-3</v>
      </c>
    </row>
    <row r="110" spans="4:29" x14ac:dyDescent="0.25">
      <c r="D110" s="70" t="s">
        <v>23</v>
      </c>
      <c r="E110" s="63">
        <f>+(A!D54+B!E54)/(E!E68+E!E96)</f>
        <v>0</v>
      </c>
      <c r="F110" s="63">
        <f>+(A!E54+B!F54)/(E!F68+E!F96)</f>
        <v>0</v>
      </c>
      <c r="G110" s="63">
        <f>+(A!F54+B!G54)/(E!G68+E!G96)</f>
        <v>0</v>
      </c>
      <c r="H110" s="63">
        <f>+(A!G54+B!H54)/(E!H68+E!H96)</f>
        <v>0</v>
      </c>
      <c r="I110" s="63">
        <f>+(A!H54+B!I54)/(E!I68+E!I96)</f>
        <v>0</v>
      </c>
      <c r="J110" s="63">
        <f>+(A!I54+B!J54)/(E!J68+E!J96)</f>
        <v>0</v>
      </c>
      <c r="K110" s="63">
        <f>+(A!J54+B!K54)/(E!K68+E!K96)</f>
        <v>0</v>
      </c>
      <c r="L110" s="63">
        <f>+(A!K54+B!L54)/(E!L68+E!L96)</f>
        <v>0</v>
      </c>
      <c r="M110" s="63">
        <f>+(A!L54+B!M54)/(E!M68+E!M96)</f>
        <v>1.9916537390323062E-3</v>
      </c>
      <c r="N110" s="63">
        <f>+(A!M54+B!N54)/(E!N68+E!N96)</f>
        <v>5.0862367269243784E-3</v>
      </c>
      <c r="O110" s="63">
        <f>+(A!N54+B!O54)/(E!O68+E!O96)</f>
        <v>6.7255419057269906E-3</v>
      </c>
      <c r="P110" s="63">
        <f>+(A!O54+B!P54)/(E!P68+E!P96)</f>
        <v>3.4259426294509883E-3</v>
      </c>
      <c r="Q110" s="63">
        <f>+(A!P54+B!Q54)/(E!Q68+E!Q96)</f>
        <v>4.2276280710086397E-3</v>
      </c>
      <c r="R110" s="63">
        <f>+(A!Q54+B!R54)/(E!R68+E!R96)</f>
        <v>1.469982375451072E-2</v>
      </c>
      <c r="S110" s="63">
        <f>+(A!R54+B!S54)/(E!S68+E!S96)</f>
        <v>2.627032205797995E-3</v>
      </c>
      <c r="T110" s="63">
        <f>+(A!S54+B!T54)/(E!T68+E!T96)</f>
        <v>1.523672795413971E-2</v>
      </c>
      <c r="U110" s="63">
        <f>+(A!T54+B!U54)/(E!U68+E!U96)</f>
        <v>3.5771498824474527E-3</v>
      </c>
      <c r="V110" s="63">
        <f>+(A!U54+B!V54)/(E!V68+E!V96)</f>
        <v>2.0798145507754987E-3</v>
      </c>
      <c r="W110" s="63">
        <f>+(A!V54+B!W54)/(E!W68+E!W96)</f>
        <v>2.4458499518584574E-3</v>
      </c>
      <c r="X110" s="63">
        <f>+(A!W54+B!X54)/(E!X68+E!X96)</f>
        <v>2.5986591901609415E-2</v>
      </c>
      <c r="Y110" s="63">
        <f>+(A!X54+B!Y54)/(E!Y68+E!Y96)</f>
        <v>6.6411751241413366E-2</v>
      </c>
      <c r="Z110" s="63">
        <f>+(A!Y54+B!Z54)/(E!Z68+E!Z96)</f>
        <v>2.9553619897880818E-2</v>
      </c>
      <c r="AA110" s="63">
        <f>+(A!Z54+B!AA54)/(E!AA68+E!AA96)</f>
        <v>2.2285722774933611E-2</v>
      </c>
      <c r="AB110" s="63">
        <f>+(A!AA54+B!AB54)/(E!AB68+E!AB96)</f>
        <v>2.5652134713880512E-3</v>
      </c>
      <c r="AC110" s="63">
        <f>+(A!AB54+B!AC54)/(E!AC68+E!AC96)</f>
        <v>2.2766979242216179E-3</v>
      </c>
    </row>
    <row r="111" spans="4:29" x14ac:dyDescent="0.25">
      <c r="D111" s="70" t="s">
        <v>24</v>
      </c>
      <c r="E111" s="63">
        <f>+(A!D55+B!E55)/(E!E69+E!E97)</f>
        <v>0</v>
      </c>
      <c r="F111" s="63">
        <f>+(A!E55+B!F55)/(E!F69+E!F97)</f>
        <v>0</v>
      </c>
      <c r="G111" s="63">
        <f>+(A!F55+B!G55)/(E!G69+E!G97)</f>
        <v>0</v>
      </c>
      <c r="H111" s="63">
        <f>+(A!G55+B!H55)/(E!H69+E!H97)</f>
        <v>0</v>
      </c>
      <c r="I111" s="63">
        <f>+(A!H55+B!I55)/(E!I69+E!I97)</f>
        <v>0</v>
      </c>
      <c r="J111" s="63">
        <f>+(A!I55+B!J55)/(E!J69+E!J97)</f>
        <v>0</v>
      </c>
      <c r="K111" s="63">
        <f>+(A!J55+B!K55)/(E!K69+E!K97)</f>
        <v>0</v>
      </c>
      <c r="L111" s="63">
        <f>+(A!K55+B!L55)/(E!L69+E!L97)</f>
        <v>0</v>
      </c>
      <c r="M111" s="63">
        <f>+(A!L55+B!M55)/(E!M69+E!M97)</f>
        <v>1.95878200506866E-3</v>
      </c>
      <c r="N111" s="63">
        <f>+(A!M55+B!N55)/(E!N69+E!N97)</f>
        <v>1.7570146102415161E-3</v>
      </c>
      <c r="O111" s="63">
        <f>+(A!N55+B!O55)/(E!O69+E!O97)</f>
        <v>1.2723625871221136E-2</v>
      </c>
      <c r="P111" s="63">
        <f>+(A!O55+B!P55)/(E!P69+E!P97)</f>
        <v>3.5360078658299193E-3</v>
      </c>
      <c r="Q111" s="63">
        <f>+(A!P55+B!Q55)/(E!Q69+E!Q97)</f>
        <v>3.071802508303263E-3</v>
      </c>
      <c r="R111" s="63">
        <f>+(A!Q55+B!R55)/(E!R69+E!R97)</f>
        <v>5.1373354313278812E-3</v>
      </c>
      <c r="S111" s="63">
        <f>+(A!R55+B!S55)/(E!S69+E!S97)</f>
        <v>6.8884891404143748E-3</v>
      </c>
      <c r="T111" s="63">
        <f>+(A!S55+B!T55)/(E!T69+E!T97)</f>
        <v>3.983419597537302E-3</v>
      </c>
      <c r="U111" s="63">
        <f>+(A!T55+B!U55)/(E!U69+E!U97)</f>
        <v>1.247461672933824E-2</v>
      </c>
      <c r="V111" s="63">
        <f>+(A!U55+B!V55)/(E!V69+E!V97)</f>
        <v>5.0584251085697127E-2</v>
      </c>
      <c r="W111" s="63">
        <f>+(A!V55+B!W55)/(E!W69+E!W97)</f>
        <v>4.9720170513631944E-2</v>
      </c>
      <c r="X111" s="63">
        <f>+(A!W55+B!X55)/(E!X69+E!X97)</f>
        <v>3.2921112850491985E-2</v>
      </c>
      <c r="Y111" s="63">
        <f>+(A!X55+B!Y55)/(E!Y69+E!Y97)</f>
        <v>3.1848265488739452E-2</v>
      </c>
      <c r="Z111" s="63">
        <f>+(A!Y55+B!Z55)/(E!Z69+E!Z97)</f>
        <v>7.8356264646415721E-2</v>
      </c>
      <c r="AA111" s="63">
        <f>+(A!Z55+B!AA55)/(E!AA69+E!AA97)</f>
        <v>3.8699706728435763E-2</v>
      </c>
      <c r="AB111" s="63">
        <f>+(A!AA55+B!AB55)/(E!AB69+E!AB97)</f>
        <v>2.3771520034626417E-2</v>
      </c>
      <c r="AC111" s="63">
        <f>+(A!AB55+B!AC55)/(E!AC69+E!AC97)</f>
        <v>1.2061671876783295E-2</v>
      </c>
    </row>
    <row r="112" spans="4:29" ht="15.75" thickBot="1" x14ac:dyDescent="0.3">
      <c r="D112" s="71" t="s">
        <v>25</v>
      </c>
      <c r="E112" s="64">
        <f>+(A!D56+B!E56)/(E!E70+E!E98)</f>
        <v>0</v>
      </c>
      <c r="F112" s="64">
        <f>+(A!E56+B!F56)/(E!F70+E!F98)</f>
        <v>0</v>
      </c>
      <c r="G112" s="64">
        <f>+(A!F56+B!G56)/(E!G70+E!G98)</f>
        <v>0</v>
      </c>
      <c r="H112" s="64">
        <f>+(A!G56+B!H56)/(E!H70+E!H98)</f>
        <v>0</v>
      </c>
      <c r="I112" s="64">
        <f>+(A!H56+B!I56)/(E!I70+E!I98)</f>
        <v>0</v>
      </c>
      <c r="J112" s="64">
        <f>+(A!I56+B!J56)/(E!J70+E!J98)</f>
        <v>0</v>
      </c>
      <c r="K112" s="64">
        <f>+(A!J56+B!K56)/(E!K70+E!K98)</f>
        <v>0</v>
      </c>
      <c r="L112" s="64">
        <f>+(A!K56+B!L56)/(E!L70+E!L98)</f>
        <v>0</v>
      </c>
      <c r="M112" s="64">
        <f>+(A!L56+B!M56)/(E!M70+E!M98)</f>
        <v>1.0611582220365649E-2</v>
      </c>
      <c r="N112" s="64">
        <f>+(A!M56+B!N56)/(E!N70+E!N98)</f>
        <v>1.2153273654721379E-2</v>
      </c>
      <c r="O112" s="64">
        <f>+(A!N56+B!O56)/(E!O70+E!O98)</f>
        <v>1.4319445327034124E-2</v>
      </c>
      <c r="P112" s="64">
        <f>+(A!O56+B!P56)/(E!P70+E!P98)</f>
        <v>8.0861993668702725E-3</v>
      </c>
      <c r="Q112" s="64">
        <f>+(A!P56+B!Q56)/(E!Q70+E!Q98)</f>
        <v>7.1263597773833223E-3</v>
      </c>
      <c r="R112" s="64">
        <f>+(A!Q56+B!R56)/(E!R70+E!R98)</f>
        <v>1.9049854704238652E-2</v>
      </c>
      <c r="S112" s="64">
        <f>+(A!R56+B!S56)/(E!S70+E!S98)</f>
        <v>2.0997124758732597E-3</v>
      </c>
      <c r="T112" s="64">
        <f>+(A!S56+B!T56)/(E!T70+E!T98)</f>
        <v>3.5317631169536458E-3</v>
      </c>
      <c r="U112" s="64">
        <f>+(A!T56+B!U56)/(E!U70+E!U98)</f>
        <v>7.1464126087198016E-3</v>
      </c>
      <c r="V112" s="64">
        <f>+(A!U56+B!V56)/(E!V70+E!V98)</f>
        <v>1.1334580521009623E-2</v>
      </c>
      <c r="W112" s="64">
        <f>+(A!V56+B!W56)/(E!W70+E!W98)</f>
        <v>3.3677506407196792E-3</v>
      </c>
      <c r="X112" s="64">
        <f>+(A!W56+B!X56)/(E!X70+E!X98)</f>
        <v>4.9427191834706917E-3</v>
      </c>
      <c r="Y112" s="64">
        <f>+(A!X56+B!Y56)/(E!Y70+E!Y98)</f>
        <v>1.2016186635903333E-2</v>
      </c>
      <c r="Z112" s="64">
        <f>+(A!Y56+B!Z56)/(E!Z70+E!Z98)</f>
        <v>6.8391727710027488E-3</v>
      </c>
      <c r="AA112" s="64">
        <f>+(A!Z56+B!AA56)/(E!AA70+E!AA98)</f>
        <v>4.5076280425543425E-3</v>
      </c>
      <c r="AB112" s="64">
        <f>+(A!AA56+B!AB56)/(E!AB70+E!AB98)</f>
        <v>5.7783459047528922E-3</v>
      </c>
      <c r="AC112" s="64">
        <f>+(A!AB56+B!AC56)/(E!AC70+E!AC98)</f>
        <v>9.8539084807965204E-3</v>
      </c>
    </row>
    <row r="113" spans="4:4" x14ac:dyDescent="0.25">
      <c r="D113" s="1"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2"/>
  <sheetViews>
    <sheetView showGridLines="0" topLeftCell="P56" workbookViewId="0">
      <selection activeCell="AB60" sqref="AB60:AC71"/>
    </sheetView>
  </sheetViews>
  <sheetFormatPr baseColWidth="10" defaultRowHeight="15" x14ac:dyDescent="0.25"/>
  <cols>
    <col min="2" max="2" width="13.42578125" customWidth="1"/>
    <col min="4" max="4" width="31.7109375" customWidth="1"/>
  </cols>
  <sheetData>
    <row r="7" spans="2:16" x14ac:dyDescent="0.25">
      <c r="B7" s="215" t="s">
        <v>50</v>
      </c>
      <c r="C7" s="204"/>
      <c r="D7" s="204"/>
      <c r="E7" s="204"/>
    </row>
    <row r="8" spans="2:16" x14ac:dyDescent="0.25">
      <c r="B8" s="204"/>
      <c r="C8" s="204"/>
      <c r="D8" s="204"/>
      <c r="E8" s="204"/>
      <c r="M8" s="204" t="s">
        <v>11</v>
      </c>
      <c r="N8" s="217"/>
      <c r="O8" s="217"/>
      <c r="P8" s="217"/>
    </row>
    <row r="9" spans="2:16" x14ac:dyDescent="0.25">
      <c r="B9" s="204"/>
      <c r="C9" s="204"/>
      <c r="D9" s="204"/>
      <c r="E9" s="204"/>
      <c r="G9" s="204" t="s">
        <v>2</v>
      </c>
      <c r="H9" s="204"/>
      <c r="I9" s="204"/>
      <c r="J9" s="204"/>
      <c r="M9" s="217"/>
      <c r="N9" s="217"/>
      <c r="O9" s="217"/>
      <c r="P9" s="217"/>
    </row>
    <row r="10" spans="2:16" x14ac:dyDescent="0.25">
      <c r="B10" s="204"/>
      <c r="C10" s="204"/>
      <c r="D10" s="204"/>
      <c r="E10" s="204"/>
      <c r="G10" s="204"/>
      <c r="H10" s="204"/>
      <c r="I10" s="204"/>
      <c r="J10" s="204"/>
      <c r="M10" s="217"/>
      <c r="N10" s="217"/>
      <c r="O10" s="217"/>
      <c r="P10" s="217"/>
    </row>
    <row r="11" spans="2:16" x14ac:dyDescent="0.25">
      <c r="B11" s="204"/>
      <c r="C11" s="204"/>
      <c r="D11" s="204"/>
      <c r="E11" s="204"/>
      <c r="G11" s="204"/>
      <c r="H11" s="204"/>
      <c r="I11" s="204"/>
      <c r="J11" s="204"/>
      <c r="M11" s="217"/>
      <c r="N11" s="217"/>
      <c r="O11" s="217"/>
      <c r="P11" s="217"/>
    </row>
    <row r="12" spans="2:16" x14ac:dyDescent="0.25">
      <c r="B12" s="204"/>
      <c r="C12" s="204"/>
      <c r="D12" s="204"/>
      <c r="E12" s="204"/>
      <c r="G12" s="204"/>
      <c r="H12" s="204"/>
      <c r="I12" s="204"/>
      <c r="J12" s="204"/>
      <c r="M12" s="217"/>
      <c r="N12" s="217"/>
      <c r="O12" s="217"/>
      <c r="P12" s="217"/>
    </row>
    <row r="13" spans="2:16" x14ac:dyDescent="0.25">
      <c r="B13" s="204"/>
      <c r="C13" s="204"/>
      <c r="D13" s="204"/>
      <c r="E13" s="204"/>
      <c r="G13" s="204"/>
      <c r="H13" s="204"/>
      <c r="I13" s="204"/>
      <c r="J13" s="204"/>
      <c r="M13" s="217"/>
      <c r="N13" s="217"/>
      <c r="O13" s="217"/>
      <c r="P13" s="217"/>
    </row>
    <row r="14" spans="2:16" x14ac:dyDescent="0.25">
      <c r="B14" s="204"/>
      <c r="C14" s="204"/>
      <c r="D14" s="204"/>
      <c r="E14" s="204"/>
      <c r="G14" s="204"/>
      <c r="H14" s="204"/>
      <c r="I14" s="204"/>
      <c r="J14" s="204"/>
      <c r="M14" s="217"/>
      <c r="N14" s="217"/>
      <c r="O14" s="217"/>
      <c r="P14" s="217"/>
    </row>
    <row r="15" spans="2:16" x14ac:dyDescent="0.25">
      <c r="B15" s="204"/>
      <c r="C15" s="204"/>
      <c r="D15" s="204"/>
      <c r="E15" s="204"/>
      <c r="G15" s="204"/>
      <c r="H15" s="204"/>
      <c r="I15" s="204"/>
      <c r="J15" s="204"/>
      <c r="M15" s="217"/>
      <c r="N15" s="217"/>
      <c r="O15" s="217"/>
      <c r="P15" s="217"/>
    </row>
    <row r="16" spans="2:16" x14ac:dyDescent="0.25">
      <c r="B16" s="204"/>
      <c r="C16" s="204"/>
      <c r="D16" s="204"/>
      <c r="E16" s="204"/>
      <c r="G16" s="204"/>
      <c r="H16" s="204"/>
      <c r="I16" s="204"/>
      <c r="J16" s="204"/>
      <c r="M16" s="217"/>
      <c r="N16" s="217"/>
      <c r="O16" s="217"/>
      <c r="P16" s="217"/>
    </row>
    <row r="17" spans="3:16" x14ac:dyDescent="0.25">
      <c r="C17" s="205" t="s">
        <v>3</v>
      </c>
      <c r="D17" s="205"/>
      <c r="E17" s="205"/>
      <c r="H17" s="205" t="s">
        <v>3</v>
      </c>
      <c r="I17" s="205"/>
      <c r="J17" s="205"/>
      <c r="N17" s="205" t="s">
        <v>3</v>
      </c>
      <c r="O17" s="205"/>
      <c r="P17" s="205"/>
    </row>
    <row r="45" spans="3:29" ht="15.75" thickBot="1" x14ac:dyDescent="0.3"/>
    <row r="46" spans="3:29" ht="15.75" thickBot="1" x14ac:dyDescent="0.3">
      <c r="C46" s="7" t="s">
        <v>14</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c r="AB46" s="10">
        <v>2018</v>
      </c>
      <c r="AC46" s="10">
        <v>2019</v>
      </c>
    </row>
    <row r="47" spans="3:29" ht="15.75" thickBot="1" x14ac:dyDescent="0.3">
      <c r="C47" s="207" t="s">
        <v>26</v>
      </c>
      <c r="D47" s="223"/>
      <c r="E47" s="59" t="e">
        <f>+A!D46/A!D$46</f>
        <v>#DIV/0!</v>
      </c>
      <c r="F47" s="74" t="e">
        <f>+A!E46/A!E$46</f>
        <v>#DIV/0!</v>
      </c>
      <c r="G47" s="59" t="e">
        <f>+A!F46/A!F$46</f>
        <v>#DIV/0!</v>
      </c>
      <c r="H47" s="74" t="e">
        <f>+A!G46/A!G$46</f>
        <v>#DIV/0!</v>
      </c>
      <c r="I47" s="59" t="e">
        <f>+A!H46/A!H$46</f>
        <v>#DIV/0!</v>
      </c>
      <c r="J47" s="74" t="e">
        <f>+A!I46/A!I$46</f>
        <v>#DIV/0!</v>
      </c>
      <c r="K47" s="59" t="e">
        <f>+A!J46/A!J$46</f>
        <v>#DIV/0!</v>
      </c>
      <c r="L47" s="74" t="e">
        <f>+A!K46/A!K$46</f>
        <v>#DIV/0!</v>
      </c>
      <c r="M47" s="59">
        <f>+A!L46/A!L$46</f>
        <v>1</v>
      </c>
      <c r="N47" s="74">
        <f>+A!M46/A!M$46</f>
        <v>1</v>
      </c>
      <c r="O47" s="59">
        <f>+A!N46/A!N$46</f>
        <v>1</v>
      </c>
      <c r="P47" s="74">
        <f>+A!O46/A!O$46</f>
        <v>1</v>
      </c>
      <c r="Q47" s="59">
        <f>+A!P46/A!P$46</f>
        <v>1</v>
      </c>
      <c r="R47" s="74">
        <f>+A!Q46/A!Q$46</f>
        <v>1</v>
      </c>
      <c r="S47" s="59">
        <f>+A!R46/A!R$46</f>
        <v>1</v>
      </c>
      <c r="T47" s="74">
        <f>+A!S46/A!S$46</f>
        <v>1</v>
      </c>
      <c r="U47" s="59">
        <f>+A!T46/A!T$46</f>
        <v>1</v>
      </c>
      <c r="V47" s="74">
        <f>+A!U46/A!U$46</f>
        <v>1</v>
      </c>
      <c r="W47" s="59">
        <f>+A!V46/A!V$46</f>
        <v>1</v>
      </c>
      <c r="X47" s="74">
        <f>+A!W46/A!W$46</f>
        <v>1</v>
      </c>
      <c r="Y47" s="59">
        <f>+A!X46/A!X$46</f>
        <v>1</v>
      </c>
      <c r="Z47" s="75">
        <f>+A!Y46/A!Y$46</f>
        <v>1</v>
      </c>
      <c r="AA47" s="75">
        <f>+A!Z46/A!Z$46</f>
        <v>1</v>
      </c>
      <c r="AB47" s="75">
        <f>+A!AA46/A!AA$46</f>
        <v>1</v>
      </c>
      <c r="AC47" s="75">
        <f>+A!AB46/A!AB$46</f>
        <v>1</v>
      </c>
    </row>
    <row r="48" spans="3:29" x14ac:dyDescent="0.25">
      <c r="C48" s="202" t="s">
        <v>16</v>
      </c>
      <c r="D48" s="222"/>
      <c r="E48" s="60" t="e">
        <f>+A!D47/A!D$46</f>
        <v>#DIV/0!</v>
      </c>
      <c r="F48" s="76" t="e">
        <f>+A!E47/A!E$46</f>
        <v>#DIV/0!</v>
      </c>
      <c r="G48" s="60" t="e">
        <f>+A!F47/A!F$46</f>
        <v>#DIV/0!</v>
      </c>
      <c r="H48" s="76" t="e">
        <f>+A!G47/A!G$46</f>
        <v>#DIV/0!</v>
      </c>
      <c r="I48" s="60" t="e">
        <f>+A!H47/A!H$46</f>
        <v>#DIV/0!</v>
      </c>
      <c r="J48" s="76" t="e">
        <f>+A!I47/A!I$46</f>
        <v>#DIV/0!</v>
      </c>
      <c r="K48" s="60" t="e">
        <f>+A!J47/A!J$46</f>
        <v>#DIV/0!</v>
      </c>
      <c r="L48" s="76" t="e">
        <f>+A!K47/A!K$46</f>
        <v>#DIV/0!</v>
      </c>
      <c r="M48" s="60">
        <f>+A!L47/A!L$46</f>
        <v>31.755959276166575</v>
      </c>
      <c r="N48" s="76">
        <f>+A!M47/A!M$46</f>
        <v>171.16199689400804</v>
      </c>
      <c r="O48" s="60">
        <f>+A!N47/A!N$46</f>
        <v>65.323508688728538</v>
      </c>
      <c r="P48" s="76">
        <f>+A!O47/A!O$46</f>
        <v>295.13144533453681</v>
      </c>
      <c r="Q48" s="60">
        <f>+A!P47/A!P$46</f>
        <v>93.737627611837837</v>
      </c>
      <c r="R48" s="76">
        <f>+A!Q47/A!Q$46</f>
        <v>51.958882993429071</v>
      </c>
      <c r="S48" s="60">
        <f>+A!R47/A!R$46</f>
        <v>2.1411707912306267E-2</v>
      </c>
      <c r="T48" s="76">
        <f>+A!S47/A!S$46</f>
        <v>26.059475391144787</v>
      </c>
      <c r="U48" s="60">
        <f>+A!T47/A!T$46</f>
        <v>47.700464176522196</v>
      </c>
      <c r="V48" s="76">
        <f>+A!U47/A!U$46</f>
        <v>7.3015045159981122</v>
      </c>
      <c r="W48" s="60">
        <f>+A!V47/A!V$46</f>
        <v>66.299081503165951</v>
      </c>
      <c r="X48" s="76">
        <f>+A!W47/A!W$46</f>
        <v>73.878754012702643</v>
      </c>
      <c r="Y48" s="60">
        <f>+A!X47/A!X$46</f>
        <v>71.390898340559957</v>
      </c>
      <c r="Z48" s="77">
        <f>+A!Y47/A!Y$46</f>
        <v>88.729780667144496</v>
      </c>
      <c r="AA48" s="77">
        <f>+A!Z47/A!Z$46</f>
        <v>6.5863812512387987E-2</v>
      </c>
      <c r="AB48" s="77">
        <f>+A!AA47/A!AA$46</f>
        <v>185.83262204014707</v>
      </c>
      <c r="AC48" s="77">
        <f>+A!AB47/A!AB$46</f>
        <v>0.16055043022418031</v>
      </c>
    </row>
    <row r="49" spans="3:29" x14ac:dyDescent="0.25">
      <c r="C49" s="211" t="s">
        <v>17</v>
      </c>
      <c r="D49" s="221"/>
      <c r="E49" s="78" t="e">
        <f>+A!D48/A!D$46</f>
        <v>#DIV/0!</v>
      </c>
      <c r="F49" s="79" t="e">
        <f>+A!E48/A!E$46</f>
        <v>#DIV/0!</v>
      </c>
      <c r="G49" s="78" t="e">
        <f>+A!F48/A!F$46</f>
        <v>#DIV/0!</v>
      </c>
      <c r="H49" s="79" t="e">
        <f>+A!G48/A!G$46</f>
        <v>#DIV/0!</v>
      </c>
      <c r="I49" s="78" t="e">
        <f>+A!H48/A!H$46</f>
        <v>#DIV/0!</v>
      </c>
      <c r="J49" s="79" t="e">
        <f>+A!I48/A!I$46</f>
        <v>#DIV/0!</v>
      </c>
      <c r="K49" s="78" t="e">
        <f>+A!J48/A!J$46</f>
        <v>#DIV/0!</v>
      </c>
      <c r="L49" s="79" t="e">
        <f>+A!K48/A!K$46</f>
        <v>#DIV/0!</v>
      </c>
      <c r="M49" s="78">
        <f>+A!L48/A!L$46</f>
        <v>53.480607059155751</v>
      </c>
      <c r="N49" s="79">
        <f>+A!M48/A!M$46</f>
        <v>61.152856865536435</v>
      </c>
      <c r="O49" s="78">
        <f>+A!N48/A!N$46</f>
        <v>114.75452492219947</v>
      </c>
      <c r="P49" s="79">
        <f>+A!O48/A!O$46</f>
        <v>5.466055756957356E-2</v>
      </c>
      <c r="Q49" s="78">
        <f>+A!P48/A!P$46</f>
        <v>1.3501034794502287E-3</v>
      </c>
      <c r="R49" s="79">
        <f>+A!Q48/A!Q$46</f>
        <v>0</v>
      </c>
      <c r="S49" s="78">
        <f>+A!R48/A!R$46</f>
        <v>1.5014062031394353</v>
      </c>
      <c r="T49" s="79">
        <f>+A!S48/A!S$46</f>
        <v>0</v>
      </c>
      <c r="U49" s="78">
        <f>+A!T48/A!T$46</f>
        <v>0</v>
      </c>
      <c r="V49" s="79">
        <f>+A!U48/A!U$46</f>
        <v>0</v>
      </c>
      <c r="W49" s="78">
        <f>+A!V48/A!V$46</f>
        <v>4.1319909927084314E-2</v>
      </c>
      <c r="X49" s="79">
        <f>+A!W48/A!W$46</f>
        <v>0.72498159176379906</v>
      </c>
      <c r="Y49" s="78">
        <f>+A!X48/A!X$46</f>
        <v>0.84341451949892943</v>
      </c>
      <c r="Z49" s="80">
        <f>+A!Y48/A!Y$46</f>
        <v>0.15248206412753115</v>
      </c>
      <c r="AA49" s="80">
        <f>+A!Z48/A!Z$46</f>
        <v>0.32142806153154363</v>
      </c>
      <c r="AB49" s="80">
        <f>+A!AA48/A!AA$46</f>
        <v>0.50081608391378729</v>
      </c>
      <c r="AC49" s="80">
        <f>+A!AB48/A!AB$46</f>
        <v>3.2711944414539007E-4</v>
      </c>
    </row>
    <row r="50" spans="3:29" x14ac:dyDescent="0.25">
      <c r="C50" s="202" t="s">
        <v>18</v>
      </c>
      <c r="D50" s="222"/>
      <c r="E50" s="60" t="e">
        <f>+A!D49/A!D$46</f>
        <v>#DIV/0!</v>
      </c>
      <c r="F50" s="76" t="e">
        <f>+A!E49/A!E$46</f>
        <v>#DIV/0!</v>
      </c>
      <c r="G50" s="60" t="e">
        <f>+A!F49/A!F$46</f>
        <v>#DIV/0!</v>
      </c>
      <c r="H50" s="76" t="e">
        <f>+A!G49/A!G$46</f>
        <v>#DIV/0!</v>
      </c>
      <c r="I50" s="60" t="e">
        <f>+A!H49/A!H$46</f>
        <v>#DIV/0!</v>
      </c>
      <c r="J50" s="76" t="e">
        <f>+A!I49/A!I$46</f>
        <v>#DIV/0!</v>
      </c>
      <c r="K50" s="60" t="e">
        <f>+A!J49/A!J$46</f>
        <v>#DIV/0!</v>
      </c>
      <c r="L50" s="76" t="e">
        <f>+A!K49/A!K$46</f>
        <v>#DIV/0!</v>
      </c>
      <c r="M50" s="60">
        <f>+A!L49/A!L$46</f>
        <v>38.591987081647524</v>
      </c>
      <c r="N50" s="76">
        <f>+A!M49/A!M$46</f>
        <v>9.7964119321858417E-2</v>
      </c>
      <c r="O50" s="60">
        <f>+A!N49/A!N$46</f>
        <v>346.29179701305588</v>
      </c>
      <c r="P50" s="76">
        <f>+A!O49/A!O$46</f>
        <v>104.06354703726778</v>
      </c>
      <c r="Q50" s="60">
        <f>+A!P49/A!P$46</f>
        <v>64.256950327015574</v>
      </c>
      <c r="R50" s="76">
        <f>+A!Q49/A!Q$46</f>
        <v>3.7958044412161669E-2</v>
      </c>
      <c r="S50" s="60">
        <f>+A!R49/A!R$46</f>
        <v>5.0317513593919729</v>
      </c>
      <c r="T50" s="76">
        <f>+A!S49/A!S$46</f>
        <v>1.5643333584663799</v>
      </c>
      <c r="U50" s="60">
        <f>+A!T49/A!T$46</f>
        <v>207.03032673849353</v>
      </c>
      <c r="V50" s="76">
        <f>+A!U49/A!U$46</f>
        <v>3.5180708517018831</v>
      </c>
      <c r="W50" s="60">
        <f>+A!V49/A!V$46</f>
        <v>5.063753904370337</v>
      </c>
      <c r="X50" s="76">
        <f>+A!W49/A!W$46</f>
        <v>87.163250077284388</v>
      </c>
      <c r="Y50" s="60">
        <f>+A!X49/A!X$46</f>
        <v>8.4905887338696395</v>
      </c>
      <c r="Z50" s="77">
        <f>+A!Y49/A!Y$46</f>
        <v>221.85748190727165</v>
      </c>
      <c r="AA50" s="77">
        <f>+A!Z49/A!Z$46</f>
        <v>4.5396086449356945</v>
      </c>
      <c r="AB50" s="77">
        <f>+A!AA49/A!AA$46</f>
        <v>45.030008660908841</v>
      </c>
      <c r="AC50" s="77">
        <f>+A!AB49/A!AB$46</f>
        <v>5.7917739811678567E-2</v>
      </c>
    </row>
    <row r="51" spans="3:29" x14ac:dyDescent="0.25">
      <c r="C51" s="211" t="s">
        <v>19</v>
      </c>
      <c r="D51" s="221"/>
      <c r="E51" s="78" t="e">
        <f>+A!D50/A!D$46</f>
        <v>#DIV/0!</v>
      </c>
      <c r="F51" s="79" t="e">
        <f>+A!E50/A!E$46</f>
        <v>#DIV/0!</v>
      </c>
      <c r="G51" s="78" t="e">
        <f>+A!F50/A!F$46</f>
        <v>#DIV/0!</v>
      </c>
      <c r="H51" s="79" t="e">
        <f>+A!G50/A!G$46</f>
        <v>#DIV/0!</v>
      </c>
      <c r="I51" s="78" t="e">
        <f>+A!H50/A!H$46</f>
        <v>#DIV/0!</v>
      </c>
      <c r="J51" s="79" t="e">
        <f>+A!I50/A!I$46</f>
        <v>#DIV/0!</v>
      </c>
      <c r="K51" s="78" t="e">
        <f>+A!J50/A!J$46</f>
        <v>#DIV/0!</v>
      </c>
      <c r="L51" s="79" t="e">
        <f>+A!K50/A!K$46</f>
        <v>#DIV/0!</v>
      </c>
      <c r="M51" s="78">
        <f>+A!L50/A!L$46</f>
        <v>0</v>
      </c>
      <c r="N51" s="79">
        <f>+A!M50/A!M$46</f>
        <v>0</v>
      </c>
      <c r="O51" s="78">
        <f>+A!N50/A!N$46</f>
        <v>0</v>
      </c>
      <c r="P51" s="79">
        <f>+A!O50/A!O$46</f>
        <v>18.126979610724931</v>
      </c>
      <c r="Q51" s="78">
        <f>+A!P50/A!P$46</f>
        <v>0</v>
      </c>
      <c r="R51" s="79">
        <f>+A!Q50/A!Q$46</f>
        <v>64.037590272457294</v>
      </c>
      <c r="S51" s="78">
        <f>+A!R50/A!R$46</f>
        <v>48.772421758529681</v>
      </c>
      <c r="T51" s="79">
        <f>+A!S50/A!S$46</f>
        <v>49.863627317448234</v>
      </c>
      <c r="U51" s="78">
        <f>+A!T50/A!T$46</f>
        <v>58.172318057978927</v>
      </c>
      <c r="V51" s="79">
        <f>+A!U50/A!U$46</f>
        <v>889.28615858639023</v>
      </c>
      <c r="W51" s="78">
        <f>+A!V50/A!V$46</f>
        <v>0.12638581914277949</v>
      </c>
      <c r="X51" s="79">
        <f>+A!W50/A!W$46</f>
        <v>0</v>
      </c>
      <c r="Y51" s="78">
        <f>+A!X50/A!X$46</f>
        <v>0</v>
      </c>
      <c r="Z51" s="80">
        <f>+A!Y50/A!Y$46</f>
        <v>0</v>
      </c>
      <c r="AA51" s="80">
        <f>+A!Z50/A!Z$46</f>
        <v>373.10646523155492</v>
      </c>
      <c r="AB51" s="80">
        <f>+A!AA50/A!AA$46</f>
        <v>0</v>
      </c>
      <c r="AC51" s="80">
        <f>+A!AB50/A!AB$46</f>
        <v>0</v>
      </c>
    </row>
    <row r="52" spans="3:29" x14ac:dyDescent="0.25">
      <c r="C52" s="202" t="s">
        <v>20</v>
      </c>
      <c r="D52" s="222"/>
      <c r="E52" s="60" t="e">
        <f>+A!D51/A!D$46</f>
        <v>#DIV/0!</v>
      </c>
      <c r="F52" s="76" t="e">
        <f>+A!E51/A!E$46</f>
        <v>#DIV/0!</v>
      </c>
      <c r="G52" s="60" t="e">
        <f>+A!F51/A!F$46</f>
        <v>#DIV/0!</v>
      </c>
      <c r="H52" s="76" t="e">
        <f>+A!G51/A!G$46</f>
        <v>#DIV/0!</v>
      </c>
      <c r="I52" s="60" t="e">
        <f>+A!H51/A!H$46</f>
        <v>#DIV/0!</v>
      </c>
      <c r="J52" s="76" t="e">
        <f>+A!I51/A!I$46</f>
        <v>#DIV/0!</v>
      </c>
      <c r="K52" s="60" t="e">
        <f>+A!J51/A!J$46</f>
        <v>#DIV/0!</v>
      </c>
      <c r="L52" s="76" t="e">
        <f>+A!K51/A!K$46</f>
        <v>#DIV/0!</v>
      </c>
      <c r="M52" s="60">
        <f>+A!L51/A!L$46</f>
        <v>0</v>
      </c>
      <c r="N52" s="76">
        <f>+A!M51/A!M$46</f>
        <v>0</v>
      </c>
      <c r="O52" s="60">
        <f>+A!N51/A!N$46</f>
        <v>0</v>
      </c>
      <c r="P52" s="76">
        <f>+A!O51/A!O$46</f>
        <v>0</v>
      </c>
      <c r="Q52" s="60">
        <f>+A!P51/A!P$46</f>
        <v>0</v>
      </c>
      <c r="R52" s="76">
        <f>+A!Q51/A!Q$46</f>
        <v>0</v>
      </c>
      <c r="S52" s="60">
        <f>+A!R51/A!R$46</f>
        <v>0</v>
      </c>
      <c r="T52" s="76">
        <f>+A!S51/A!S$46</f>
        <v>0</v>
      </c>
      <c r="U52" s="60">
        <f>+A!T51/A!T$46</f>
        <v>0</v>
      </c>
      <c r="V52" s="76">
        <f>+A!U51/A!U$46</f>
        <v>0</v>
      </c>
      <c r="W52" s="60">
        <f>+A!V51/A!V$46</f>
        <v>0</v>
      </c>
      <c r="X52" s="76">
        <f>+A!W51/A!W$46</f>
        <v>0</v>
      </c>
      <c r="Y52" s="60">
        <f>+A!X51/A!X$46</f>
        <v>0</v>
      </c>
      <c r="Z52" s="77">
        <f>+A!Y51/A!Y$46</f>
        <v>0</v>
      </c>
      <c r="AA52" s="77">
        <f>+A!Z51/A!Z$46</f>
        <v>0</v>
      </c>
      <c r="AB52" s="77">
        <f>+A!AA51/A!AA$46</f>
        <v>0</v>
      </c>
      <c r="AC52" s="77">
        <f>+A!AB51/A!AB$46</f>
        <v>2.3679928116537334E-5</v>
      </c>
    </row>
    <row r="53" spans="3:29" x14ac:dyDescent="0.25">
      <c r="C53" s="211" t="s">
        <v>21</v>
      </c>
      <c r="D53" s="221"/>
      <c r="E53" s="78" t="e">
        <f>+A!D52/A!D$46</f>
        <v>#DIV/0!</v>
      </c>
      <c r="F53" s="79" t="e">
        <f>+A!E52/A!E$46</f>
        <v>#DIV/0!</v>
      </c>
      <c r="G53" s="78" t="e">
        <f>+A!F52/A!F$46</f>
        <v>#DIV/0!</v>
      </c>
      <c r="H53" s="79" t="e">
        <f>+A!G52/A!G$46</f>
        <v>#DIV/0!</v>
      </c>
      <c r="I53" s="78" t="e">
        <f>+A!H52/A!H$46</f>
        <v>#DIV/0!</v>
      </c>
      <c r="J53" s="79" t="e">
        <f>+A!I52/A!I$46</f>
        <v>#DIV/0!</v>
      </c>
      <c r="K53" s="78" t="e">
        <f>+A!J52/A!J$46</f>
        <v>#DIV/0!</v>
      </c>
      <c r="L53" s="79" t="e">
        <f>+A!K52/A!K$46</f>
        <v>#DIV/0!</v>
      </c>
      <c r="M53" s="78">
        <f>+A!L52/A!L$46</f>
        <v>699.5558322006242</v>
      </c>
      <c r="N53" s="79">
        <f>+A!M52/A!M$46</f>
        <v>585.71648116992367</v>
      </c>
      <c r="O53" s="78">
        <f>+A!N52/A!N$46</f>
        <v>399.50547941300124</v>
      </c>
      <c r="P53" s="79">
        <f>+A!O52/A!O$46</f>
        <v>373.62909146803105</v>
      </c>
      <c r="Q53" s="78">
        <f>+A!P52/A!P$46</f>
        <v>692.19691458630155</v>
      </c>
      <c r="R53" s="79">
        <f>+A!Q52/A!Q$46</f>
        <v>769.03258122863372</v>
      </c>
      <c r="S53" s="78">
        <f>+A!R52/A!R$46</f>
        <v>897.36558872209423</v>
      </c>
      <c r="T53" s="79">
        <f>+A!S52/A!S$46</f>
        <v>888.75464114961198</v>
      </c>
      <c r="U53" s="78">
        <f>+A!T52/A!T$46</f>
        <v>667.48768324775347</v>
      </c>
      <c r="V53" s="79">
        <f>+A!U52/A!U$46</f>
        <v>93.464528478341549</v>
      </c>
      <c r="W53" s="78">
        <f>+A!V52/A!V$46</f>
        <v>0.80350688250245283</v>
      </c>
      <c r="X53" s="79">
        <f>+A!W52/A!W$46</f>
        <v>683.20189648302471</v>
      </c>
      <c r="Y53" s="78">
        <f>+A!X52/A!X$46</f>
        <v>644.76734466768949</v>
      </c>
      <c r="Z53" s="80">
        <f>+A!Y52/A!Y$46</f>
        <v>522.18953384830354</v>
      </c>
      <c r="AA53" s="80">
        <f>+A!Z52/A!Z$46</f>
        <v>485.28833151825307</v>
      </c>
      <c r="AB53" s="80">
        <f>+A!AA52/A!AA$46</f>
        <v>585.6416401928268</v>
      </c>
      <c r="AC53" s="80">
        <f>+A!AB52/A!AB$46</f>
        <v>0.53505612789956192</v>
      </c>
    </row>
    <row r="54" spans="3:29" x14ac:dyDescent="0.25">
      <c r="C54" s="202" t="s">
        <v>22</v>
      </c>
      <c r="D54" s="222"/>
      <c r="E54" s="60" t="e">
        <f>+A!D53/A!D$46</f>
        <v>#DIV/0!</v>
      </c>
      <c r="F54" s="76" t="e">
        <f>+A!E53/A!E$46</f>
        <v>#DIV/0!</v>
      </c>
      <c r="G54" s="60" t="e">
        <f>+A!F53/A!F$46</f>
        <v>#DIV/0!</v>
      </c>
      <c r="H54" s="76" t="e">
        <f>+A!G53/A!G$46</f>
        <v>#DIV/0!</v>
      </c>
      <c r="I54" s="60" t="e">
        <f>+A!H53/A!H$46</f>
        <v>#DIV/0!</v>
      </c>
      <c r="J54" s="76" t="e">
        <f>+A!I53/A!I$46</f>
        <v>#DIV/0!</v>
      </c>
      <c r="K54" s="60" t="e">
        <f>+A!J53/A!J$46</f>
        <v>#DIV/0!</v>
      </c>
      <c r="L54" s="76" t="e">
        <f>+A!K53/A!K$46</f>
        <v>#DIV/0!</v>
      </c>
      <c r="M54" s="60">
        <f>+A!L53/A!L$46</f>
        <v>176.30687450842746</v>
      </c>
      <c r="N54" s="76">
        <f>+A!M53/A!M$46</f>
        <v>65.79890319658341</v>
      </c>
      <c r="O54" s="60">
        <f>+A!N53/A!N$46</f>
        <v>55.666374183925647</v>
      </c>
      <c r="P54" s="76">
        <f>+A!O53/A!O$46</f>
        <v>137.95178457256759</v>
      </c>
      <c r="Q54" s="60">
        <f>+A!P53/A!P$46</f>
        <v>134.55233815705748</v>
      </c>
      <c r="R54" s="76">
        <f>+A!Q53/A!Q$46</f>
        <v>43.566311680865752</v>
      </c>
      <c r="S54" s="60">
        <f>+A!R53/A!R$46</f>
        <v>23.571655861258648</v>
      </c>
      <c r="T54" s="76">
        <f>+A!S53/A!S$46</f>
        <v>23.930262952151761</v>
      </c>
      <c r="U54" s="60">
        <f>+A!T53/A!T$46</f>
        <v>16.59790410564645</v>
      </c>
      <c r="V54" s="76">
        <f>+A!U53/A!U$46</f>
        <v>2.551803754301242</v>
      </c>
      <c r="W54" s="60">
        <f>+A!V53/A!V$46</f>
        <v>30.549219023623507</v>
      </c>
      <c r="X54" s="76">
        <f>+A!W53/A!W$46</f>
        <v>14.813711212066357</v>
      </c>
      <c r="Y54" s="60">
        <f>+A!X53/A!X$46</f>
        <v>46.712888681620811</v>
      </c>
      <c r="Z54" s="77">
        <f>+A!Y53/A!Y$46</f>
        <v>51.081642305733936</v>
      </c>
      <c r="AA54" s="77">
        <f>+A!Z53/A!Z$46</f>
        <v>12.012200117844095</v>
      </c>
      <c r="AB54" s="77">
        <f>+A!AA53/A!AA$46</f>
        <v>26.817619053163529</v>
      </c>
      <c r="AC54" s="77">
        <f>+A!AB53/A!AB$46</f>
        <v>7.5080123560053322E-2</v>
      </c>
    </row>
    <row r="55" spans="3:29" x14ac:dyDescent="0.25">
      <c r="C55" s="211" t="s">
        <v>23</v>
      </c>
      <c r="D55" s="221"/>
      <c r="E55" s="78" t="e">
        <f>+A!D54/A!D$46</f>
        <v>#DIV/0!</v>
      </c>
      <c r="F55" s="79" t="e">
        <f>+A!E54/A!E$46</f>
        <v>#DIV/0!</v>
      </c>
      <c r="G55" s="78" t="e">
        <f>+A!F54/A!F$46</f>
        <v>#DIV/0!</v>
      </c>
      <c r="H55" s="79" t="e">
        <f>+A!G54/A!G$46</f>
        <v>#DIV/0!</v>
      </c>
      <c r="I55" s="78" t="e">
        <f>+A!H54/A!H$46</f>
        <v>#DIV/0!</v>
      </c>
      <c r="J55" s="79" t="e">
        <f>+A!I54/A!I$46</f>
        <v>#DIV/0!</v>
      </c>
      <c r="K55" s="78" t="e">
        <f>+A!J54/A!J$46</f>
        <v>#DIV/0!</v>
      </c>
      <c r="L55" s="79" t="e">
        <f>+A!K54/A!K$46</f>
        <v>#DIV/0!</v>
      </c>
      <c r="M55" s="78">
        <f>+A!L54/A!L$46</f>
        <v>3.0873987397844884E-4</v>
      </c>
      <c r="N55" s="79">
        <f>+A!M54/A!M$46</f>
        <v>13.849974116733533</v>
      </c>
      <c r="O55" s="78">
        <f>+A!N54/A!N$46</f>
        <v>10.700886091472736</v>
      </c>
      <c r="P55" s="79">
        <f>+A!O54/A!O$46</f>
        <v>9.9325971675112452</v>
      </c>
      <c r="Q55" s="78">
        <f>+A!P54/A!P$46</f>
        <v>12.899469699861173</v>
      </c>
      <c r="R55" s="79">
        <f>+A!Q54/A!Q$46</f>
        <v>30.508494460976895</v>
      </c>
      <c r="S55" s="78">
        <f>+A!R54/A!R$46</f>
        <v>0.90001024600519564</v>
      </c>
      <c r="T55" s="79">
        <f>+A!S54/A!S$46</f>
        <v>8.4711259245882804</v>
      </c>
      <c r="U55" s="78">
        <f>+A!T54/A!T$46</f>
        <v>1.9204424040685926</v>
      </c>
      <c r="V55" s="79">
        <f>+A!U54/A!U$46</f>
        <v>1.6424550127298911E-3</v>
      </c>
      <c r="W55" s="78">
        <f>+A!V54/A!V$46</f>
        <v>3.4499304468758388E-2</v>
      </c>
      <c r="X55" s="79">
        <f>+A!W54/A!W$46</f>
        <v>105.19572581163253</v>
      </c>
      <c r="Y55" s="78">
        <f>+A!X54/A!X$46</f>
        <v>206.69485142395021</v>
      </c>
      <c r="Z55" s="80">
        <f>+A!Y54/A!Y$46</f>
        <v>64.953287097031094</v>
      </c>
      <c r="AA55" s="80">
        <f>+A!Z54/A!Z$46</f>
        <v>41.96173243937146</v>
      </c>
      <c r="AB55" s="80">
        <f>+A!AA54/A!AA$46</f>
        <v>0.14191232031450352</v>
      </c>
      <c r="AC55" s="80">
        <f>+A!AB54/A!AB$46</f>
        <v>0.12371934290399249</v>
      </c>
    </row>
    <row r="56" spans="3:29" x14ac:dyDescent="0.25">
      <c r="C56" s="202" t="s">
        <v>24</v>
      </c>
      <c r="D56" s="222"/>
      <c r="E56" s="60" t="e">
        <f>+A!D55/A!D$46</f>
        <v>#DIV/0!</v>
      </c>
      <c r="F56" s="76" t="e">
        <f>+A!E55/A!E$46</f>
        <v>#DIV/0!</v>
      </c>
      <c r="G56" s="60" t="e">
        <f>+A!F55/A!F$46</f>
        <v>#DIV/0!</v>
      </c>
      <c r="H56" s="76" t="e">
        <f>+A!G55/A!G$46</f>
        <v>#DIV/0!</v>
      </c>
      <c r="I56" s="60" t="e">
        <f>+A!H55/A!H$46</f>
        <v>#DIV/0!</v>
      </c>
      <c r="J56" s="76" t="e">
        <f>+A!I55/A!I$46</f>
        <v>#DIV/0!</v>
      </c>
      <c r="K56" s="60" t="e">
        <f>+A!J55/A!J$46</f>
        <v>#DIV/0!</v>
      </c>
      <c r="L56" s="76" t="e">
        <f>+A!K55/A!K$46</f>
        <v>#DIV/0!</v>
      </c>
      <c r="M56" s="60">
        <f>+A!L55/A!L$46</f>
        <v>0</v>
      </c>
      <c r="N56" s="76">
        <f>+A!M55/A!M$46</f>
        <v>4.7317846512229841E-4</v>
      </c>
      <c r="O56" s="60">
        <f>+A!N55/A!N$46</f>
        <v>7.0336140956468354</v>
      </c>
      <c r="P56" s="76">
        <f>+A!O55/A!O$46</f>
        <v>2.4527959420943934E-5</v>
      </c>
      <c r="Q56" s="60">
        <f>+A!P55/A!P$46</f>
        <v>0</v>
      </c>
      <c r="R56" s="76">
        <f>+A!Q55/A!Q$46</f>
        <v>0.48981001339485647</v>
      </c>
      <c r="S56" s="60">
        <f>+A!R55/A!R$46</f>
        <v>0.48743968616471717</v>
      </c>
      <c r="T56" s="76">
        <f>+A!S55/A!S$46</f>
        <v>5.5302341515597899E-5</v>
      </c>
      <c r="U56" s="60">
        <f>+A!T55/A!T$46</f>
        <v>0.73997073528840807</v>
      </c>
      <c r="V56" s="76">
        <f>+A!U55/A!U$46</f>
        <v>1.9780089330462063</v>
      </c>
      <c r="W56" s="60">
        <f>+A!V55/A!V$46</f>
        <v>17.816990196402745</v>
      </c>
      <c r="X56" s="76">
        <f>+A!W55/A!W$46</f>
        <v>31.635626924216634</v>
      </c>
      <c r="Y56" s="60">
        <f>+A!X55/A!X$46</f>
        <v>19.866429295368732</v>
      </c>
      <c r="Z56" s="77">
        <f>+A!Y55/A!Y$46</f>
        <v>51.035792110387973</v>
      </c>
      <c r="AA56" s="77">
        <f>+A!Z55/A!Z$46</f>
        <v>16.906421474121313</v>
      </c>
      <c r="AB56" s="77">
        <f>+A!AA55/A!AA$46</f>
        <v>10.234561056720443</v>
      </c>
      <c r="AC56" s="77">
        <f>+A!AB55/A!AB$46</f>
        <v>4.4996262970907065E-2</v>
      </c>
    </row>
    <row r="57" spans="3:29" ht="15.75" thickBot="1" x14ac:dyDescent="0.3">
      <c r="C57" s="213" t="s">
        <v>25</v>
      </c>
      <c r="D57" s="242"/>
      <c r="E57" s="81" t="e">
        <f>+A!D56/A!D$46</f>
        <v>#DIV/0!</v>
      </c>
      <c r="F57" s="82" t="e">
        <f>+A!E56/A!E$46</f>
        <v>#DIV/0!</v>
      </c>
      <c r="G57" s="81" t="e">
        <f>+A!F56/A!F$46</f>
        <v>#DIV/0!</v>
      </c>
      <c r="H57" s="82" t="e">
        <f>+A!G56/A!G$46</f>
        <v>#DIV/0!</v>
      </c>
      <c r="I57" s="81" t="e">
        <f>+A!H56/A!H$46</f>
        <v>#DIV/0!</v>
      </c>
      <c r="J57" s="82" t="e">
        <f>+A!I56/A!I$46</f>
        <v>#DIV/0!</v>
      </c>
      <c r="K57" s="81" t="e">
        <f>+A!J56/A!J$46</f>
        <v>#DIV/0!</v>
      </c>
      <c r="L57" s="82" t="e">
        <f>+A!K56/A!K$46</f>
        <v>#DIV/0!</v>
      </c>
      <c r="M57" s="81">
        <f>+A!L56/A!L$46</f>
        <v>0</v>
      </c>
      <c r="N57" s="82">
        <f>+A!M56/A!M$46</f>
        <v>3.8824899702342435E-3</v>
      </c>
      <c r="O57" s="81">
        <f>+A!N56/A!N$46</f>
        <v>0.72381559196983292</v>
      </c>
      <c r="P57" s="82">
        <f>+A!O56/A!O$46</f>
        <v>6.4794692803660219E-3</v>
      </c>
      <c r="Q57" s="81">
        <f>+A!P56/A!P$46</f>
        <v>1.0065961384761832</v>
      </c>
      <c r="R57" s="82">
        <f>+A!Q56/A!Q$46</f>
        <v>2.4482849380806688</v>
      </c>
      <c r="S57" s="81">
        <f>+A!R56/A!R$46</f>
        <v>9.5801825110990006E-4</v>
      </c>
      <c r="T57" s="82">
        <f>+A!S56/A!S$46</f>
        <v>1.3012315650728916E-3</v>
      </c>
      <c r="U57" s="81">
        <f>+A!T56/A!T$46</f>
        <v>0.35089053424837957</v>
      </c>
      <c r="V57" s="82">
        <f>+A!U56/A!U$46</f>
        <v>0.2574698674908244</v>
      </c>
      <c r="W57" s="81">
        <f>+A!V56/A!V$46</f>
        <v>8.1847265499911158E-4</v>
      </c>
      <c r="X57" s="82">
        <f>+A!W56/A!W$46</f>
        <v>3.3860538873088319E-3</v>
      </c>
      <c r="Y57" s="81">
        <f>+A!X56/A!X$46</f>
        <v>1.2335843374422997</v>
      </c>
      <c r="Z57" s="83">
        <f>+A!Y56/A!Y$46</f>
        <v>0</v>
      </c>
      <c r="AA57" s="83">
        <f>+A!Z56/A!Z$46</f>
        <v>0</v>
      </c>
      <c r="AB57" s="83">
        <f>+A!AA56/A!AA$46</f>
        <v>4.0304125978158738E-3</v>
      </c>
      <c r="AC57" s="83">
        <f>+A!AB56/A!AB$46</f>
        <v>2.3291732573643277E-3</v>
      </c>
    </row>
    <row r="58" spans="3:29" x14ac:dyDescent="0.25">
      <c r="C58" s="1" t="s">
        <v>52</v>
      </c>
      <c r="AA58" s="1"/>
    </row>
    <row r="59" spans="3:29" ht="15.75" thickBot="1" x14ac:dyDescent="0.3"/>
    <row r="60" spans="3:29" ht="15.75" thickBot="1" x14ac:dyDescent="0.3">
      <c r="C60" s="7" t="s">
        <v>14</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c r="AB60" s="10">
        <v>2018</v>
      </c>
      <c r="AC60" s="10">
        <v>2019</v>
      </c>
    </row>
    <row r="61" spans="3:29" ht="15.75" thickBot="1" x14ac:dyDescent="0.3">
      <c r="C61" s="207" t="s">
        <v>26</v>
      </c>
      <c r="D61" s="223"/>
      <c r="E61" s="59" t="e">
        <f>+B!E46/B!E$46</f>
        <v>#DIV/0!</v>
      </c>
      <c r="F61" s="74" t="e">
        <f>+B!F46/B!F$46</f>
        <v>#DIV/0!</v>
      </c>
      <c r="G61" s="59" t="e">
        <f>+B!G46/B!G$46</f>
        <v>#DIV/0!</v>
      </c>
      <c r="H61" s="74" t="e">
        <f>+B!H46/B!H$46</f>
        <v>#DIV/0!</v>
      </c>
      <c r="I61" s="59" t="e">
        <f>+B!I46/B!I$46</f>
        <v>#DIV/0!</v>
      </c>
      <c r="J61" s="74" t="e">
        <f>+B!J46/B!J$46</f>
        <v>#DIV/0!</v>
      </c>
      <c r="K61" s="59" t="e">
        <f>+B!K46/B!K$46</f>
        <v>#DIV/0!</v>
      </c>
      <c r="L61" s="74" t="e">
        <f>+B!L46/B!L$46</f>
        <v>#DIV/0!</v>
      </c>
      <c r="M61" s="59">
        <f>+B!M46/B!M$46</f>
        <v>1</v>
      </c>
      <c r="N61" s="74">
        <f>+B!N46/B!N$46</f>
        <v>1</v>
      </c>
      <c r="O61" s="59">
        <f>+B!O46/B!O$46</f>
        <v>1</v>
      </c>
      <c r="P61" s="74">
        <f>+B!P46/B!P$46</f>
        <v>1</v>
      </c>
      <c r="Q61" s="59">
        <f>+B!Q46/B!Q$46</f>
        <v>1</v>
      </c>
      <c r="R61" s="74">
        <f>+B!R46/B!R$46</f>
        <v>1</v>
      </c>
      <c r="S61" s="59">
        <f>+B!S46/B!S$46</f>
        <v>1</v>
      </c>
      <c r="T61" s="74">
        <f>+B!T46/B!T$46</f>
        <v>1</v>
      </c>
      <c r="U61" s="59">
        <f>+B!U46/B!U$46</f>
        <v>1</v>
      </c>
      <c r="V61" s="74">
        <f>+B!V46/B!V$46</f>
        <v>1</v>
      </c>
      <c r="W61" s="59">
        <f>+B!W46/B!W$46</f>
        <v>1</v>
      </c>
      <c r="X61" s="74">
        <f>+B!X46/B!X$46</f>
        <v>1</v>
      </c>
      <c r="Y61" s="59">
        <f>+B!Y46/B!Y$46</f>
        <v>1</v>
      </c>
      <c r="Z61" s="75">
        <f>+B!Z46/B!Z$46</f>
        <v>1</v>
      </c>
      <c r="AA61" s="75">
        <f>+B!AA46/B!AA$46</f>
        <v>1</v>
      </c>
      <c r="AB61" s="75">
        <f>+B!AB46/B!AB$46</f>
        <v>1</v>
      </c>
      <c r="AC61" s="75">
        <f>+B!AC46/B!AC$46</f>
        <v>1</v>
      </c>
    </row>
    <row r="62" spans="3:29" x14ac:dyDescent="0.25">
      <c r="C62" s="202" t="s">
        <v>16</v>
      </c>
      <c r="D62" s="222"/>
      <c r="E62" s="60" t="e">
        <f>+B!E47/B!E$46</f>
        <v>#DIV/0!</v>
      </c>
      <c r="F62" s="76" t="e">
        <f>+B!F47/B!F$46</f>
        <v>#DIV/0!</v>
      </c>
      <c r="G62" s="60" t="e">
        <f>+B!G47/B!G$46</f>
        <v>#DIV/0!</v>
      </c>
      <c r="H62" s="76" t="e">
        <f>+B!H47/B!H$46</f>
        <v>#DIV/0!</v>
      </c>
      <c r="I62" s="60" t="e">
        <f>+B!I47/B!I$46</f>
        <v>#DIV/0!</v>
      </c>
      <c r="J62" s="76" t="e">
        <f>+B!J47/B!J$46</f>
        <v>#DIV/0!</v>
      </c>
      <c r="K62" s="60" t="e">
        <f>+B!K47/B!K$46</f>
        <v>#DIV/0!</v>
      </c>
      <c r="L62" s="76" t="e">
        <f>+B!L47/B!L$46</f>
        <v>#DIV/0!</v>
      </c>
      <c r="M62" s="60">
        <f>+B!M47/B!M$46</f>
        <v>1.0809669660233468E-2</v>
      </c>
      <c r="N62" s="76">
        <f>+B!N47/B!N$46</f>
        <v>6.4179792432942969E-3</v>
      </c>
      <c r="O62" s="60">
        <f>+B!O47/B!O$46</f>
        <v>2.5693402139004657E-3</v>
      </c>
      <c r="P62" s="76">
        <f>+B!P47/B!P$46</f>
        <v>7.5543966775527438E-2</v>
      </c>
      <c r="Q62" s="60">
        <f>+B!Q47/B!Q$46</f>
        <v>0.166882428115154</v>
      </c>
      <c r="R62" s="76">
        <f>+B!R47/B!R$46</f>
        <v>1.2657920143348532E-2</v>
      </c>
      <c r="S62" s="60">
        <f>+B!S47/B!S$46</f>
        <v>4.8244351754435436E-3</v>
      </c>
      <c r="T62" s="76">
        <f>+B!T47/B!T$46</f>
        <v>2.2282586696023499E-2</v>
      </c>
      <c r="U62" s="60">
        <f>+B!U47/B!U$46</f>
        <v>6.2579039476511836E-3</v>
      </c>
      <c r="V62" s="76">
        <f>+B!V47/B!V$46</f>
        <v>7.6100632358280006E-3</v>
      </c>
      <c r="W62" s="60">
        <f>+B!W47/B!W$46</f>
        <v>6.9958669172781821E-3</v>
      </c>
      <c r="X62" s="76">
        <f>+B!X47/B!X$46</f>
        <v>8.173884589782238E-3</v>
      </c>
      <c r="Y62" s="60">
        <f>+B!Y47/B!Y$46</f>
        <v>9.8746061157499211E-3</v>
      </c>
      <c r="Z62" s="77">
        <f>+B!Z47/B!Z$46</f>
        <v>6.3950469167063781E-3</v>
      </c>
      <c r="AA62" s="77">
        <f>+B!AA47/B!AA$46</f>
        <v>1.5469285748713124E-2</v>
      </c>
      <c r="AB62" s="77">
        <f>+B!AB47/B!AB$46</f>
        <v>8.606001767863105E-3</v>
      </c>
      <c r="AC62" s="77">
        <f>+B!AC47/B!AC$46</f>
        <v>9.2961056109408576E-3</v>
      </c>
    </row>
    <row r="63" spans="3:29" x14ac:dyDescent="0.25">
      <c r="C63" s="211" t="s">
        <v>17</v>
      </c>
      <c r="D63" s="221"/>
      <c r="E63" s="78" t="e">
        <f>+B!E48/B!E$46</f>
        <v>#DIV/0!</v>
      </c>
      <c r="F63" s="79" t="e">
        <f>+B!F48/B!F$46</f>
        <v>#DIV/0!</v>
      </c>
      <c r="G63" s="78" t="e">
        <f>+B!G48/B!G$46</f>
        <v>#DIV/0!</v>
      </c>
      <c r="H63" s="79" t="e">
        <f>+B!H48/B!H$46</f>
        <v>#DIV/0!</v>
      </c>
      <c r="I63" s="78" t="e">
        <f>+B!I48/B!I$46</f>
        <v>#DIV/0!</v>
      </c>
      <c r="J63" s="79" t="e">
        <f>+B!J48/B!J$46</f>
        <v>#DIV/0!</v>
      </c>
      <c r="K63" s="78" t="e">
        <f>+B!K48/B!K$46</f>
        <v>#DIV/0!</v>
      </c>
      <c r="L63" s="79" t="e">
        <f>+B!L48/B!L$46</f>
        <v>#DIV/0!</v>
      </c>
      <c r="M63" s="78">
        <f>+B!M48/B!M$46</f>
        <v>0</v>
      </c>
      <c r="N63" s="79">
        <f>+B!N48/B!N$46</f>
        <v>0</v>
      </c>
      <c r="O63" s="78">
        <f>+B!O48/B!O$46</f>
        <v>0</v>
      </c>
      <c r="P63" s="79">
        <f>+B!P48/B!P$46</f>
        <v>0</v>
      </c>
      <c r="Q63" s="78">
        <f>+B!Q48/B!Q$46</f>
        <v>1.4570815949529036E-4</v>
      </c>
      <c r="R63" s="79">
        <f>+B!R48/B!R$46</f>
        <v>2.7634880147378566E-4</v>
      </c>
      <c r="S63" s="78">
        <f>+B!S48/B!S$46</f>
        <v>2.2871274384975619E-5</v>
      </c>
      <c r="T63" s="79">
        <f>+B!T48/B!T$46</f>
        <v>0</v>
      </c>
      <c r="U63" s="78">
        <f>+B!U48/B!U$46</f>
        <v>2.0185600065674515E-5</v>
      </c>
      <c r="V63" s="79">
        <f>+B!V48/B!V$46</f>
        <v>2.3650001010700322E-5</v>
      </c>
      <c r="W63" s="78">
        <f>+B!W48/B!W$46</f>
        <v>3.0691346944529884E-3</v>
      </c>
      <c r="X63" s="79">
        <f>+B!X48/B!X$46</f>
        <v>8.9161707019814775E-3</v>
      </c>
      <c r="Y63" s="78">
        <f>+B!Y48/B!Y$46</f>
        <v>9.4387752006531329E-3</v>
      </c>
      <c r="Z63" s="80">
        <f>+B!Z48/B!Z$46</f>
        <v>0</v>
      </c>
      <c r="AA63" s="80">
        <f>+B!AA48/B!AA$46</f>
        <v>6.0604293215161197E-4</v>
      </c>
      <c r="AB63" s="80">
        <f>+B!AB48/B!AB$46</f>
        <v>8.0926620458497364E-4</v>
      </c>
      <c r="AC63" s="80">
        <f>+B!AC48/B!AC$46</f>
        <v>0</v>
      </c>
    </row>
    <row r="64" spans="3:29" x14ac:dyDescent="0.25">
      <c r="C64" s="202" t="s">
        <v>18</v>
      </c>
      <c r="D64" s="222"/>
      <c r="E64" s="60" t="e">
        <f>+B!E49/B!E$46</f>
        <v>#DIV/0!</v>
      </c>
      <c r="F64" s="76" t="e">
        <f>+B!F49/B!F$46</f>
        <v>#DIV/0!</v>
      </c>
      <c r="G64" s="60" t="e">
        <f>+B!G49/B!G$46</f>
        <v>#DIV/0!</v>
      </c>
      <c r="H64" s="76" t="e">
        <f>+B!H49/B!H$46</f>
        <v>#DIV/0!</v>
      </c>
      <c r="I64" s="60" t="e">
        <f>+B!I49/B!I$46</f>
        <v>#DIV/0!</v>
      </c>
      <c r="J64" s="76" t="e">
        <f>+B!J49/B!J$46</f>
        <v>#DIV/0!</v>
      </c>
      <c r="K64" s="60" t="e">
        <f>+B!K49/B!K$46</f>
        <v>#DIV/0!</v>
      </c>
      <c r="L64" s="76" t="e">
        <f>+B!L49/B!L$46</f>
        <v>#DIV/0!</v>
      </c>
      <c r="M64" s="60">
        <f>+B!M49/B!M$46</f>
        <v>0.11077658844416212</v>
      </c>
      <c r="N64" s="76">
        <f>+B!N49/B!N$46</f>
        <v>0.23530252763042078</v>
      </c>
      <c r="O64" s="60">
        <f>+B!O49/B!O$46</f>
        <v>0.14259872389394293</v>
      </c>
      <c r="P64" s="76">
        <f>+B!P49/B!P$46</f>
        <v>0.14101972146077021</v>
      </c>
      <c r="Q64" s="60">
        <f>+B!Q49/B!Q$46</f>
        <v>9.4839065557580343E-2</v>
      </c>
      <c r="R64" s="76">
        <f>+B!R49/B!R$46</f>
        <v>8.1580342696628033E-2</v>
      </c>
      <c r="S64" s="60">
        <f>+B!S49/B!S$46</f>
        <v>4.137728905287414E-2</v>
      </c>
      <c r="T64" s="76">
        <f>+B!T49/B!T$46</f>
        <v>3.9285510448089117E-2</v>
      </c>
      <c r="U64" s="60">
        <f>+B!U49/B!U$46</f>
        <v>4.4900758064288344E-2</v>
      </c>
      <c r="V64" s="76">
        <f>+B!V49/B!V$46</f>
        <v>1.7443350247007043E-2</v>
      </c>
      <c r="W64" s="60">
        <f>+B!W49/B!W$46</f>
        <v>6.0466228036515073E-2</v>
      </c>
      <c r="X64" s="76">
        <f>+B!X49/B!X$46</f>
        <v>3.4718514747889069E-2</v>
      </c>
      <c r="Y64" s="60">
        <f>+B!Y49/B!Y$46</f>
        <v>3.8719597639873482E-2</v>
      </c>
      <c r="Z64" s="77">
        <f>+B!Z49/B!Z$46</f>
        <v>4.4314899259094681E-2</v>
      </c>
      <c r="AA64" s="77">
        <f>+B!AA49/B!AA$46</f>
        <v>6.100434830147175E-2</v>
      </c>
      <c r="AB64" s="77">
        <f>+B!AB49/B!AB$46</f>
        <v>7.6665106929215368E-2</v>
      </c>
      <c r="AC64" s="77">
        <f>+B!AC49/B!AC$46</f>
        <v>5.2429725233717993E-2</v>
      </c>
    </row>
    <row r="65" spans="3:29" x14ac:dyDescent="0.25">
      <c r="C65" s="211" t="s">
        <v>19</v>
      </c>
      <c r="D65" s="221"/>
      <c r="E65" s="78" t="e">
        <f>+B!E50/B!E$46</f>
        <v>#DIV/0!</v>
      </c>
      <c r="F65" s="79" t="e">
        <f>+B!F50/B!F$46</f>
        <v>#DIV/0!</v>
      </c>
      <c r="G65" s="78" t="e">
        <f>+B!G50/B!G$46</f>
        <v>#DIV/0!</v>
      </c>
      <c r="H65" s="79" t="e">
        <f>+B!H50/B!H$46</f>
        <v>#DIV/0!</v>
      </c>
      <c r="I65" s="78" t="e">
        <f>+B!I50/B!I$46</f>
        <v>#DIV/0!</v>
      </c>
      <c r="J65" s="79" t="e">
        <f>+B!J50/B!J$46</f>
        <v>#DIV/0!</v>
      </c>
      <c r="K65" s="78" t="e">
        <f>+B!K50/B!K$46</f>
        <v>#DIV/0!</v>
      </c>
      <c r="L65" s="79" t="e">
        <f>+B!L50/B!L$46</f>
        <v>#DIV/0!</v>
      </c>
      <c r="M65" s="78">
        <f>+B!M50/B!M$46</f>
        <v>0</v>
      </c>
      <c r="N65" s="79">
        <f>+B!N50/B!N$46</f>
        <v>0</v>
      </c>
      <c r="O65" s="78">
        <f>+B!O50/B!O$46</f>
        <v>0</v>
      </c>
      <c r="P65" s="79">
        <f>+B!P50/B!P$46</f>
        <v>0</v>
      </c>
      <c r="Q65" s="78">
        <f>+B!Q50/B!Q$46</f>
        <v>9.3856285958829218E-7</v>
      </c>
      <c r="R65" s="79">
        <f>+B!R50/B!R$46</f>
        <v>0</v>
      </c>
      <c r="S65" s="78">
        <f>+B!S50/B!S$46</f>
        <v>0</v>
      </c>
      <c r="T65" s="79">
        <f>+B!T50/B!T$46</f>
        <v>0</v>
      </c>
      <c r="U65" s="78">
        <f>+B!U50/B!U$46</f>
        <v>1.561422946403487E-5</v>
      </c>
      <c r="V65" s="79">
        <f>+B!V50/B!V$46</f>
        <v>0</v>
      </c>
      <c r="W65" s="78">
        <f>+B!W50/B!W$46</f>
        <v>0</v>
      </c>
      <c r="X65" s="79">
        <f>+B!X50/B!X$46</f>
        <v>0</v>
      </c>
      <c r="Y65" s="78">
        <f>+B!Y50/B!Y$46</f>
        <v>0</v>
      </c>
      <c r="Z65" s="80">
        <f>+B!Z50/B!Z$46</f>
        <v>0</v>
      </c>
      <c r="AA65" s="80">
        <f>+B!AA50/B!AA$46</f>
        <v>0</v>
      </c>
      <c r="AB65" s="80">
        <f>+B!AB50/B!AB$46</f>
        <v>0</v>
      </c>
      <c r="AC65" s="80">
        <f>+B!AC50/B!AC$46</f>
        <v>0</v>
      </c>
    </row>
    <row r="66" spans="3:29" x14ac:dyDescent="0.25">
      <c r="C66" s="202" t="s">
        <v>20</v>
      </c>
      <c r="D66" s="222"/>
      <c r="E66" s="60" t="e">
        <f>+B!E51/B!E$46</f>
        <v>#DIV/0!</v>
      </c>
      <c r="F66" s="76" t="e">
        <f>+B!F51/B!F$46</f>
        <v>#DIV/0!</v>
      </c>
      <c r="G66" s="60" t="e">
        <f>+B!G51/B!G$46</f>
        <v>#DIV/0!</v>
      </c>
      <c r="H66" s="76" t="e">
        <f>+B!H51/B!H$46</f>
        <v>#DIV/0!</v>
      </c>
      <c r="I66" s="60" t="e">
        <f>+B!I51/B!I$46</f>
        <v>#DIV/0!</v>
      </c>
      <c r="J66" s="76" t="e">
        <f>+B!J51/B!J$46</f>
        <v>#DIV/0!</v>
      </c>
      <c r="K66" s="60" t="e">
        <f>+B!K51/B!K$46</f>
        <v>#DIV/0!</v>
      </c>
      <c r="L66" s="76" t="e">
        <f>+B!L51/B!L$46</f>
        <v>#DIV/0!</v>
      </c>
      <c r="M66" s="60">
        <f>+B!M51/B!M$46</f>
        <v>1.138429103050832E-3</v>
      </c>
      <c r="N66" s="76">
        <f>+B!N51/B!N$46</f>
        <v>0</v>
      </c>
      <c r="O66" s="60">
        <f>+B!O51/B!O$46</f>
        <v>1.4475257906858535E-3</v>
      </c>
      <c r="P66" s="76">
        <f>+B!P51/B!P$46</f>
        <v>9.7738685091941841E-5</v>
      </c>
      <c r="Q66" s="60">
        <f>+B!Q51/B!Q$46</f>
        <v>0</v>
      </c>
      <c r="R66" s="76">
        <f>+B!R51/B!R$46</f>
        <v>1.731897836945604E-3</v>
      </c>
      <c r="S66" s="60">
        <f>+B!S51/B!S$46</f>
        <v>2.3545714951638953E-3</v>
      </c>
      <c r="T66" s="76">
        <f>+B!T51/B!T$46</f>
        <v>2.1956515061429639E-2</v>
      </c>
      <c r="U66" s="60">
        <f>+B!U51/B!U$46</f>
        <v>9.3354171659935634E-2</v>
      </c>
      <c r="V66" s="76">
        <f>+B!V51/B!V$46</f>
        <v>0.16956433482449315</v>
      </c>
      <c r="W66" s="60">
        <f>+B!W51/B!W$46</f>
        <v>6.6328092211568448E-2</v>
      </c>
      <c r="X66" s="76">
        <f>+B!X51/B!X$46</f>
        <v>2.2626651340861517E-2</v>
      </c>
      <c r="Y66" s="60">
        <f>+B!Y51/B!Y$46</f>
        <v>8.9705385765193602E-3</v>
      </c>
      <c r="Z66" s="77">
        <f>+B!Z51/B!Z$46</f>
        <v>2.2690167456545205E-2</v>
      </c>
      <c r="AA66" s="77">
        <f>+B!AA51/B!AA$46</f>
        <v>1.7690973795005231E-2</v>
      </c>
      <c r="AB66" s="77">
        <f>+B!AB51/B!AB$46</f>
        <v>2.1086411151237779E-2</v>
      </c>
      <c r="AC66" s="77">
        <f>+B!AC51/B!AC$46</f>
        <v>1.7154043141701693E-2</v>
      </c>
    </row>
    <row r="67" spans="3:29" x14ac:dyDescent="0.25">
      <c r="C67" s="211" t="s">
        <v>21</v>
      </c>
      <c r="D67" s="221"/>
      <c r="E67" s="78" t="e">
        <f>+B!E52/B!E$46</f>
        <v>#DIV/0!</v>
      </c>
      <c r="F67" s="79" t="e">
        <f>+B!F52/B!F$46</f>
        <v>#DIV/0!</v>
      </c>
      <c r="G67" s="78" t="e">
        <f>+B!G52/B!G$46</f>
        <v>#DIV/0!</v>
      </c>
      <c r="H67" s="79" t="e">
        <f>+B!H52/B!H$46</f>
        <v>#DIV/0!</v>
      </c>
      <c r="I67" s="78" t="e">
        <f>+B!I52/B!I$46</f>
        <v>#DIV/0!</v>
      </c>
      <c r="J67" s="79" t="e">
        <f>+B!J52/B!J$46</f>
        <v>#DIV/0!</v>
      </c>
      <c r="K67" s="78" t="e">
        <f>+B!K52/B!K$46</f>
        <v>#DIV/0!</v>
      </c>
      <c r="L67" s="79" t="e">
        <f>+B!L52/B!L$46</f>
        <v>#DIV/0!</v>
      </c>
      <c r="M67" s="78">
        <f>+B!M52/B!M$46</f>
        <v>4.7183663894027311E-2</v>
      </c>
      <c r="N67" s="79">
        <f>+B!N52/B!N$46</f>
        <v>6.2687681318671168E-2</v>
      </c>
      <c r="O67" s="78">
        <f>+B!O52/B!O$46</f>
        <v>1.7564848013742099E-2</v>
      </c>
      <c r="P67" s="79">
        <f>+B!P52/B!P$46</f>
        <v>3.6578946627743227E-2</v>
      </c>
      <c r="Q67" s="78">
        <f>+B!Q52/B!Q$46</f>
        <v>4.0165387885943843E-2</v>
      </c>
      <c r="R67" s="79">
        <f>+B!R52/B!R$46</f>
        <v>0.12438317513882607</v>
      </c>
      <c r="S67" s="78">
        <f>+B!S52/B!S$46</f>
        <v>5.5925787169091544E-2</v>
      </c>
      <c r="T67" s="79">
        <f>+B!T52/B!T$46</f>
        <v>5.8407310043972774E-2</v>
      </c>
      <c r="U67" s="78">
        <f>+B!U52/B!U$46</f>
        <v>4.0229568284296476E-2</v>
      </c>
      <c r="V67" s="79">
        <f>+B!V52/B!V$46</f>
        <v>5.4401244317033082E-2</v>
      </c>
      <c r="W67" s="78">
        <f>+B!W52/B!W$46</f>
        <v>5.664321879178362E-2</v>
      </c>
      <c r="X67" s="79">
        <f>+B!X52/B!X$46</f>
        <v>7.0244677748837844E-2</v>
      </c>
      <c r="Y67" s="78">
        <f>+B!Y52/B!Y$46</f>
        <v>6.2371648699860005E-2</v>
      </c>
      <c r="Z67" s="80">
        <f>+B!Z52/B!Z$46</f>
        <v>6.935642454185037E-2</v>
      </c>
      <c r="AA67" s="80">
        <f>+B!AA52/B!AA$46</f>
        <v>6.3942492677910578E-2</v>
      </c>
      <c r="AB67" s="80">
        <f>+B!AB52/B!AB$46</f>
        <v>7.9826949905906358E-2</v>
      </c>
      <c r="AC67" s="80">
        <f>+B!AC52/B!AC$46</f>
        <v>9.9571620099410951E-2</v>
      </c>
    </row>
    <row r="68" spans="3:29" x14ac:dyDescent="0.25">
      <c r="C68" s="202" t="s">
        <v>22</v>
      </c>
      <c r="D68" s="222"/>
      <c r="E68" s="60" t="e">
        <f>+B!E53/B!E$46</f>
        <v>#DIV/0!</v>
      </c>
      <c r="F68" s="76" t="e">
        <f>+B!F53/B!F$46</f>
        <v>#DIV/0!</v>
      </c>
      <c r="G68" s="60" t="e">
        <f>+B!G53/B!G$46</f>
        <v>#DIV/0!</v>
      </c>
      <c r="H68" s="76" t="e">
        <f>+B!H53/B!H$46</f>
        <v>#DIV/0!</v>
      </c>
      <c r="I68" s="60" t="e">
        <f>+B!I53/B!I$46</f>
        <v>#DIV/0!</v>
      </c>
      <c r="J68" s="76" t="e">
        <f>+B!J53/B!J$46</f>
        <v>#DIV/0!</v>
      </c>
      <c r="K68" s="60" t="e">
        <f>+B!K53/B!K$46</f>
        <v>#DIV/0!</v>
      </c>
      <c r="L68" s="76" t="e">
        <f>+B!L53/B!L$46</f>
        <v>#DIV/0!</v>
      </c>
      <c r="M68" s="60">
        <f>+B!M53/B!M$46</f>
        <v>0.44072737055624639</v>
      </c>
      <c r="N68" s="76">
        <f>+B!N53/B!N$46</f>
        <v>0.40410631381894868</v>
      </c>
      <c r="O68" s="60">
        <f>+B!O53/B!O$46</f>
        <v>0.48036577636098909</v>
      </c>
      <c r="P68" s="76">
        <f>+B!P53/B!P$46</f>
        <v>0.41365564995386295</v>
      </c>
      <c r="Q68" s="60">
        <f>+B!Q53/B!Q$46</f>
        <v>0.3882068206092999</v>
      </c>
      <c r="R68" s="76">
        <f>+B!R53/B!R$46</f>
        <v>0.40090510883336272</v>
      </c>
      <c r="S68" s="60">
        <f>+B!S53/B!S$46</f>
        <v>0.48366966677769785</v>
      </c>
      <c r="T68" s="76">
        <f>+B!T53/B!T$46</f>
        <v>0.35931354074796407</v>
      </c>
      <c r="U68" s="60">
        <f>+B!U53/B!U$46</f>
        <v>0.3415713295651463</v>
      </c>
      <c r="V68" s="76">
        <f>+B!V53/B!V$46</f>
        <v>0.23391603008972739</v>
      </c>
      <c r="W68" s="60">
        <f>+B!W53/B!W$46</f>
        <v>0.19896183567134809</v>
      </c>
      <c r="X68" s="76">
        <f>+B!X53/B!X$46</f>
        <v>0.19711702374115056</v>
      </c>
      <c r="Y68" s="60">
        <f>+B!Y53/B!Y$46</f>
        <v>0.20466321220984107</v>
      </c>
      <c r="Z68" s="77">
        <f>+B!Z53/B!Z$46</f>
        <v>0.22371468028312844</v>
      </c>
      <c r="AA68" s="77">
        <f>+B!AA53/B!AA$46</f>
        <v>0.16575413124756347</v>
      </c>
      <c r="AB68" s="77">
        <f>+B!AB53/B!AB$46</f>
        <v>0.21922702996306409</v>
      </c>
      <c r="AC68" s="77">
        <f>+B!AC53/B!AC$46</f>
        <v>0.18156707460795676</v>
      </c>
    </row>
    <row r="69" spans="3:29" x14ac:dyDescent="0.25">
      <c r="C69" s="211" t="s">
        <v>23</v>
      </c>
      <c r="D69" s="221"/>
      <c r="E69" s="78" t="e">
        <f>+B!E54/B!E$46</f>
        <v>#DIV/0!</v>
      </c>
      <c r="F69" s="79" t="e">
        <f>+B!F54/B!F$46</f>
        <v>#DIV/0!</v>
      </c>
      <c r="G69" s="78" t="e">
        <f>+B!G54/B!G$46</f>
        <v>#DIV/0!</v>
      </c>
      <c r="H69" s="79" t="e">
        <f>+B!H54/B!H$46</f>
        <v>#DIV/0!</v>
      </c>
      <c r="I69" s="78" t="e">
        <f>+B!I54/B!I$46</f>
        <v>#DIV/0!</v>
      </c>
      <c r="J69" s="79" t="e">
        <f>+B!J54/B!J$46</f>
        <v>#DIV/0!</v>
      </c>
      <c r="K69" s="78" t="e">
        <f>+B!K54/B!K$46</f>
        <v>#DIV/0!</v>
      </c>
      <c r="L69" s="79" t="e">
        <f>+B!L54/B!L$46</f>
        <v>#DIV/0!</v>
      </c>
      <c r="M69" s="78">
        <f>+B!M54/B!M$46</f>
        <v>0.19311819768984603</v>
      </c>
      <c r="N69" s="79">
        <f>+B!N54/B!N$46</f>
        <v>7.1201285468770401E-2</v>
      </c>
      <c r="O69" s="78">
        <f>+B!O54/B!O$46</f>
        <v>0.18122351379219087</v>
      </c>
      <c r="P69" s="79">
        <f>+B!P54/B!P$46</f>
        <v>0.1433778696422135</v>
      </c>
      <c r="Q69" s="78">
        <f>+B!Q54/B!Q$46</f>
        <v>0.16042124220716286</v>
      </c>
      <c r="R69" s="79">
        <f>+B!R54/B!R$46</f>
        <v>0.13402804857102055</v>
      </c>
      <c r="S69" s="78">
        <f>+B!S54/B!S$46</f>
        <v>0.19700417374554757</v>
      </c>
      <c r="T69" s="79">
        <f>+B!T54/B!T$46</f>
        <v>0.26732953229078049</v>
      </c>
      <c r="U69" s="78">
        <f>+B!U54/B!U$46</f>
        <v>0.14270374021680068</v>
      </c>
      <c r="V69" s="79">
        <f>+B!V54/B!V$46</f>
        <v>0.18689640368089713</v>
      </c>
      <c r="W69" s="78">
        <f>+B!W54/B!W$46</f>
        <v>0.26376845147643724</v>
      </c>
      <c r="X69" s="79">
        <f>+B!X54/B!X$46</f>
        <v>0.35933531593187856</v>
      </c>
      <c r="Y69" s="78">
        <f>+B!Y54/B!Y$46</f>
        <v>0.34444584486072449</v>
      </c>
      <c r="Z69" s="80">
        <f>+B!Z54/B!Z$46</f>
        <v>0.26613451543457489</v>
      </c>
      <c r="AA69" s="80">
        <f>+B!AA54/B!AA$46</f>
        <v>0.26706442183215129</v>
      </c>
      <c r="AB69" s="80">
        <f>+B!AB54/B!AB$46</f>
        <v>0.2265110679129993</v>
      </c>
      <c r="AC69" s="80">
        <f>+B!AC54/B!AC$46</f>
        <v>0.20789014845282999</v>
      </c>
    </row>
    <row r="70" spans="3:29" x14ac:dyDescent="0.25">
      <c r="C70" s="202" t="s">
        <v>24</v>
      </c>
      <c r="D70" s="222"/>
      <c r="E70" s="60" t="e">
        <f>+B!E55/B!E$46</f>
        <v>#DIV/0!</v>
      </c>
      <c r="F70" s="76" t="e">
        <f>+B!F55/B!F$46</f>
        <v>#DIV/0!</v>
      </c>
      <c r="G70" s="60" t="e">
        <f>+B!G55/B!G$46</f>
        <v>#DIV/0!</v>
      </c>
      <c r="H70" s="76" t="e">
        <f>+B!H55/B!H$46</f>
        <v>#DIV/0!</v>
      </c>
      <c r="I70" s="60" t="e">
        <f>+B!I55/B!I$46</f>
        <v>#DIV/0!</v>
      </c>
      <c r="J70" s="76" t="e">
        <f>+B!J55/B!J$46</f>
        <v>#DIV/0!</v>
      </c>
      <c r="K70" s="60" t="e">
        <f>+B!K55/B!K$46</f>
        <v>#DIV/0!</v>
      </c>
      <c r="L70" s="76" t="e">
        <f>+B!L55/B!L$46</f>
        <v>#DIV/0!</v>
      </c>
      <c r="M70" s="60">
        <f>+B!M55/B!M$46</f>
        <v>7.5709000825685088E-2</v>
      </c>
      <c r="N70" s="76">
        <f>+B!N55/B!N$46</f>
        <v>7.9642691506039698E-2</v>
      </c>
      <c r="O70" s="60">
        <f>+B!O55/B!O$46</f>
        <v>9.6307283620859108E-2</v>
      </c>
      <c r="P70" s="76">
        <f>+B!P55/B!P$46</f>
        <v>0.11517668566889595</v>
      </c>
      <c r="Q70" s="60">
        <f>+B!Q55/B!Q$46</f>
        <v>0.1170084789694246</v>
      </c>
      <c r="R70" s="76">
        <f>+B!R55/B!R$46</f>
        <v>0.1928479100610434</v>
      </c>
      <c r="S70" s="60">
        <f>+B!S55/B!S$46</f>
        <v>0.17892659307269526</v>
      </c>
      <c r="T70" s="76">
        <f>+B!T55/B!T$46</f>
        <v>0.16082684731462035</v>
      </c>
      <c r="U70" s="60">
        <f>+B!U55/B!U$46</f>
        <v>0.26499597805068753</v>
      </c>
      <c r="V70" s="76">
        <f>+B!V55/B!V$46</f>
        <v>0.28566952171148552</v>
      </c>
      <c r="W70" s="60">
        <f>+B!W55/B!W$46</f>
        <v>0.29915683705198781</v>
      </c>
      <c r="X70" s="76">
        <f>+B!X55/B!X$46</f>
        <v>0.24958043558927803</v>
      </c>
      <c r="Y70" s="60">
        <f>+B!Y55/B!Y$46</f>
        <v>0.26360018086204545</v>
      </c>
      <c r="Z70" s="77">
        <f>+B!Z55/B!Z$46</f>
        <v>0.28968825186923358</v>
      </c>
      <c r="AA70" s="77">
        <f>+B!AA55/B!AA$46</f>
        <v>0.35525760718430061</v>
      </c>
      <c r="AB70" s="77">
        <f>+B!AB55/B!AB$46</f>
        <v>0.31526159226607409</v>
      </c>
      <c r="AC70" s="77">
        <f>+B!AC55/B!AC$46</f>
        <v>0.32703739902312212</v>
      </c>
    </row>
    <row r="71" spans="3:29" ht="15.75" thickBot="1" x14ac:dyDescent="0.3">
      <c r="C71" s="213" t="s">
        <v>25</v>
      </c>
      <c r="D71" s="242"/>
      <c r="E71" s="81" t="e">
        <f>+B!E56/B!E$46</f>
        <v>#DIV/0!</v>
      </c>
      <c r="F71" s="82" t="e">
        <f>+B!F56/B!F$46</f>
        <v>#DIV/0!</v>
      </c>
      <c r="G71" s="81" t="e">
        <f>+B!G56/B!G$46</f>
        <v>#DIV/0!</v>
      </c>
      <c r="H71" s="82" t="e">
        <f>+B!H56/B!H$46</f>
        <v>#DIV/0!</v>
      </c>
      <c r="I71" s="81" t="e">
        <f>+B!I56/B!I$46</f>
        <v>#DIV/0!</v>
      </c>
      <c r="J71" s="82" t="e">
        <f>+B!J56/B!J$46</f>
        <v>#DIV/0!</v>
      </c>
      <c r="K71" s="81" t="e">
        <f>+B!K56/B!K$46</f>
        <v>#DIV/0!</v>
      </c>
      <c r="L71" s="82" t="e">
        <f>+B!L56/B!L$46</f>
        <v>#DIV/0!</v>
      </c>
      <c r="M71" s="81">
        <f>+B!M56/B!M$46</f>
        <v>0.12053707982674886</v>
      </c>
      <c r="N71" s="82">
        <f>+B!N56/B!N$46</f>
        <v>0.14064152101385483</v>
      </c>
      <c r="O71" s="81">
        <f>+B!O56/B!O$46</f>
        <v>7.7922988313689642E-2</v>
      </c>
      <c r="P71" s="82">
        <f>+B!P56/B!P$46</f>
        <v>7.4549421185894693E-2</v>
      </c>
      <c r="Q71" s="81">
        <f>+B!Q56/B!Q$46</f>
        <v>3.2329929933079496E-2</v>
      </c>
      <c r="R71" s="82">
        <f>+B!R56/B!R$46</f>
        <v>5.1589247917351311E-2</v>
      </c>
      <c r="S71" s="81">
        <f>+B!S56/B!S$46</f>
        <v>3.5894612237101296E-2</v>
      </c>
      <c r="T71" s="82">
        <f>+B!T56/B!T$46</f>
        <v>7.0598157397120054E-2</v>
      </c>
      <c r="U71" s="81">
        <f>+B!U56/B!U$46</f>
        <v>6.5950750381664092E-2</v>
      </c>
      <c r="V71" s="82">
        <f>+B!V56/B!V$46</f>
        <v>4.4475401892517995E-2</v>
      </c>
      <c r="W71" s="81">
        <f>+B!W56/B!W$46</f>
        <v>4.4610335148628631E-2</v>
      </c>
      <c r="X71" s="82">
        <f>+B!X56/B!X$46</f>
        <v>4.9287325608340697E-2</v>
      </c>
      <c r="Y71" s="81">
        <f>+B!Y56/B!Y$46</f>
        <v>5.7915595834733082E-2</v>
      </c>
      <c r="Z71" s="83">
        <f>+B!Z56/B!Z$46</f>
        <v>7.7706014238866528E-2</v>
      </c>
      <c r="AA71" s="83">
        <f>+B!AA56/B!AA$46</f>
        <v>5.3210696280732432E-2</v>
      </c>
      <c r="AB71" s="83">
        <f>+B!AB56/B!AB$46</f>
        <v>5.2006573899054984E-2</v>
      </c>
      <c r="AC71" s="83">
        <f>+B!AC56/B!AC$46</f>
        <v>0.10505388383031965</v>
      </c>
    </row>
    <row r="72" spans="3:29"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2020-12-11T21:08:25Z</dcterms:modified>
</cp:coreProperties>
</file>