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099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 name="Hoja1" sheetId="18" r:id="rId13"/>
  </sheets>
  <calcPr calcId="144525"/>
</workbook>
</file>

<file path=xl/calcChain.xml><?xml version="1.0" encoding="utf-8"?>
<calcChain xmlns="http://schemas.openxmlformats.org/spreadsheetml/2006/main">
  <c r="I140" i="8" l="1"/>
  <c r="J140" i="8"/>
  <c r="K140" i="8"/>
  <c r="L140" i="8"/>
  <c r="M140" i="8"/>
  <c r="N140" i="8"/>
  <c r="O140" i="8"/>
  <c r="P140" i="8"/>
  <c r="Q140" i="8"/>
  <c r="R140" i="8"/>
  <c r="S140" i="8"/>
  <c r="T140" i="8"/>
  <c r="U140" i="8"/>
  <c r="V140" i="8"/>
  <c r="W140" i="8"/>
  <c r="X140" i="8"/>
  <c r="Y140" i="8"/>
  <c r="Z140" i="8"/>
  <c r="AA140" i="8"/>
  <c r="AB140" i="8"/>
  <c r="AC140" i="8"/>
  <c r="AD140" i="8"/>
  <c r="AE140" i="8"/>
  <c r="I141" i="8"/>
  <c r="J141" i="8"/>
  <c r="K141" i="8"/>
  <c r="L141" i="8"/>
  <c r="M141" i="8"/>
  <c r="N141" i="8"/>
  <c r="O141" i="8"/>
  <c r="P141" i="8"/>
  <c r="Q141" i="8"/>
  <c r="R141" i="8"/>
  <c r="S141" i="8"/>
  <c r="T141" i="8"/>
  <c r="U141" i="8"/>
  <c r="V141" i="8"/>
  <c r="W141" i="8"/>
  <c r="X141" i="8"/>
  <c r="Y141" i="8"/>
  <c r="Z141" i="8"/>
  <c r="AA141" i="8"/>
  <c r="AB141" i="8"/>
  <c r="AC141" i="8"/>
  <c r="AD141" i="8"/>
  <c r="AE141" i="8"/>
  <c r="I142" i="8"/>
  <c r="J142" i="8"/>
  <c r="K142" i="8"/>
  <c r="L142" i="8"/>
  <c r="M142" i="8"/>
  <c r="N142" i="8"/>
  <c r="O142" i="8"/>
  <c r="P142" i="8"/>
  <c r="Q142" i="8"/>
  <c r="R142" i="8"/>
  <c r="S142" i="8"/>
  <c r="T142" i="8"/>
  <c r="U142" i="8"/>
  <c r="V142" i="8"/>
  <c r="W142" i="8"/>
  <c r="X142" i="8"/>
  <c r="Y142" i="8"/>
  <c r="Z142" i="8"/>
  <c r="AA142" i="8"/>
  <c r="AB142" i="8"/>
  <c r="AC142" i="8"/>
  <c r="AD142" i="8"/>
  <c r="AE142" i="8"/>
  <c r="I143" i="8"/>
  <c r="J143" i="8"/>
  <c r="K143" i="8"/>
  <c r="L143" i="8"/>
  <c r="M143" i="8"/>
  <c r="N143" i="8"/>
  <c r="O143" i="8"/>
  <c r="P143" i="8"/>
  <c r="Q143" i="8"/>
  <c r="R143" i="8"/>
  <c r="S143" i="8"/>
  <c r="T143" i="8"/>
  <c r="U143" i="8"/>
  <c r="V143" i="8"/>
  <c r="W143" i="8"/>
  <c r="X143" i="8"/>
  <c r="Y143" i="8"/>
  <c r="Z143" i="8"/>
  <c r="AA143" i="8"/>
  <c r="AB143" i="8"/>
  <c r="AC143" i="8"/>
  <c r="AD143" i="8"/>
  <c r="AE143" i="8"/>
  <c r="I144" i="8"/>
  <c r="J144" i="8"/>
  <c r="K144" i="8"/>
  <c r="L144" i="8"/>
  <c r="M144" i="8"/>
  <c r="N144" i="8"/>
  <c r="O144" i="8"/>
  <c r="P144" i="8"/>
  <c r="Q144" i="8"/>
  <c r="R144" i="8"/>
  <c r="S144" i="8"/>
  <c r="T144" i="8"/>
  <c r="U144" i="8"/>
  <c r="V144" i="8"/>
  <c r="W144" i="8"/>
  <c r="X144" i="8"/>
  <c r="Y144" i="8"/>
  <c r="Z144" i="8"/>
  <c r="AA144" i="8"/>
  <c r="AB144" i="8"/>
  <c r="AC144" i="8"/>
  <c r="AD144" i="8"/>
  <c r="AE144" i="8"/>
  <c r="I145" i="8"/>
  <c r="J145" i="8"/>
  <c r="K145" i="8"/>
  <c r="L145" i="8"/>
  <c r="M145" i="8"/>
  <c r="N145" i="8"/>
  <c r="O145" i="8"/>
  <c r="P145" i="8"/>
  <c r="Q145" i="8"/>
  <c r="R145" i="8"/>
  <c r="S145" i="8"/>
  <c r="T145" i="8"/>
  <c r="U145" i="8"/>
  <c r="V145" i="8"/>
  <c r="W145" i="8"/>
  <c r="X145" i="8"/>
  <c r="Y145" i="8"/>
  <c r="Z145" i="8"/>
  <c r="AA145" i="8"/>
  <c r="AB145" i="8"/>
  <c r="AC145" i="8"/>
  <c r="AD145" i="8"/>
  <c r="AE145" i="8"/>
  <c r="I146" i="8"/>
  <c r="J146" i="8"/>
  <c r="K146" i="8"/>
  <c r="L146" i="8"/>
  <c r="M146" i="8"/>
  <c r="N146" i="8"/>
  <c r="O146" i="8"/>
  <c r="P146" i="8"/>
  <c r="Q146" i="8"/>
  <c r="R146" i="8"/>
  <c r="S146" i="8"/>
  <c r="T146" i="8"/>
  <c r="U146" i="8"/>
  <c r="V146" i="8"/>
  <c r="W146" i="8"/>
  <c r="X146" i="8"/>
  <c r="Y146" i="8"/>
  <c r="Z146" i="8"/>
  <c r="AA146" i="8"/>
  <c r="AB146" i="8"/>
  <c r="AC146" i="8"/>
  <c r="AD146" i="8"/>
  <c r="AE146" i="8"/>
  <c r="I147" i="8"/>
  <c r="J147" i="8"/>
  <c r="K147" i="8"/>
  <c r="L147" i="8"/>
  <c r="M147" i="8"/>
  <c r="N147" i="8"/>
  <c r="O147" i="8"/>
  <c r="P147" i="8"/>
  <c r="Q147" i="8"/>
  <c r="R147" i="8"/>
  <c r="S147" i="8"/>
  <c r="T147" i="8"/>
  <c r="U147" i="8"/>
  <c r="V147" i="8"/>
  <c r="W147" i="8"/>
  <c r="X147" i="8"/>
  <c r="Y147" i="8"/>
  <c r="Z147" i="8"/>
  <c r="AA147" i="8"/>
  <c r="AB147" i="8"/>
  <c r="AC147" i="8"/>
  <c r="AD147" i="8"/>
  <c r="AE147" i="8"/>
  <c r="I148" i="8"/>
  <c r="J148" i="8"/>
  <c r="K148" i="8"/>
  <c r="L148" i="8"/>
  <c r="M148" i="8"/>
  <c r="N148" i="8"/>
  <c r="O148" i="8"/>
  <c r="P148" i="8"/>
  <c r="Q148" i="8"/>
  <c r="R148" i="8"/>
  <c r="S148" i="8"/>
  <c r="T148" i="8"/>
  <c r="U148" i="8"/>
  <c r="V148" i="8"/>
  <c r="W148" i="8"/>
  <c r="X148" i="8"/>
  <c r="Y148" i="8"/>
  <c r="Z148" i="8"/>
  <c r="AA148" i="8"/>
  <c r="AB148" i="8"/>
  <c r="AC148" i="8"/>
  <c r="AD148" i="8"/>
  <c r="AE148" i="8"/>
  <c r="I149" i="8"/>
  <c r="J149" i="8"/>
  <c r="K149" i="8"/>
  <c r="L149" i="8"/>
  <c r="M149" i="8"/>
  <c r="N149" i="8"/>
  <c r="O149" i="8"/>
  <c r="P149" i="8"/>
  <c r="Q149" i="8"/>
  <c r="R149" i="8"/>
  <c r="S149" i="8"/>
  <c r="T149" i="8"/>
  <c r="U149" i="8"/>
  <c r="V149" i="8"/>
  <c r="W149" i="8"/>
  <c r="X149" i="8"/>
  <c r="Y149" i="8"/>
  <c r="Z149" i="8"/>
  <c r="AA149" i="8"/>
  <c r="AB149" i="8"/>
  <c r="AC149" i="8"/>
  <c r="AD149" i="8"/>
  <c r="AE149" i="8"/>
  <c r="I150" i="8"/>
  <c r="J150" i="8"/>
  <c r="K150" i="8"/>
  <c r="L150" i="8"/>
  <c r="M150" i="8"/>
  <c r="N150" i="8"/>
  <c r="O150" i="8"/>
  <c r="P150" i="8"/>
  <c r="Q150" i="8"/>
  <c r="R150" i="8"/>
  <c r="S150" i="8"/>
  <c r="T150" i="8"/>
  <c r="U150" i="8"/>
  <c r="V150" i="8"/>
  <c r="W150" i="8"/>
  <c r="X150" i="8"/>
  <c r="Y150" i="8"/>
  <c r="Z150" i="8"/>
  <c r="AA150" i="8"/>
  <c r="AB150" i="8"/>
  <c r="AC150" i="8"/>
  <c r="AD150" i="8"/>
  <c r="AE150" i="8"/>
  <c r="I126" i="8"/>
  <c r="J126" i="8"/>
  <c r="K126" i="8"/>
  <c r="L126" i="8"/>
  <c r="M126" i="8"/>
  <c r="N126" i="8"/>
  <c r="O126" i="8"/>
  <c r="P126" i="8"/>
  <c r="Q126" i="8"/>
  <c r="R126" i="8"/>
  <c r="S126" i="8"/>
  <c r="T126" i="8"/>
  <c r="U126" i="8"/>
  <c r="V126" i="8"/>
  <c r="W126" i="8"/>
  <c r="X126" i="8"/>
  <c r="Y126" i="8"/>
  <c r="Z126" i="8"/>
  <c r="AA126" i="8"/>
  <c r="AB126" i="8"/>
  <c r="AC126" i="8"/>
  <c r="AD126" i="8"/>
  <c r="AE126" i="8"/>
  <c r="I127" i="8"/>
  <c r="J127" i="8"/>
  <c r="K127" i="8"/>
  <c r="L127" i="8"/>
  <c r="M127" i="8"/>
  <c r="N127" i="8"/>
  <c r="O127" i="8"/>
  <c r="P127" i="8"/>
  <c r="Q127" i="8"/>
  <c r="R127" i="8"/>
  <c r="S127" i="8"/>
  <c r="T127" i="8"/>
  <c r="U127" i="8"/>
  <c r="V127" i="8"/>
  <c r="W127" i="8"/>
  <c r="X127" i="8"/>
  <c r="Y127" i="8"/>
  <c r="Z127" i="8"/>
  <c r="AA127" i="8"/>
  <c r="AB127" i="8"/>
  <c r="AC127" i="8"/>
  <c r="AD127" i="8"/>
  <c r="AE127" i="8"/>
  <c r="I128" i="8"/>
  <c r="J128" i="8"/>
  <c r="K128" i="8"/>
  <c r="L128" i="8"/>
  <c r="M128" i="8"/>
  <c r="N128" i="8"/>
  <c r="O128" i="8"/>
  <c r="P128" i="8"/>
  <c r="Q128" i="8"/>
  <c r="R128" i="8"/>
  <c r="S128" i="8"/>
  <c r="T128" i="8"/>
  <c r="U128" i="8"/>
  <c r="V128" i="8"/>
  <c r="W128" i="8"/>
  <c r="X128" i="8"/>
  <c r="Y128" i="8"/>
  <c r="Z128" i="8"/>
  <c r="AA128" i="8"/>
  <c r="AB128" i="8"/>
  <c r="AC128" i="8"/>
  <c r="AD128" i="8"/>
  <c r="AE128" i="8"/>
  <c r="I129" i="8"/>
  <c r="J129" i="8"/>
  <c r="K129" i="8"/>
  <c r="L129" i="8"/>
  <c r="M129" i="8"/>
  <c r="N129" i="8"/>
  <c r="O129" i="8"/>
  <c r="P129" i="8"/>
  <c r="Q129" i="8"/>
  <c r="R129" i="8"/>
  <c r="S129" i="8"/>
  <c r="T129" i="8"/>
  <c r="U129" i="8"/>
  <c r="V129" i="8"/>
  <c r="W129" i="8"/>
  <c r="X129" i="8"/>
  <c r="Y129" i="8"/>
  <c r="Z129" i="8"/>
  <c r="AA129" i="8"/>
  <c r="AB129" i="8"/>
  <c r="AC129" i="8"/>
  <c r="AD129" i="8"/>
  <c r="AE129" i="8"/>
  <c r="I130" i="8"/>
  <c r="J130" i="8"/>
  <c r="K130" i="8"/>
  <c r="L130" i="8"/>
  <c r="M130" i="8"/>
  <c r="N130" i="8"/>
  <c r="O130" i="8"/>
  <c r="P130" i="8"/>
  <c r="Q130" i="8"/>
  <c r="R130" i="8"/>
  <c r="S130" i="8"/>
  <c r="T130" i="8"/>
  <c r="U130" i="8"/>
  <c r="V130" i="8"/>
  <c r="W130" i="8"/>
  <c r="X130" i="8"/>
  <c r="Y130" i="8"/>
  <c r="Z130" i="8"/>
  <c r="AA130" i="8"/>
  <c r="AB130" i="8"/>
  <c r="AC130" i="8"/>
  <c r="AD130" i="8"/>
  <c r="AE130" i="8"/>
  <c r="I131" i="8"/>
  <c r="J131" i="8"/>
  <c r="K131" i="8"/>
  <c r="L131" i="8"/>
  <c r="M131" i="8"/>
  <c r="N131" i="8"/>
  <c r="O131" i="8"/>
  <c r="P131" i="8"/>
  <c r="Q131" i="8"/>
  <c r="R131" i="8"/>
  <c r="S131" i="8"/>
  <c r="T131" i="8"/>
  <c r="U131" i="8"/>
  <c r="V131" i="8"/>
  <c r="W131" i="8"/>
  <c r="X131" i="8"/>
  <c r="Y131" i="8"/>
  <c r="Z131" i="8"/>
  <c r="AA131" i="8"/>
  <c r="AB131" i="8"/>
  <c r="AC131" i="8"/>
  <c r="AD131" i="8"/>
  <c r="AE131" i="8"/>
  <c r="I132" i="8"/>
  <c r="J132" i="8"/>
  <c r="K132" i="8"/>
  <c r="L132" i="8"/>
  <c r="M132" i="8"/>
  <c r="N132" i="8"/>
  <c r="O132" i="8"/>
  <c r="P132" i="8"/>
  <c r="Q132" i="8"/>
  <c r="R132" i="8"/>
  <c r="S132" i="8"/>
  <c r="T132" i="8"/>
  <c r="U132" i="8"/>
  <c r="V132" i="8"/>
  <c r="W132" i="8"/>
  <c r="X132" i="8"/>
  <c r="Y132" i="8"/>
  <c r="Z132" i="8"/>
  <c r="AA132" i="8"/>
  <c r="AB132" i="8"/>
  <c r="AC132" i="8"/>
  <c r="AD132" i="8"/>
  <c r="AE132" i="8"/>
  <c r="I133" i="8"/>
  <c r="J133" i="8"/>
  <c r="K133" i="8"/>
  <c r="L133" i="8"/>
  <c r="M133" i="8"/>
  <c r="N133" i="8"/>
  <c r="O133" i="8"/>
  <c r="P133" i="8"/>
  <c r="Q133" i="8"/>
  <c r="R133" i="8"/>
  <c r="S133" i="8"/>
  <c r="T133" i="8"/>
  <c r="U133" i="8"/>
  <c r="V133" i="8"/>
  <c r="W133" i="8"/>
  <c r="X133" i="8"/>
  <c r="Y133" i="8"/>
  <c r="Z133" i="8"/>
  <c r="AA133" i="8"/>
  <c r="AB133" i="8"/>
  <c r="AC133" i="8"/>
  <c r="AD133" i="8"/>
  <c r="AE133" i="8"/>
  <c r="I134" i="8"/>
  <c r="J134" i="8"/>
  <c r="K134" i="8"/>
  <c r="L134" i="8"/>
  <c r="M134" i="8"/>
  <c r="N134" i="8"/>
  <c r="O134" i="8"/>
  <c r="P134" i="8"/>
  <c r="Q134" i="8"/>
  <c r="R134" i="8"/>
  <c r="S134" i="8"/>
  <c r="T134" i="8"/>
  <c r="U134" i="8"/>
  <c r="V134" i="8"/>
  <c r="W134" i="8"/>
  <c r="X134" i="8"/>
  <c r="Y134" i="8"/>
  <c r="Z134" i="8"/>
  <c r="AA134" i="8"/>
  <c r="AB134" i="8"/>
  <c r="AC134" i="8"/>
  <c r="AD134" i="8"/>
  <c r="AE134" i="8"/>
  <c r="I135" i="8"/>
  <c r="J135" i="8"/>
  <c r="K135" i="8"/>
  <c r="L135" i="8"/>
  <c r="M135" i="8"/>
  <c r="N135" i="8"/>
  <c r="O135" i="8"/>
  <c r="P135" i="8"/>
  <c r="Q135" i="8"/>
  <c r="R135" i="8"/>
  <c r="S135" i="8"/>
  <c r="T135" i="8"/>
  <c r="U135" i="8"/>
  <c r="V135" i="8"/>
  <c r="W135" i="8"/>
  <c r="X135" i="8"/>
  <c r="Y135" i="8"/>
  <c r="Z135" i="8"/>
  <c r="AA135" i="8"/>
  <c r="AB135" i="8"/>
  <c r="AC135" i="8"/>
  <c r="AD135" i="8"/>
  <c r="AE135" i="8"/>
  <c r="I136" i="8"/>
  <c r="J136" i="8"/>
  <c r="K136" i="8"/>
  <c r="L136" i="8"/>
  <c r="M136" i="8"/>
  <c r="N136" i="8"/>
  <c r="O136" i="8"/>
  <c r="P136" i="8"/>
  <c r="Q136" i="8"/>
  <c r="R136" i="8"/>
  <c r="S136" i="8"/>
  <c r="T136" i="8"/>
  <c r="U136" i="8"/>
  <c r="V136" i="8"/>
  <c r="W136" i="8"/>
  <c r="X136" i="8"/>
  <c r="Y136" i="8"/>
  <c r="Z136" i="8"/>
  <c r="AA136" i="8"/>
  <c r="AB136" i="8"/>
  <c r="AC136" i="8"/>
  <c r="AD136" i="8"/>
  <c r="AE136" i="8"/>
  <c r="I112" i="8"/>
  <c r="J112" i="8"/>
  <c r="K112" i="8"/>
  <c r="L112" i="8"/>
  <c r="M112" i="8"/>
  <c r="N112" i="8"/>
  <c r="O112" i="8"/>
  <c r="P112" i="8"/>
  <c r="Q112" i="8"/>
  <c r="R112" i="8"/>
  <c r="S112" i="8"/>
  <c r="T112" i="8"/>
  <c r="U112" i="8"/>
  <c r="V112" i="8"/>
  <c r="W112" i="8"/>
  <c r="X112" i="8"/>
  <c r="Y112" i="8"/>
  <c r="Z112" i="8"/>
  <c r="AA112" i="8"/>
  <c r="AB112" i="8"/>
  <c r="AC112" i="8"/>
  <c r="AD112" i="8"/>
  <c r="AE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C59" i="13" l="1"/>
  <c r="AC60" i="13"/>
  <c r="AC61" i="13"/>
  <c r="AC62" i="13"/>
  <c r="AC63" i="13"/>
  <c r="AC64" i="13"/>
  <c r="AC65" i="13"/>
  <c r="AC66" i="13"/>
  <c r="AC67" i="13"/>
  <c r="AC68" i="13"/>
  <c r="AC46" i="13"/>
  <c r="AC47" i="13"/>
  <c r="AC48" i="13"/>
  <c r="AC49" i="13"/>
  <c r="AC50" i="13"/>
  <c r="AC51" i="13"/>
  <c r="AC52" i="13"/>
  <c r="AC53" i="13"/>
  <c r="AC54" i="13"/>
  <c r="AC55" i="13"/>
  <c r="AC61" i="12"/>
  <c r="AC62" i="12"/>
  <c r="AC63" i="12"/>
  <c r="AC64" i="12"/>
  <c r="AC65" i="12"/>
  <c r="AC66" i="12"/>
  <c r="AC67" i="12"/>
  <c r="AC68" i="12"/>
  <c r="AC69" i="12"/>
  <c r="AC70" i="12"/>
  <c r="AC47" i="12"/>
  <c r="AC48" i="12"/>
  <c r="AC49" i="12"/>
  <c r="AC50" i="12"/>
  <c r="AC51" i="12"/>
  <c r="AC52" i="12"/>
  <c r="AC53" i="12"/>
  <c r="AC54" i="12"/>
  <c r="AC55" i="12"/>
  <c r="AC56" i="12"/>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F102" i="9"/>
  <c r="F103" i="9"/>
  <c r="F104" i="9"/>
  <c r="F105" i="9"/>
  <c r="F106" i="9"/>
  <c r="F107" i="9"/>
  <c r="F108" i="9"/>
  <c r="F109" i="9"/>
  <c r="F110" i="9"/>
  <c r="F111" i="9"/>
  <c r="F112" i="9"/>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AE80" i="8" l="1"/>
  <c r="AE81" i="8"/>
  <c r="AE82" i="8"/>
  <c r="AE83" i="8"/>
  <c r="AE84" i="8"/>
  <c r="AE85" i="8"/>
  <c r="AE86" i="8"/>
  <c r="AE87" i="8"/>
  <c r="AE88" i="8"/>
  <c r="AE89" i="8"/>
  <c r="AE90" i="8"/>
  <c r="AE66" i="8"/>
  <c r="AE67" i="8"/>
  <c r="AE68" i="8"/>
  <c r="AE69" i="8"/>
  <c r="AE70" i="8"/>
  <c r="AE71" i="8"/>
  <c r="AE72" i="8"/>
  <c r="AE73" i="8"/>
  <c r="AE74" i="8"/>
  <c r="AE75" i="8"/>
  <c r="AE76" i="8"/>
  <c r="AE47" i="8"/>
  <c r="AE48" i="8"/>
  <c r="AE49" i="8"/>
  <c r="AE50" i="8"/>
  <c r="AE51" i="8"/>
  <c r="AE52" i="8"/>
  <c r="AE53" i="8"/>
  <c r="AE54" i="8"/>
  <c r="AE55" i="8"/>
  <c r="AE56" i="8"/>
  <c r="AE46" i="8"/>
  <c r="AA47" i="7"/>
  <c r="AA48" i="7"/>
  <c r="AA49" i="7"/>
  <c r="AA50" i="7"/>
  <c r="AA51" i="7"/>
  <c r="AA52" i="7"/>
  <c r="AA53" i="7"/>
  <c r="AA54" i="7"/>
  <c r="AA55" i="7"/>
  <c r="AA56" i="7"/>
  <c r="AA46" i="7"/>
  <c r="AA102" i="9" l="1"/>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AD80" i="8" s="1"/>
  <c r="Z47" i="7"/>
  <c r="AD81" i="8" s="1"/>
  <c r="Z48" i="7"/>
  <c r="AD82" i="8" s="1"/>
  <c r="Z49" i="7"/>
  <c r="AD83" i="8" s="1"/>
  <c r="Z50" i="7"/>
  <c r="Z51" i="7"/>
  <c r="Z52" i="7"/>
  <c r="Z53" i="7"/>
  <c r="Z54" i="7"/>
  <c r="AD88" i="8" s="1"/>
  <c r="Z55" i="7"/>
  <c r="AD89" i="8" s="1"/>
  <c r="Z56" i="7"/>
  <c r="AD90" i="8" s="1"/>
  <c r="AD86" i="8" l="1"/>
  <c r="AD85" i="8"/>
  <c r="AD84" i="8"/>
  <c r="AD87"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G103" i="9"/>
  <c r="H103" i="9"/>
  <c r="I103" i="9"/>
  <c r="J103" i="9"/>
  <c r="K103" i="9"/>
  <c r="L103" i="9"/>
  <c r="M103" i="9"/>
  <c r="N103" i="9"/>
  <c r="O103" i="9"/>
  <c r="P103" i="9"/>
  <c r="Q103" i="9"/>
  <c r="R103" i="9"/>
  <c r="S103" i="9"/>
  <c r="T103" i="9"/>
  <c r="U103" i="9"/>
  <c r="V103" i="9"/>
  <c r="W103" i="9"/>
  <c r="X103" i="9"/>
  <c r="Y103" i="9"/>
  <c r="Z103" i="9"/>
  <c r="E104" i="9"/>
  <c r="G104" i="9"/>
  <c r="H104" i="9"/>
  <c r="I104" i="9"/>
  <c r="J104" i="9"/>
  <c r="K104" i="9"/>
  <c r="L104" i="9"/>
  <c r="M104" i="9"/>
  <c r="N104" i="9"/>
  <c r="O104" i="9"/>
  <c r="P104" i="9"/>
  <c r="Q104" i="9"/>
  <c r="R104" i="9"/>
  <c r="S104" i="9"/>
  <c r="T104" i="9"/>
  <c r="U104" i="9"/>
  <c r="V104" i="9"/>
  <c r="W104" i="9"/>
  <c r="X104" i="9"/>
  <c r="Y104" i="9"/>
  <c r="Z104" i="9"/>
  <c r="E105" i="9"/>
  <c r="G105" i="9"/>
  <c r="H105" i="9"/>
  <c r="I105" i="9"/>
  <c r="J105" i="9"/>
  <c r="K105" i="9"/>
  <c r="L105" i="9"/>
  <c r="M105" i="9"/>
  <c r="N105" i="9"/>
  <c r="O105" i="9"/>
  <c r="P105" i="9"/>
  <c r="Q105" i="9"/>
  <c r="R105" i="9"/>
  <c r="S105" i="9"/>
  <c r="T105" i="9"/>
  <c r="U105" i="9"/>
  <c r="V105" i="9"/>
  <c r="W105" i="9"/>
  <c r="X105" i="9"/>
  <c r="Y105" i="9"/>
  <c r="Z105" i="9"/>
  <c r="E106" i="9"/>
  <c r="G106" i="9"/>
  <c r="H106" i="9"/>
  <c r="I106" i="9"/>
  <c r="J106" i="9"/>
  <c r="K106" i="9"/>
  <c r="L106" i="9"/>
  <c r="M106" i="9"/>
  <c r="N106" i="9"/>
  <c r="O106" i="9"/>
  <c r="P106" i="9"/>
  <c r="Q106" i="9"/>
  <c r="R106" i="9"/>
  <c r="S106" i="9"/>
  <c r="T106" i="9"/>
  <c r="U106" i="9"/>
  <c r="V106" i="9"/>
  <c r="W106" i="9"/>
  <c r="X106" i="9"/>
  <c r="Y106" i="9"/>
  <c r="Z106" i="9"/>
  <c r="E107" i="9"/>
  <c r="G107" i="9"/>
  <c r="H107" i="9"/>
  <c r="I107" i="9"/>
  <c r="J107" i="9"/>
  <c r="K107" i="9"/>
  <c r="L107" i="9"/>
  <c r="M107" i="9"/>
  <c r="N107" i="9"/>
  <c r="O107" i="9"/>
  <c r="P107" i="9"/>
  <c r="Q107" i="9"/>
  <c r="R107" i="9"/>
  <c r="S107" i="9"/>
  <c r="T107" i="9"/>
  <c r="U107" i="9"/>
  <c r="V107" i="9"/>
  <c r="W107" i="9"/>
  <c r="X107" i="9"/>
  <c r="Y107" i="9"/>
  <c r="Z107" i="9"/>
  <c r="E108" i="9"/>
  <c r="G108" i="9"/>
  <c r="H108" i="9"/>
  <c r="I108" i="9"/>
  <c r="J108" i="9"/>
  <c r="K108" i="9"/>
  <c r="L108" i="9"/>
  <c r="M108" i="9"/>
  <c r="N108" i="9"/>
  <c r="O108" i="9"/>
  <c r="P108" i="9"/>
  <c r="Q108" i="9"/>
  <c r="R108" i="9"/>
  <c r="S108" i="9"/>
  <c r="T108" i="9"/>
  <c r="U108" i="9"/>
  <c r="V108" i="9"/>
  <c r="W108" i="9"/>
  <c r="X108" i="9"/>
  <c r="Y108" i="9"/>
  <c r="Z108" i="9"/>
  <c r="E109" i="9"/>
  <c r="G109" i="9"/>
  <c r="H109" i="9"/>
  <c r="I109" i="9"/>
  <c r="J109" i="9"/>
  <c r="K109" i="9"/>
  <c r="L109" i="9"/>
  <c r="M109" i="9"/>
  <c r="N109" i="9"/>
  <c r="O109" i="9"/>
  <c r="P109" i="9"/>
  <c r="Q109" i="9"/>
  <c r="R109" i="9"/>
  <c r="S109" i="9"/>
  <c r="T109" i="9"/>
  <c r="U109" i="9"/>
  <c r="V109" i="9"/>
  <c r="W109" i="9"/>
  <c r="X109" i="9"/>
  <c r="Y109" i="9"/>
  <c r="Z109" i="9"/>
  <c r="E110" i="9"/>
  <c r="G110" i="9"/>
  <c r="H110" i="9"/>
  <c r="I110" i="9"/>
  <c r="J110" i="9"/>
  <c r="K110" i="9"/>
  <c r="L110" i="9"/>
  <c r="M110" i="9"/>
  <c r="N110" i="9"/>
  <c r="O110" i="9"/>
  <c r="P110" i="9"/>
  <c r="Q110" i="9"/>
  <c r="R110" i="9"/>
  <c r="S110" i="9"/>
  <c r="T110" i="9"/>
  <c r="U110" i="9"/>
  <c r="V110" i="9"/>
  <c r="W110" i="9"/>
  <c r="X110" i="9"/>
  <c r="Y110" i="9"/>
  <c r="Z110" i="9"/>
  <c r="E111" i="9"/>
  <c r="G111" i="9"/>
  <c r="H111" i="9"/>
  <c r="I111" i="9"/>
  <c r="J111" i="9"/>
  <c r="K111" i="9"/>
  <c r="L111" i="9"/>
  <c r="M111" i="9"/>
  <c r="N111" i="9"/>
  <c r="O111" i="9"/>
  <c r="P111" i="9"/>
  <c r="Q111" i="9"/>
  <c r="R111" i="9"/>
  <c r="S111" i="9"/>
  <c r="T111" i="9"/>
  <c r="U111" i="9"/>
  <c r="V111" i="9"/>
  <c r="W111" i="9"/>
  <c r="X111" i="9"/>
  <c r="Y111" i="9"/>
  <c r="Z111" i="9"/>
  <c r="E112" i="9"/>
  <c r="G112" i="9"/>
  <c r="H112" i="9"/>
  <c r="I112" i="9"/>
  <c r="J112" i="9"/>
  <c r="K112" i="9"/>
  <c r="L112" i="9"/>
  <c r="M112" i="9"/>
  <c r="N112" i="9"/>
  <c r="O112" i="9"/>
  <c r="P112" i="9"/>
  <c r="Q112" i="9"/>
  <c r="R112" i="9"/>
  <c r="S112" i="9"/>
  <c r="T112" i="9"/>
  <c r="U112" i="9"/>
  <c r="V112" i="9"/>
  <c r="W112" i="9"/>
  <c r="X112" i="9"/>
  <c r="Y112" i="9"/>
  <c r="Z11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100" i="8"/>
  <c r="H101" i="8"/>
  <c r="H102" i="8"/>
  <c r="H103" i="8"/>
  <c r="H104" i="8"/>
  <c r="H105" i="8"/>
  <c r="H106" i="8"/>
  <c r="H107" i="8"/>
  <c r="H10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<sst xmlns="http://schemas.openxmlformats.org/spreadsheetml/2006/main" count="372" uniqueCount="64">
  <si>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</si>
  <si>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</si>
  <si>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</si>
  <si>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</si>
  <si>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</si>
  <si>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</si>
  <si>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</si>
  <si>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</si>
  <si>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</si>
  <si>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</si>
  <si>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</si>
  <si>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</si>
  <si>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</si>
  <si>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</si>
  <si>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</si>
  <si>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</si>
  <si>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</si>
  <si>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</si>
  <si>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</si>
  <si>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</si>
  <si>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</si>
  <si>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</si>
  <si>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</si>
  <si>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</si>
  <si>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</si>
  <si>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</si>
  <si>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</si>
  <si>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</si>
  <si>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</si>
  <si>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</si>
  <si>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</si>
  <si>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</si>
  <si>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</si>
  <si>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</si>
  <si>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</si>
  <si>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</si>
  <si>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</si>
  <si>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</si>
  <si>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</si>
  <si>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</si>
  <si>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</si>
  <si>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</si>
  <si>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</si>
  <si>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</si>
  <si>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</si>
  <si>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</si>
  <si>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</si>
  <si>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</si>
  <si>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</si>
  <si>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</si>
  <si>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</si>
  <si>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</si>
  <si>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</si>
  <si>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</si>
  <si>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https://www.datosmacro.com/demografia/poblacion/ecuador</t>
  </si>
  <si>
    <t>Fuente: https://www.datosmacro.com/demografia/poblacion/colombia</t>
  </si>
  <si>
    <t>Merchandise trade matrix – product groups, exports in thousands of dollars, annual, 1995-2017</t>
  </si>
  <si>
    <t>Producto interno bruto (PIB) (1995- 2017) Miles de millones de dólares</t>
  </si>
  <si>
    <t>Merchandise trade matrix – product groups, exports in thousands of United States dollars, annual 1995-2018</t>
  </si>
  <si>
    <t>China</t>
  </si>
  <si>
    <t xml:space="preserve">
1.367.820.000</t>
  </si>
  <si>
    <t>Merchandise trade matrix – product groups, exports/ imports per capita in dollars, annual, 1995-2018</t>
  </si>
  <si>
    <t>Merchandise trade matrix – product groups, imports in thousands of dollars, annual, 1995-2018</t>
  </si>
  <si>
    <t>Estadísticas de población Colombia- Ecuador (1995-2018)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</si>
</sst>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_-;\-* #,##0_-;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 numFmtId="172" formatCode="0.0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3"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43"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164" fontId="5" fillId="0" borderId="0" applyFont="0" applyFill="0" applyBorder="0" applyAlignment="0" applyProtection="0"/>
  </cellStyleXfs>
  <cellXfs count="244">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43"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164" fontId="0" fillId="0" borderId="19" xfId="9" applyFont="1" applyBorder="1"/>
    <xf numFmtId="0" fontId="16" fillId="3" borderId="11" xfId="0" applyFont="1" applyFill="1" applyBorder="1" applyAlignment="1">
      <alignment horizontal="center"/>
    </xf>
    <xf numFmtId="3" fontId="17" fillId="4" borderId="14" xfId="2" applyNumberFormat="1" applyFont="1" applyFill="1" applyBorder="1" applyAlignment="1">
      <alignment horizontal="right"/>
    </xf>
    <xf numFmtId="3" fontId="17" fillId="4" borderId="0" xfId="2" applyNumberFormat="1" applyFont="1" applyFill="1" applyBorder="1" applyAlignment="1">
      <alignment horizontal="right"/>
    </xf>
    <xf numFmtId="3" fontId="17" fillId="4" borderId="8" xfId="2" applyNumberFormat="1" applyFont="1" applyFill="1" applyBorder="1" applyAlignment="1">
      <alignment horizontal="right"/>
    </xf>
    <xf numFmtId="3" fontId="17" fillId="0" borderId="3" xfId="2" applyNumberFormat="1" applyFont="1" applyFill="1" applyBorder="1" applyAlignment="1">
      <alignment horizontal="right"/>
    </xf>
    <xf numFmtId="3" fontId="17" fillId="0" borderId="15" xfId="2" applyNumberFormat="1" applyFont="1" applyFill="1" applyBorder="1" applyAlignment="1">
      <alignment horizontal="right"/>
    </xf>
    <xf numFmtId="3" fontId="17" fillId="0" borderId="10" xfId="2" applyNumberFormat="1" applyFont="1" applyFill="1" applyBorder="1" applyAlignment="1">
      <alignment horizontal="right"/>
    </xf>
    <xf numFmtId="3" fontId="17" fillId="4" borderId="13" xfId="2" applyNumberFormat="1" applyFont="1" applyFill="1" applyBorder="1" applyAlignment="1">
      <alignment horizontal="right"/>
    </xf>
    <xf numFmtId="3" fontId="17" fillId="4" borderId="15" xfId="2" applyNumberFormat="1" applyFont="1" applyFill="1" applyBorder="1" applyAlignment="1">
      <alignment horizontal="right"/>
    </xf>
    <xf numFmtId="3" fontId="17" fillId="0" borderId="3" xfId="2" applyNumberFormat="1" applyFont="1" applyFill="1" applyBorder="1" applyAlignment="1">
      <alignment horizontal="right" wrapText="1"/>
    </xf>
    <xf numFmtId="172" fontId="1" fillId="2" borderId="12" xfId="3" applyNumberFormat="1" applyFont="1" applyFill="1" applyBorder="1" applyAlignment="1">
      <alignment horizontal="center"/>
    </xf>
    <xf numFmtId="172" fontId="0" fillId="4" borderId="13" xfId="3" applyNumberFormat="1" applyFont="1" applyFill="1" applyBorder="1" applyAlignment="1">
      <alignment horizontal="center"/>
    </xf>
    <xf numFmtId="172" fontId="0" fillId="4" borderId="14" xfId="3" applyNumberFormat="1" applyFont="1" applyFill="1" applyBorder="1" applyAlignment="1">
      <alignment horizontal="center"/>
    </xf>
    <xf numFmtId="172" fontId="0" fillId="4" borderId="15" xfId="3" applyNumberFormat="1" applyFont="1"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China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China:  International trade in goods and services- trade structure by partner, product or service- </a:t>
          </a:r>
          <a:r>
            <a:rPr lang="es-CO"/>
            <a:t>Merchandise trade matrix – product groups, exports in thousands of dollars, annual, 1995-2018.</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China: International trade in goods and services- trade structure by partner, product or service- </a:t>
          </a:r>
          <a:r>
            <a:rPr lang="es-CO" b="0"/>
            <a:t>Merchandise trade matrix – product groups, imports in thousands of dollars, annual, 1995-2018.</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1995-2018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1995-2018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1995-2018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China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China.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5"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China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China:  International trade in goods and services- trade structure by partner, product or service- </a:t>
          </a:r>
          <a:r>
            <a:rPr lang="es-CO" sz="1400" kern="1200"/>
            <a:t>Merchandise trade matrix – product groups, exports in thousands of dollars, annual, 1995-2018.</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China: International trade in goods and services- trade structure by partner, product or service- </a:t>
          </a:r>
          <a:r>
            <a:rPr lang="es-CO" sz="1400" b="0" kern="1200"/>
            <a:t>Merchandise trade matrix – product groups, imports in thousands of dollars, annual, 1995-2018.</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1995-2018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1995-2018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1995-2018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China.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China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258471</xdr:colOff>
      <xdr:row>19</xdr:row>
      <xdr:rowOff>76639</xdr:rowOff>
    </xdr:from>
    <xdr:to>
      <xdr:col>2</xdr:col>
      <xdr:colOff>153276</xdr:colOff>
      <xdr:row>24</xdr:row>
      <xdr:rowOff>98535</xdr:rowOff>
    </xdr:to>
    <xdr:pic>
      <xdr:nvPicPr>
        <xdr:cNvPr id="6" name="5 Imagen"/>
        <xdr:cNvPicPr>
          <a:picLocks noChangeAspect="1"/>
        </xdr:cNvPicPr>
      </xdr:nvPicPr>
      <xdr:blipFill>
        <a:blip xmlns:r="http://schemas.openxmlformats.org/officeDocument/2006/relationships" r:embed="rId4"/>
        <a:stretch>
          <a:fillRect/>
        </a:stretch>
      </xdr:blipFill>
      <xdr:spPr>
        <a:xfrm>
          <a:off x="258471" y="3612932"/>
          <a:ext cx="1427564" cy="9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476251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466725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685800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114301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400050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8"/>
  <sheetViews>
    <sheetView showGridLines="0" topLeftCell="R35" workbookViewId="0">
      <selection activeCell="F44" sqref="F44"/>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 min="28" max="28" width="13.5703125" customWidth="1"/>
    <col min="29" max="29" width="13.7109375" customWidth="1"/>
  </cols>
  <sheetData>
    <row r="1" spans="2:15" s="1" customFormat="1" x14ac:dyDescent="0.25"/>
    <row r="2" spans="2:15" s="1" customFormat="1" x14ac:dyDescent="0.25"/>
    <row r="3" spans="2:15" s="1" customFormat="1" ht="26.25" x14ac:dyDescent="0.25">
      <c r="F3" s="233"/>
      <c r="G3" s="233"/>
      <c r="H3" s="233"/>
      <c r="I3" s="233"/>
      <c r="J3" s="233"/>
    </row>
    <row r="4" spans="2:15" s="1" customFormat="1" x14ac:dyDescent="0.25"/>
    <row r="5" spans="2:15" s="1" customFormat="1" x14ac:dyDescent="0.25"/>
    <row r="6" spans="2:15" s="1" customFormat="1" x14ac:dyDescent="0.25">
      <c r="L6" s="215" t="s">
        <v>12</v>
      </c>
      <c r="M6" s="216"/>
      <c r="N6" s="216"/>
      <c r="O6" s="216"/>
    </row>
    <row r="7" spans="2:15" s="1" customFormat="1" x14ac:dyDescent="0.25">
      <c r="B7" s="194" t="s">
        <v>45</v>
      </c>
      <c r="C7" s="207"/>
      <c r="D7" s="207"/>
      <c r="E7" s="207"/>
      <c r="L7" s="216"/>
      <c r="M7" s="216"/>
      <c r="N7" s="216"/>
      <c r="O7" s="216"/>
    </row>
    <row r="8" spans="2:15" s="1" customFormat="1" x14ac:dyDescent="0.25">
      <c r="B8" s="207"/>
      <c r="C8" s="207"/>
      <c r="D8" s="207"/>
      <c r="E8" s="207"/>
      <c r="L8" s="216"/>
      <c r="M8" s="216"/>
      <c r="N8" s="216"/>
      <c r="O8" s="216"/>
    </row>
    <row r="9" spans="2:15" s="1" customFormat="1" x14ac:dyDescent="0.25">
      <c r="B9" s="207"/>
      <c r="C9" s="207"/>
      <c r="D9" s="207"/>
      <c r="E9" s="207"/>
      <c r="L9" s="216"/>
      <c r="M9" s="216"/>
      <c r="N9" s="216"/>
      <c r="O9" s="216"/>
    </row>
    <row r="10" spans="2:15" s="1" customFormat="1" x14ac:dyDescent="0.25">
      <c r="B10" s="207"/>
      <c r="C10" s="207"/>
      <c r="D10" s="207"/>
      <c r="E10" s="207"/>
      <c r="L10" s="216"/>
      <c r="M10" s="216"/>
      <c r="N10" s="216"/>
      <c r="O10" s="216"/>
    </row>
    <row r="11" spans="2:15" s="1" customFormat="1" x14ac:dyDescent="0.25">
      <c r="B11" s="207"/>
      <c r="C11" s="207"/>
      <c r="D11" s="207"/>
      <c r="E11" s="207"/>
      <c r="L11" s="216"/>
      <c r="M11" s="216"/>
      <c r="N11" s="216"/>
      <c r="O11" s="216"/>
    </row>
    <row r="12" spans="2:15" s="1" customFormat="1" x14ac:dyDescent="0.25">
      <c r="B12" s="207"/>
      <c r="C12" s="207"/>
      <c r="D12" s="207"/>
      <c r="E12" s="207"/>
      <c r="F12"/>
      <c r="G12"/>
      <c r="H12"/>
      <c r="I12"/>
      <c r="L12" s="216"/>
      <c r="M12" s="216"/>
      <c r="N12" s="216"/>
      <c r="O12" s="216"/>
    </row>
    <row r="13" spans="2:15" s="1" customFormat="1" x14ac:dyDescent="0.25">
      <c r="B13" s="207"/>
      <c r="C13" s="207"/>
      <c r="D13" s="207"/>
      <c r="E13" s="207"/>
      <c r="F13"/>
      <c r="G13"/>
      <c r="H13"/>
      <c r="I13"/>
      <c r="L13" s="216"/>
      <c r="M13" s="216"/>
      <c r="N13" s="216"/>
      <c r="O13" s="216"/>
    </row>
    <row r="14" spans="2:15" s="1" customFormat="1" x14ac:dyDescent="0.25">
      <c r="B14" s="207"/>
      <c r="C14" s="207"/>
      <c r="D14" s="207"/>
      <c r="E14" s="207"/>
      <c r="F14"/>
      <c r="G14"/>
      <c r="H14"/>
      <c r="I14"/>
      <c r="L14" s="216"/>
      <c r="M14" s="216"/>
      <c r="N14" s="216"/>
      <c r="O14" s="216"/>
    </row>
    <row r="15" spans="2:15" ht="18.75" customHeight="1" x14ac:dyDescent="0.25">
      <c r="B15" s="207"/>
      <c r="C15" s="207"/>
      <c r="D15" s="207"/>
      <c r="E15" s="207"/>
      <c r="L15" s="216"/>
      <c r="M15" s="216"/>
      <c r="N15" s="216"/>
      <c r="O15" s="216"/>
    </row>
    <row r="16" spans="2:15" x14ac:dyDescent="0.25">
      <c r="C16" s="195" t="s">
        <v>3</v>
      </c>
      <c r="D16" s="195"/>
      <c r="E16" s="195"/>
      <c r="G16" s="195" t="s">
        <v>3</v>
      </c>
      <c r="H16" s="195"/>
      <c r="I16" s="195"/>
      <c r="L16" s="195" t="s">
        <v>3</v>
      </c>
      <c r="M16" s="195"/>
      <c r="N16" s="195"/>
    </row>
    <row r="42" spans="4:29" ht="15.75" thickBot="1" x14ac:dyDescent="0.3"/>
    <row r="43" spans="4:29" ht="15.75" thickBot="1" x14ac:dyDescent="0.3">
      <c r="D43" s="7" t="s">
        <v>15</v>
      </c>
      <c r="E43" s="8"/>
      <c r="F43" s="108">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c r="AC43" s="17">
        <v>2018</v>
      </c>
    </row>
    <row r="44" spans="4:29" x14ac:dyDescent="0.25">
      <c r="D44" s="199" t="s">
        <v>17</v>
      </c>
      <c r="E44" s="214"/>
      <c r="F44" s="163">
        <f>+(A!D47-B!E47)/(I!F76+H!F58)</f>
        <v>6.9675075622820711E-4</v>
      </c>
      <c r="G44" s="164">
        <f>+(A!E47-B!F47)/(I!G76+H!G58)</f>
        <v>-9.4977961493359422E-3</v>
      </c>
      <c r="H44" s="165">
        <f>+(A!F47-B!G47)/(I!H76+H!H58)</f>
        <v>-1.1721522916160302E-2</v>
      </c>
      <c r="I44" s="164">
        <f>+(A!G47-B!H47)/(I!I76+H!I58)</f>
        <v>-1.7118769899232528E-2</v>
      </c>
      <c r="J44" s="165">
        <f>+(A!H47-B!I47)/(I!J76+H!J58)</f>
        <v>-1.8478596648575249E-2</v>
      </c>
      <c r="K44" s="164">
        <f>+(A!I47-B!J47)/(I!K76+H!K58)</f>
        <v>-2.9937444485970632E-2</v>
      </c>
      <c r="L44" s="165">
        <f>+(A!J47-B!K47)/(I!L76+H!L58)</f>
        <v>-5.1242846304801817E-2</v>
      </c>
      <c r="M44" s="164">
        <f>+(A!K47-B!L47)/(I!M76+H!M58)</f>
        <v>-5.2663344758872403E-2</v>
      </c>
      <c r="N44" s="165">
        <f>+(A!L47-B!M47)/(I!N76+H!N58)</f>
        <v>-5.4917163314255633E-2</v>
      </c>
      <c r="O44" s="164">
        <f>+(A!M47-B!N47)/(I!O76+H!O58)</f>
        <v>-7.2875313145977366E-2</v>
      </c>
      <c r="P44" s="165">
        <f>+(A!N47-B!O47)/(I!P76+H!P58)</f>
        <v>-7.2440642647013664E-2</v>
      </c>
      <c r="Q44" s="164">
        <f>+(A!O47-B!P47)/(I!Q76+H!Q58)</f>
        <v>-8.7102391002361862E-2</v>
      </c>
      <c r="R44" s="165">
        <f>+(A!P47-B!Q47)/(I!R76+H!R58)</f>
        <v>-9.7254496293567055E-2</v>
      </c>
      <c r="S44" s="164">
        <f>+(A!Q47-B!R47)/(I!S76+H!S58)</f>
        <v>-9.5938347298326218E-2</v>
      </c>
      <c r="T44" s="165">
        <f>+(A!R47-B!S47)/(I!T76+H!T58)</f>
        <v>-9.9200299506811404E-2</v>
      </c>
      <c r="U44" s="164">
        <f>+(A!S47-B!T47)/(I!U76+H!U58)</f>
        <v>-0.14205383709913774</v>
      </c>
      <c r="V44" s="165">
        <f>+(A!T47-B!U47)/(I!V76+H!V58)</f>
        <v>-0.16842430040041267</v>
      </c>
      <c r="W44" s="164">
        <f>+(A!U47-B!V47)/(I!W76+H!W58)</f>
        <v>-0.19676206578879393</v>
      </c>
      <c r="X44" s="165">
        <f>+(A!V47-B!W47)/(I!X76+H!X58)</f>
        <v>-0.19182603533161863</v>
      </c>
      <c r="Y44" s="164">
        <f>+(A!W47-B!X47)/(I!Y76+H!Y58)</f>
        <v>-0.19642543488412564</v>
      </c>
      <c r="Z44" s="165">
        <f>+(A!X47-B!Y47)/(I!Z76+H!Z58)</f>
        <v>-0.17631047857447979</v>
      </c>
      <c r="AA44" s="164">
        <f>+(A!Y47-B!Z47)/(I!AA76+H!AA58)</f>
        <v>-0.14840788424558707</v>
      </c>
      <c r="AB44" s="164">
        <f>+(A!Z47-B!AA47)/(I!AB76+H!AB58)</f>
        <v>-0.1528838945901132</v>
      </c>
      <c r="AC44" s="164">
        <f>+(A!AA47-B!AB47)/(I!AC76+H!AC58)</f>
        <v>-0.17146498303286373</v>
      </c>
    </row>
    <row r="45" spans="4:29" x14ac:dyDescent="0.25">
      <c r="D45" s="201" t="s">
        <v>18</v>
      </c>
      <c r="E45" s="211"/>
      <c r="F45" s="166">
        <f>+(A!D48-B!E48)/(I!F77+H!F59)</f>
        <v>-0.28506084456334468</v>
      </c>
      <c r="G45" s="167">
        <f>+(A!E48-B!F48)/(I!G77+H!G59)</f>
        <v>-0.26377899082326728</v>
      </c>
      <c r="H45" s="168">
        <f>+(A!F48-B!G48)/(I!H77+H!H59)</f>
        <v>-0.30121810668539739</v>
      </c>
      <c r="I45" s="167">
        <f>+(A!G48-B!H48)/(I!I77+H!I59)</f>
        <v>-0.44578141885127115</v>
      </c>
      <c r="J45" s="168">
        <f>+(A!H48-B!I48)/(I!J77+H!J59)</f>
        <v>-0.48224251175530525</v>
      </c>
      <c r="K45" s="167">
        <f>+(A!I48-B!J48)/(I!K77+H!K59)</f>
        <v>-0.93808249749442318</v>
      </c>
      <c r="L45" s="168">
        <f>+(A!J48-B!K48)/(I!L77+H!L59)</f>
        <v>-1.0113044471974004</v>
      </c>
      <c r="M45" s="167">
        <f>+(A!K48-B!L48)/(I!M77+H!M59)</f>
        <v>-1.1737607055304031</v>
      </c>
      <c r="N45" s="168">
        <f>+(A!L48-B!M48)/(I!N77+H!N59)</f>
        <v>-1.548819607389895</v>
      </c>
      <c r="O45" s="167">
        <f>+(A!M48-B!N48)/(I!O77+H!O59)</f>
        <v>-2.1657350454079434</v>
      </c>
      <c r="P45" s="168">
        <f>+(A!N48-B!O48)/(I!P77+H!P59)</f>
        <v>-4.0828122420329001</v>
      </c>
      <c r="Q45" s="167">
        <f>+(A!O48-B!P48)/(I!Q77+H!Q59)</f>
        <v>-5.0997410931752807</v>
      </c>
      <c r="R45" s="168">
        <f>+(A!P48-B!Q48)/(I!R77+H!R59)</f>
        <v>-6.739897172433559</v>
      </c>
      <c r="S45" s="167">
        <f>+(A!Q48-B!R48)/(I!S77+H!S59)</f>
        <v>-9.5557043556347097</v>
      </c>
      <c r="T45" s="168">
        <f>+(A!R48-B!S48)/(I!T77+H!T59)</f>
        <v>-9.4060175642716324</v>
      </c>
      <c r="U45" s="167">
        <f>+(A!S48-B!T48)/(I!U77+H!U59)</f>
        <v>-14.783033368058231</v>
      </c>
      <c r="V45" s="168">
        <f>+(A!T48-B!U48)/(I!V77+H!V59)</f>
        <v>-16.562259921733801</v>
      </c>
      <c r="W45" s="167">
        <f>+(A!U48-B!V48)/(I!W77+H!W59)</f>
        <v>-14.90827318990454</v>
      </c>
      <c r="X45" s="168">
        <f>+(A!V48-B!W48)/(I!X77+H!X59)</f>
        <v>-14.904086735230893</v>
      </c>
      <c r="Y45" s="167">
        <f>+(A!W48-B!X48)/(I!Y77+H!Y59)</f>
        <v>-17.024568595370276</v>
      </c>
      <c r="Z45" s="168">
        <f>+(A!X48-B!Y48)/(I!Z77+H!Z59)</f>
        <v>-11.723710191230609</v>
      </c>
      <c r="AA45" s="167">
        <f>+(A!Y48-B!Z48)/(I!AA77+H!AA59)</f>
        <v>-7.8820733389250464</v>
      </c>
      <c r="AB45" s="167">
        <f>+(A!Z48-B!AA48)/(I!AB77+H!AB59)</f>
        <v>-7.6201009504730184</v>
      </c>
      <c r="AC45" s="167">
        <f>+(A!AA48-B!AB48)/(I!AC77+H!AC59)</f>
        <v>-8.8394558713596947</v>
      </c>
    </row>
    <row r="46" spans="4:29" x14ac:dyDescent="0.25">
      <c r="D46" s="192" t="s">
        <v>19</v>
      </c>
      <c r="E46" s="212"/>
      <c r="F46" s="166">
        <f>+(A!D49-B!E49)/(I!F78+H!F60)</f>
        <v>-1.2846726562615887E-2</v>
      </c>
      <c r="G46" s="167">
        <f>+(A!E49-B!F49)/(I!G78+H!G60)</f>
        <v>-1.0516453510356493E-2</v>
      </c>
      <c r="H46" s="168">
        <f>+(A!F49-B!G49)/(I!H78+H!H60)</f>
        <v>-1.7096296977902936E-2</v>
      </c>
      <c r="I46" s="167">
        <f>+(A!G49-B!H49)/(I!I78+H!I60)</f>
        <v>-2.2247659019267438E-2</v>
      </c>
      <c r="J46" s="168">
        <f>+(A!H49-B!I49)/(I!J78+H!J60)</f>
        <v>-2.3212781330362316E-2</v>
      </c>
      <c r="K46" s="167">
        <f>+(A!I49-B!J49)/(I!K78+H!K60)</f>
        <v>-3.4749747399031E-2</v>
      </c>
      <c r="L46" s="168">
        <f>+(A!J49-B!K49)/(I!L78+H!L60)</f>
        <v>-5.4791532188191931E-2</v>
      </c>
      <c r="M46" s="167">
        <f>+(A!K49-B!L49)/(I!M78+H!M60)</f>
        <v>-6.4265837044440485E-2</v>
      </c>
      <c r="N46" s="168">
        <f>+(A!L49-B!M49)/(I!N78+H!N60)</f>
        <v>-6.7017249944359064E-2</v>
      </c>
      <c r="O46" s="167">
        <f>+(A!M49-B!N49)/(I!O78+H!O60)</f>
        <v>-0.15171846979466716</v>
      </c>
      <c r="P46" s="168">
        <f>+(A!N49-B!O49)/(I!P78+H!P60)</f>
        <v>-0.11234761804197663</v>
      </c>
      <c r="Q46" s="167">
        <f>+(A!O49-B!P49)/(I!Q78+H!Q60)</f>
        <v>-7.4539097842528018E-2</v>
      </c>
      <c r="R46" s="168">
        <f>+(A!P49-B!Q49)/(I!R78+H!R60)</f>
        <v>-0.16494195575865286</v>
      </c>
      <c r="S46" s="167">
        <f>+(A!Q49-B!R49)/(I!S78+H!S60)</f>
        <v>-0.31763698570011684</v>
      </c>
      <c r="T46" s="168">
        <f>+(A!R49-B!S49)/(I!T78+H!T60)</f>
        <v>-0.26101799895072031</v>
      </c>
      <c r="U46" s="167">
        <f>+(A!S49-B!T49)/(I!U78+H!U60)</f>
        <v>-0.33331722516078122</v>
      </c>
      <c r="V46" s="168">
        <f>+(A!T49-B!U49)/(I!V78+H!V60)</f>
        <v>-0.58994907882795511</v>
      </c>
      <c r="W46" s="167">
        <f>+(A!U49-B!V49)/(I!W78+H!W60)</f>
        <v>-0.57724629082807732</v>
      </c>
      <c r="X46" s="168">
        <f>+(A!V49-B!W49)/(I!X78+H!X60)</f>
        <v>-0.53993992121991619</v>
      </c>
      <c r="Y46" s="167">
        <f>+(A!W49-B!X49)/(I!Y78+H!Y60)</f>
        <v>-0.75077017791541523</v>
      </c>
      <c r="Z46" s="168">
        <f>+(A!X49-B!Y49)/(I!Z78+H!Z60)</f>
        <v>-0.66505686879491699</v>
      </c>
      <c r="AA46" s="167">
        <f>+(A!Y49-B!Z49)/(I!AA78+H!AA60)</f>
        <v>-0.62868503105609508</v>
      </c>
      <c r="AB46" s="167">
        <f>+(A!Z49-B!AA49)/(I!AB78+H!AB60)</f>
        <v>-0.57472653560554232</v>
      </c>
      <c r="AC46" s="167">
        <f>+(A!AA49-B!AB49)/(I!AC78+H!AC60)</f>
        <v>-0.69648676986302593</v>
      </c>
    </row>
    <row r="47" spans="4:29" x14ac:dyDescent="0.25">
      <c r="D47" s="201" t="s">
        <v>20</v>
      </c>
      <c r="E47" s="211"/>
      <c r="F47" s="166">
        <f>+(A!D50-B!E50)/(I!F79+H!F61)</f>
        <v>-5.1865482781921933E-3</v>
      </c>
      <c r="G47" s="167">
        <f>+(A!E50-B!F50)/(I!G79+H!G61)</f>
        <v>-4.9388934875973373E-3</v>
      </c>
      <c r="H47" s="168">
        <f>+(A!F50-B!G50)/(I!H79+H!H61)</f>
        <v>-4.5217733687790982E-3</v>
      </c>
      <c r="I47" s="167">
        <f>+(A!G50-B!H50)/(I!I79+H!I61)</f>
        <v>-7.0436357912871091E-3</v>
      </c>
      <c r="J47" s="168">
        <f>+(A!H50-B!I50)/(I!J79+H!J61)</f>
        <v>-5.7887451629205266E-3</v>
      </c>
      <c r="K47" s="167">
        <f>+(A!I50-B!J50)/(I!K79+H!K61)</f>
        <v>-7.1108661491456442E-3</v>
      </c>
      <c r="L47" s="168">
        <f>+(A!J50-B!K50)/(I!L79+H!L61)</f>
        <v>-1.1041597596345022E-2</v>
      </c>
      <c r="M47" s="167">
        <f>+(A!K50-B!L50)/(I!M79+H!M61)</f>
        <v>-1.2617244749061306E-2</v>
      </c>
      <c r="N47" s="168">
        <f>+(A!L50-B!M50)/(I!N79+H!N61)</f>
        <v>-1.5266546478389181E-2</v>
      </c>
      <c r="O47" s="167">
        <f>+(A!M50-B!N50)/(I!O79+H!O61)</f>
        <v>-2.0927521838507337E-2</v>
      </c>
      <c r="P47" s="168">
        <f>+(A!N50-B!O50)/(I!P79+H!P61)</f>
        <v>-1.8225544976748172E-2</v>
      </c>
      <c r="Q47" s="167">
        <f>+(A!O50-B!P50)/(I!Q79+H!Q61)</f>
        <v>-2.4070928578665083E-2</v>
      </c>
      <c r="R47" s="168">
        <f>+(A!P50-B!Q50)/(I!R79+H!R61)</f>
        <v>-2.5082032656592312E-2</v>
      </c>
      <c r="S47" s="167">
        <f>+(A!Q50-B!R50)/(I!S79+H!S61)</f>
        <v>-2.1395015563722478E-2</v>
      </c>
      <c r="T47" s="168">
        <f>+(A!R50-B!S50)/(I!T79+H!T61)</f>
        <v>4.9042834423124334E-4</v>
      </c>
      <c r="U47" s="167">
        <f>+(A!S50-B!T50)/(I!U79+H!U61)</f>
        <v>3.4942719135081353E-2</v>
      </c>
      <c r="V47" s="168">
        <f>+(A!T50-B!U50)/(I!V79+H!V61)</f>
        <v>1.7371196916631259E-2</v>
      </c>
      <c r="W47" s="167">
        <f>+(A!U50-B!V50)/(I!W79+H!W61)</f>
        <v>4.0985265624261288E-2</v>
      </c>
      <c r="X47" s="168">
        <f>+(A!V50-B!W50)/(I!X79+H!X61)</f>
        <v>7.5925871210164045E-2</v>
      </c>
      <c r="Y47" s="167">
        <f>+(A!W50-B!X50)/(I!Y79+H!Y61)</f>
        <v>0.10038623466102801</v>
      </c>
      <c r="Z47" s="168">
        <f>+(A!X50-B!Y50)/(I!Z79+H!Z61)</f>
        <v>3.5708760790883427E-2</v>
      </c>
      <c r="AA47" s="167">
        <f>+(A!Y50-B!Z50)/(I!AA79+H!AA61)</f>
        <v>-5.6295240389882401E-3</v>
      </c>
      <c r="AB47" s="167">
        <f>+(A!Z50-B!AA50)/(I!AB79+H!AB61)</f>
        <v>2.6976521752288873E-2</v>
      </c>
      <c r="AC47" s="167">
        <f>+(A!AA50-B!AB50)/(I!AC79+H!AC61)</f>
        <v>8.7710682510933821E-2</v>
      </c>
    </row>
    <row r="48" spans="4:29" x14ac:dyDescent="0.25">
      <c r="D48" s="192" t="s">
        <v>21</v>
      </c>
      <c r="E48" s="212"/>
      <c r="F48" s="166">
        <f>+(A!D51-B!E51)/(I!F80+H!F62)</f>
        <v>-8.7091785266163138E-2</v>
      </c>
      <c r="G48" s="167">
        <f>+(A!E51-B!F51)/(I!G80+H!G62)</f>
        <v>-5.3607008101559453E-2</v>
      </c>
      <c r="H48" s="168">
        <f>+(A!F51-B!G51)/(I!H80+H!H62)</f>
        <v>-6.6906973906765199E-2</v>
      </c>
      <c r="I48" s="167">
        <f>+(A!G51-B!H51)/(I!I80+H!I62)</f>
        <v>-4.5857779909462472E-2</v>
      </c>
      <c r="J48" s="168">
        <f>+(A!H51-B!I51)/(I!J80+H!J62)</f>
        <v>-4.2853307074409826E-2</v>
      </c>
      <c r="K48" s="167">
        <f>+(A!I51-B!J51)/(I!K80+H!K62)</f>
        <v>-3.1816749252156246E-2</v>
      </c>
      <c r="L48" s="168">
        <f>+(A!J51-B!K51)/(I!L80+H!L62)</f>
        <v>-3.5816787506447872E-2</v>
      </c>
      <c r="M48" s="167">
        <f>+(A!K51-B!L51)/(I!M80+H!M62)</f>
        <v>-3.2009371293326393E-2</v>
      </c>
      <c r="N48" s="168">
        <f>+(A!L51-B!M51)/(I!N80+H!N62)</f>
        <v>-2.9434342661430527E-2</v>
      </c>
      <c r="O48" s="167">
        <f>+(A!M51-B!N51)/(I!O80+H!O62)</f>
        <v>-2.615608501444645E-2</v>
      </c>
      <c r="P48" s="168">
        <f>+(A!N51-B!O51)/(I!P80+H!P62)</f>
        <v>-2.3436847644292935E-2</v>
      </c>
      <c r="Q48" s="167">
        <f>+(A!O51-B!P51)/(I!Q80+H!Q62)</f>
        <v>-2.7890932934744504E-2</v>
      </c>
      <c r="R48" s="168">
        <f>+(A!P51-B!Q51)/(I!R80+H!R62)</f>
        <v>-1.6893734692143253E-2</v>
      </c>
      <c r="S48" s="167">
        <f>+(A!Q51-B!R51)/(I!S80+H!S62)</f>
        <v>-7.7301149203169838E-3</v>
      </c>
      <c r="T48" s="168">
        <f>+(A!R51-B!S51)/(I!T80+H!T62)</f>
        <v>-9.3563849443117943E-3</v>
      </c>
      <c r="U48" s="167">
        <f>+(A!S51-B!T51)/(I!U80+H!U62)</f>
        <v>-9.4154380809147922E-3</v>
      </c>
      <c r="V48" s="168">
        <f>+(A!T51-B!U51)/(I!V80+H!V62)</f>
        <v>-1.6782269932490036E-2</v>
      </c>
      <c r="W48" s="167">
        <f>+(A!U51-B!V51)/(I!W80+H!W62)</f>
        <v>-1.1221133080133852E-2</v>
      </c>
      <c r="X48" s="168">
        <f>+(A!V51-B!W51)/(I!X80+H!X62)</f>
        <v>-1.5222870479607195E-2</v>
      </c>
      <c r="Y48" s="167">
        <f>+(A!W51-B!X51)/(I!Y80+H!Y62)</f>
        <v>-6.8465221387283108E-3</v>
      </c>
      <c r="Z48" s="168">
        <f>+(A!X51-B!Y51)/(I!Z80+H!Z62)</f>
        <v>-1.1562738759048029E-2</v>
      </c>
      <c r="AA48" s="167">
        <f>+(A!Y51-B!Z51)/(I!AA80+H!AA62)</f>
        <v>-2.9899256310514089E-2</v>
      </c>
      <c r="AB48" s="167">
        <f>+(A!Z51-B!AA51)/(I!AB80+H!AB62)</f>
        <v>-1.3561543219308546E-2</v>
      </c>
      <c r="AC48" s="167">
        <f>+(A!AA51-B!AB51)/(I!AC80+H!AC62)</f>
        <v>-1.2196834713601957E-2</v>
      </c>
    </row>
    <row r="49" spans="4:29" x14ac:dyDescent="0.25">
      <c r="D49" s="201" t="s">
        <v>22</v>
      </c>
      <c r="E49" s="211"/>
      <c r="F49" s="166">
        <f>+(A!D52-B!E52)/(I!F81+H!F63)</f>
        <v>-1.7107774899468371E-3</v>
      </c>
      <c r="G49" s="167">
        <f>+(A!E52-B!F52)/(I!G81+H!G63)</f>
        <v>-1.607954805680635E-3</v>
      </c>
      <c r="H49" s="168">
        <f>+(A!F52-B!G52)/(I!H81+H!H63)</f>
        <v>-4.1369623841017592E-3</v>
      </c>
      <c r="I49" s="167">
        <f>+(A!G52-B!H52)/(I!I81+H!I63)</f>
        <v>-3.8235553007224389E-3</v>
      </c>
      <c r="J49" s="168">
        <f>+(A!H52-B!I52)/(I!J81+H!J63)</f>
        <v>-3.0760957547335691E-3</v>
      </c>
      <c r="K49" s="167">
        <f>+(A!I52-B!J52)/(I!K81+H!K63)</f>
        <v>-3.6626940351104026E-3</v>
      </c>
      <c r="L49" s="168">
        <f>+(A!J52-B!K52)/(I!L81+H!L63)</f>
        <v>-2.5891644495900268E-3</v>
      </c>
      <c r="M49" s="167">
        <f>+(A!K52-B!L52)/(I!M81+H!M63)</f>
        <v>-2.2583570280911122E-3</v>
      </c>
      <c r="N49" s="168">
        <f>+(A!L52-B!M52)/(I!N81+H!N63)</f>
        <v>1.6925875046632687E-4</v>
      </c>
      <c r="O49" s="167">
        <f>+(A!M52-B!N52)/(I!O81+H!O63)</f>
        <v>-5.8788059987972851E-4</v>
      </c>
      <c r="P49" s="168">
        <f>+(A!N52-B!O52)/(I!P81+H!P63)</f>
        <v>-8.0646385851772305E-4</v>
      </c>
      <c r="Q49" s="167">
        <f>+(A!O52-B!P52)/(I!Q81+H!Q63)</f>
        <v>-2.3113450572594583E-3</v>
      </c>
      <c r="R49" s="168">
        <f>+(A!P52-B!Q52)/(I!R81+H!R63)</f>
        <v>-2.6399038584586461E-3</v>
      </c>
      <c r="S49" s="167">
        <f>+(A!Q52-B!R52)/(I!S81+H!S63)</f>
        <v>-1.907047500473503E-3</v>
      </c>
      <c r="T49" s="168">
        <f>+(A!R52-B!S52)/(I!T81+H!T63)</f>
        <v>-8.7038802407919712E-4</v>
      </c>
      <c r="U49" s="167">
        <f>+(A!S52-B!T52)/(I!U81+H!U63)</f>
        <v>-5.328521889610166E-3</v>
      </c>
      <c r="V49" s="168">
        <f>+(A!T52-B!U52)/(I!V81+H!V63)</f>
        <v>-5.6809875576457614E-3</v>
      </c>
      <c r="W49" s="167">
        <f>+(A!U52-B!V52)/(I!W81+H!W63)</f>
        <v>-5.4700053676706639E-3</v>
      </c>
      <c r="X49" s="168">
        <f>+(A!V52-B!W52)/(I!X81+H!X63)</f>
        <v>-4.7271839662989265E-3</v>
      </c>
      <c r="Y49" s="167">
        <f>+(A!W52-B!X52)/(I!Y81+H!Y63)</f>
        <v>-4.3695740871980936E-3</v>
      </c>
      <c r="Z49" s="168">
        <f>+(A!X52-B!Y52)/(I!Z81+H!Z63)</f>
        <v>-4.4664199161406409E-3</v>
      </c>
      <c r="AA49" s="167">
        <f>+(A!Y52-B!Z52)/(I!AA81+H!AA63)</f>
        <v>-6.3245252923833858E-3</v>
      </c>
      <c r="AB49" s="167">
        <f>+(A!Z52-B!AA52)/(I!AB81+H!AB63)</f>
        <v>-5.7161285624075736E-3</v>
      </c>
      <c r="AC49" s="167">
        <f>+(A!AA52-B!AB52)/(I!AC81+H!AC63)</f>
        <v>-4.9219168329948711E-3</v>
      </c>
    </row>
    <row r="50" spans="4:29" x14ac:dyDescent="0.25">
      <c r="D50" s="192" t="s">
        <v>23</v>
      </c>
      <c r="E50" s="212"/>
      <c r="F50" s="166">
        <f>+(A!D53-B!E53)/(I!F82+H!F64)</f>
        <v>-6.0762134260934468E-4</v>
      </c>
      <c r="G50" s="167">
        <f>+(A!E53-B!F53)/(I!G82+H!G64)</f>
        <v>-1.4049650964122263E-3</v>
      </c>
      <c r="H50" s="168">
        <f>+(A!F53-B!G53)/(I!H82+H!H64)</f>
        <v>-1.2217755852729959E-3</v>
      </c>
      <c r="I50" s="167">
        <f>+(A!G53-B!H53)/(I!I82+H!I64)</f>
        <v>-7.0837634856186951E-4</v>
      </c>
      <c r="J50" s="168">
        <f>+(A!H53-B!I53)/(I!J82+H!J64)</f>
        <v>-9.5910086065640492E-4</v>
      </c>
      <c r="K50" s="167">
        <f>+(A!I53-B!J53)/(I!K82+H!K64)</f>
        <v>-4.6461588492254592E-4</v>
      </c>
      <c r="L50" s="168">
        <f>+(A!J53-B!K53)/(I!L82+H!L64)</f>
        <v>-7.1544285817619983E-5</v>
      </c>
      <c r="M50" s="167">
        <f>+(A!K53-B!L53)/(I!M82+H!M64)</f>
        <v>9.7055325908552308E-4</v>
      </c>
      <c r="N50" s="168">
        <f>+(A!L53-B!M53)/(I!N82+H!N64)</f>
        <v>8.9858732842181561E-3</v>
      </c>
      <c r="O50" s="167">
        <f>+(A!M53-B!N53)/(I!O82+H!O64)</f>
        <v>1.469500238268347E-2</v>
      </c>
      <c r="P50" s="168">
        <f>+(A!N53-B!O53)/(I!P82+H!P64)</f>
        <v>2.2222264678667728E-2</v>
      </c>
      <c r="Q50" s="167">
        <f>+(A!O53-B!P53)/(I!Q82+H!Q64)</f>
        <v>2.6508640452676403E-2</v>
      </c>
      <c r="R50" s="168">
        <f>+(A!P53-B!Q53)/(I!R82+H!R64)</f>
        <v>4.8893425588697817E-2</v>
      </c>
      <c r="S50" s="167">
        <f>+(A!Q53-B!R53)/(I!S82+H!S64)</f>
        <v>2.0945261120705432E-2</v>
      </c>
      <c r="T50" s="168">
        <f>+(A!R53-B!S53)/(I!T82+H!T64)</f>
        <v>4.0454971208673238E-2</v>
      </c>
      <c r="U50" s="167">
        <f>+(A!S53-B!T53)/(I!U82+H!U64)</f>
        <v>3.7519178133784241E-2</v>
      </c>
      <c r="V50" s="168">
        <f>+(A!T53-B!U53)/(I!V82+H!V64)</f>
        <v>2.688655003462118E-2</v>
      </c>
      <c r="W50" s="167">
        <f>+(A!U53-B!V53)/(I!W82+H!W64)</f>
        <v>3.2010188691921182E-2</v>
      </c>
      <c r="X50" s="168">
        <f>+(A!V53-B!W53)/(I!X82+H!X64)</f>
        <v>2.8894369997719646E-2</v>
      </c>
      <c r="Y50" s="167">
        <f>+(A!W53-B!X53)/(I!Y82+H!Y64)</f>
        <v>1.4782794193768862E-2</v>
      </c>
      <c r="Z50" s="168">
        <f>+(A!X53-B!Y53)/(I!Z82+H!Z64)</f>
        <v>1.9701596258548403E-2</v>
      </c>
      <c r="AA50" s="167">
        <f>+(A!Y53-B!Z53)/(I!AA82+H!AA64)</f>
        <v>7.8495971774812535E-3</v>
      </c>
      <c r="AB50" s="167">
        <f>+(A!Z53-B!AA53)/(I!AB82+H!AB64)</f>
        <v>1.6739639754548206E-2</v>
      </c>
      <c r="AC50" s="167">
        <f>+(A!AA53-B!AB53)/(I!AC82+H!AC64)</f>
        <v>2.5142999878712626E-2</v>
      </c>
    </row>
    <row r="51" spans="4:29" x14ac:dyDescent="0.25">
      <c r="D51" s="201" t="s">
        <v>24</v>
      </c>
      <c r="E51" s="211"/>
      <c r="F51" s="166">
        <f>+(A!D54-B!E54)/(I!F83+H!F65)</f>
        <v>-2.6833050021686112E-5</v>
      </c>
      <c r="G51" s="167">
        <f>+(A!E54-B!F54)/(I!G83+H!G65)</f>
        <v>1.422596246233947E-4</v>
      </c>
      <c r="H51" s="168">
        <f>+(A!F54-B!G54)/(I!H83+H!H65)</f>
        <v>0</v>
      </c>
      <c r="I51" s="167">
        <f>+(A!G54-B!H54)/(I!I83+H!I65)</f>
        <v>1.5940037506015366E-5</v>
      </c>
      <c r="J51" s="168">
        <f>+(A!H54-B!I54)/(I!J83+H!J65)</f>
        <v>2.4413688827857103E-4</v>
      </c>
      <c r="K51" s="167">
        <f>+(A!I54-B!J54)/(I!K83+H!K65)</f>
        <v>1.7878333481178806E-4</v>
      </c>
      <c r="L51" s="168">
        <f>+(A!J54-B!K54)/(I!L83+H!L65)</f>
        <v>7.4134854764424854E-5</v>
      </c>
      <c r="M51" s="167">
        <f>+(A!K54-B!L54)/(I!M83+H!M65)</f>
        <v>3.4594059320230004E-5</v>
      </c>
      <c r="N51" s="168">
        <f>+(A!L54-B!M54)/(I!N83+H!N65)</f>
        <v>1.2019463697295663E-4</v>
      </c>
      <c r="O51" s="167">
        <f>+(A!M54-B!N54)/(I!O83+H!O65)</f>
        <v>1.6485304320849065E-4</v>
      </c>
      <c r="P51" s="168">
        <f>+(A!N54-B!O54)/(I!P83+H!P65)</f>
        <v>1.4951221420480429E-4</v>
      </c>
      <c r="Q51" s="167">
        <f>+(A!O54-B!P54)/(I!Q83+H!Q65)</f>
        <v>5.4718349387221084E-4</v>
      </c>
      <c r="R51" s="168">
        <f>+(A!P54-B!Q54)/(I!R83+H!R65)</f>
        <v>1.6975422352187672E-4</v>
      </c>
      <c r="S51" s="167">
        <f>+(A!Q54-B!R54)/(I!S83+H!S65)</f>
        <v>2.5038674074653205E-4</v>
      </c>
      <c r="T51" s="168">
        <f>+(A!R54-B!S54)/(I!T83+H!T65)</f>
        <v>-9.1320835256775785E-6</v>
      </c>
      <c r="U51" s="167">
        <f>+(A!S54-B!T54)/(I!U83+H!U65)</f>
        <v>-4.5621803545574686E-5</v>
      </c>
      <c r="V51" s="168">
        <f>+(A!T54-B!U54)/(I!V83+H!V65)</f>
        <v>-5.8474106432152509E-5</v>
      </c>
      <c r="W51" s="167">
        <f>+(A!U54-B!V54)/(I!W83+H!W65)</f>
        <v>1.7131536179984336E-5</v>
      </c>
      <c r="X51" s="168">
        <f>+(A!V54-B!W54)/(I!X83+H!X65)</f>
        <v>1.0025127200122315E-4</v>
      </c>
      <c r="Y51" s="167">
        <f>+(A!W54-B!X54)/(I!Y83+H!Y65)</f>
        <v>1.7910057943439661E-4</v>
      </c>
      <c r="Z51" s="168">
        <f>+(A!X54-B!Y54)/(I!Z83+H!Z65)</f>
        <v>6.0673871644916028E-5</v>
      </c>
      <c r="AA51" s="167">
        <f>+(A!Y54-B!Z54)/(I!AA83+H!AA65)</f>
        <v>7.6320971794394387E-5</v>
      </c>
      <c r="AB51" s="167">
        <f>+(A!Z54-B!AA54)/(I!AB83+H!AB65)</f>
        <v>1.5980277955615556E-4</v>
      </c>
      <c r="AC51" s="167">
        <f>+(A!AA54-B!AB54)/(I!AC83+H!AC65)</f>
        <v>1.5877522130855549E-4</v>
      </c>
    </row>
    <row r="52" spans="4:29" x14ac:dyDescent="0.25">
      <c r="D52" s="192" t="s">
        <v>25</v>
      </c>
      <c r="E52" s="212"/>
      <c r="F52" s="166">
        <f>+(A!D55-B!E55)/(I!F84+H!F66)</f>
        <v>-1.4181251206898328E-6</v>
      </c>
      <c r="G52" s="167">
        <f>+(A!E55-B!F55)/(I!G84+H!G66)</f>
        <v>-2.7665053089027291E-4</v>
      </c>
      <c r="H52" s="168">
        <f>+(A!F55-B!G55)/(I!H84+H!H66)</f>
        <v>-5.2008393285657634E-4</v>
      </c>
      <c r="I52" s="167">
        <f>+(A!G55-B!H55)/(I!I84+H!I66)</f>
        <v>-2.06138475257947E-3</v>
      </c>
      <c r="J52" s="168">
        <f>+(A!H55-B!I55)/(I!J84+H!J66)</f>
        <v>-8.0981709315386071E-4</v>
      </c>
      <c r="K52" s="167">
        <f>+(A!I55-B!J55)/(I!K84+H!K66)</f>
        <v>-1.0125413512779371E-3</v>
      </c>
      <c r="L52" s="168">
        <f>+(A!J55-B!K55)/(I!L84+H!L66)</f>
        <v>-7.2259465620354009E-4</v>
      </c>
      <c r="M52" s="167">
        <f>+(A!K55-B!L55)/(I!M84+H!M66)</f>
        <v>1.6775380950174388E-5</v>
      </c>
      <c r="N52" s="168">
        <f>+(A!L55-B!M55)/(I!N84+H!N66)</f>
        <v>-2.2672722332624773E-3</v>
      </c>
      <c r="O52" s="167">
        <f>+(A!M55-B!N55)/(I!O84+H!O66)</f>
        <v>-3.9162102161507673E-3</v>
      </c>
      <c r="P52" s="168">
        <f>+(A!N55-B!O55)/(I!P84+H!P66)</f>
        <v>-7.9910770801198475E-3</v>
      </c>
      <c r="Q52" s="167">
        <f>+(A!O55-B!P55)/(I!Q84+H!Q66)</f>
        <v>-1.6955351409760608E-2</v>
      </c>
      <c r="R52" s="168">
        <f>+(A!P55-B!Q55)/(I!R84+H!R66)</f>
        <v>-1.4027477045850917E-2</v>
      </c>
      <c r="S52" s="167">
        <f>+(A!Q55-B!R55)/(I!S84+H!S66)</f>
        <v>-1.485193855910566E-2</v>
      </c>
      <c r="T52" s="168">
        <f>+(A!R55-B!S55)/(I!T84+H!T66)</f>
        <v>-1.2920000990284662E-2</v>
      </c>
      <c r="U52" s="167">
        <f>+(A!S55-B!T55)/(I!U84+H!U66)</f>
        <v>-1.460945968755595E-2</v>
      </c>
      <c r="V52" s="168">
        <f>+(A!T55-B!U55)/(I!V84+H!V66)</f>
        <v>-2.0889653521822739E-2</v>
      </c>
      <c r="W52" s="167">
        <f>+(A!U55-B!V55)/(I!W84+H!W66)</f>
        <v>-2.254014110192918E-2</v>
      </c>
      <c r="X52" s="168">
        <f>+(A!V55-B!W55)/(I!X84+H!X66)</f>
        <v>-2.3531688085717057E-2</v>
      </c>
      <c r="Y52" s="167">
        <f>+(A!W55-B!X55)/(I!Y84+H!Y66)</f>
        <v>-2.4927341930247985E-2</v>
      </c>
      <c r="Z52" s="168">
        <f>+(A!X55-B!Y55)/(I!Z84+H!Z66)</f>
        <v>-3.211826359938319E-2</v>
      </c>
      <c r="AA52" s="167">
        <f>+(A!Y55-B!Z55)/(I!AA84+H!AA66)</f>
        <v>-2.7294891298915099E-2</v>
      </c>
      <c r="AB52" s="167">
        <f>+(A!Z55-B!AA55)/(I!AB84+H!AB66)</f>
        <v>-2.1996608280844186E-2</v>
      </c>
      <c r="AC52" s="167">
        <f>+(A!AA55-B!AB55)/(I!AC84+H!AC66)</f>
        <v>-2.1629636789257535E-2</v>
      </c>
    </row>
    <row r="53" spans="4:29" ht="15.75" thickBot="1" x14ac:dyDescent="0.3">
      <c r="D53" s="203" t="s">
        <v>26</v>
      </c>
      <c r="E53" s="232"/>
      <c r="F53" s="169">
        <f>+(A!D56-B!E56)/(I!F85+H!F67)</f>
        <v>-9.3545859000373273E-6</v>
      </c>
      <c r="G53" s="170">
        <f>+(A!E56-B!F56)/(I!G85+H!G67)</f>
        <v>-1.0943157781205714E-5</v>
      </c>
      <c r="H53" s="171">
        <f>+(A!F56-B!G56)/(I!H85+H!H67)</f>
        <v>-7.68808792408162E-6</v>
      </c>
      <c r="I53" s="170">
        <f>+(A!G56-B!H56)/(I!I85+H!I67)</f>
        <v>-1.5282706551388847E-4</v>
      </c>
      <c r="J53" s="171">
        <f>+(A!H56-B!I56)/(I!J85+H!J67)</f>
        <v>-3.9267617212071261E-3</v>
      </c>
      <c r="K53" s="170">
        <f>+(A!I56-B!J56)/(I!K85+H!K67)</f>
        <v>-1.5656547390460358E-2</v>
      </c>
      <c r="L53" s="171">
        <f>+(A!J56-B!K56)/(I!L85+H!L67)</f>
        <v>-1.1948742790095411E-5</v>
      </c>
      <c r="M53" s="170">
        <f>+(A!K56-B!L56)/(I!M85+H!M67)</f>
        <v>-6.6380073385065611E-4</v>
      </c>
      <c r="N53" s="171">
        <f>+(A!L56-B!M56)/(I!N85+H!N67)</f>
        <v>0</v>
      </c>
      <c r="O53" s="170">
        <f>+(A!M56-B!N56)/(I!O85+H!O67)</f>
        <v>-1.7938447646234369E-4</v>
      </c>
      <c r="P53" s="171">
        <f>+(A!N56-B!O56)/(I!P85+H!P67)</f>
        <v>-4.9413336063749936E-4</v>
      </c>
      <c r="Q53" s="170">
        <f>+(A!O56-B!P56)/(I!Q85+H!Q67)</f>
        <v>1.0234527699411433E-6</v>
      </c>
      <c r="R53" s="171">
        <f>+(A!P56-B!Q56)/(I!R85+H!R67)</f>
        <v>8.4936501041934648E-6</v>
      </c>
      <c r="S53" s="170">
        <f>+(A!Q56-B!R56)/(I!S85+H!S67)</f>
        <v>-5.77999054178941E-4</v>
      </c>
      <c r="T53" s="171">
        <f>+(A!R56-B!S56)/(I!T85+H!T67)</f>
        <v>-1.1473141425968641E-4</v>
      </c>
      <c r="U53" s="170">
        <f>+(A!S56-B!T56)/(I!U85+H!U67)</f>
        <v>-9.6948204947128937E-5</v>
      </c>
      <c r="V53" s="171">
        <f>+(A!T56-B!U56)/(I!V85+H!V67)</f>
        <v>-5.7377430359352785E-5</v>
      </c>
      <c r="W53" s="170">
        <f>+(A!U56-B!V56)/(I!W85+H!W67)</f>
        <v>-1.9169433963446248E-3</v>
      </c>
      <c r="X53" s="171">
        <f>+(A!V56-B!W56)/(I!X85+H!X67)</f>
        <v>-4.4126946472816918E-3</v>
      </c>
      <c r="Y53" s="170">
        <f>+(A!W56-B!X56)/(I!Y85+H!Y67)</f>
        <v>-6.2350936824039308E-3</v>
      </c>
      <c r="Z53" s="171">
        <f>+(A!X56-B!Y56)/(I!Z85+H!Z67)</f>
        <v>-6.2538915839987826E-3</v>
      </c>
      <c r="AA53" s="170">
        <f>+(A!Y56-B!Z56)/(I!AA85+H!AA67)</f>
        <v>-3.8709841723453577E-3</v>
      </c>
      <c r="AB53" s="170">
        <f>+(A!Z56-B!AA56)/(I!AB85+H!AB67)</f>
        <v>-3.6739061519173036E-3</v>
      </c>
      <c r="AC53" s="170">
        <f>+(A!AA56-B!AB56)/(I!AC85+H!AC67)</f>
        <v>-1.981260403009498E-3</v>
      </c>
    </row>
    <row r="54" spans="4:29" x14ac:dyDescent="0.25">
      <c r="D54" s="1" t="s">
        <v>53</v>
      </c>
    </row>
    <row r="55" spans="4:29" ht="15.75" thickBot="1" x14ac:dyDescent="0.3"/>
    <row r="56" spans="4:29" ht="15.75" thickBot="1" x14ac:dyDescent="0.3">
      <c r="D56" s="7" t="s">
        <v>15</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c r="AC56" s="10">
        <v>2018</v>
      </c>
    </row>
    <row r="57" spans="4:29" ht="15.75" thickBot="1" x14ac:dyDescent="0.3">
      <c r="D57" s="197" t="s">
        <v>16</v>
      </c>
      <c r="E57" s="213"/>
      <c r="F57" s="83">
        <v>13883488.255999999</v>
      </c>
      <c r="G57" s="84">
        <v>13680470.016000001</v>
      </c>
      <c r="H57" s="83">
        <v>15378803.711999999</v>
      </c>
      <c r="I57" s="84">
        <v>14677125.119999999</v>
      </c>
      <c r="J57" s="83">
        <v>10659186.687999999</v>
      </c>
      <c r="K57" s="84">
        <v>11757001.450999999</v>
      </c>
      <c r="L57" s="83">
        <v>12820352.186000001</v>
      </c>
      <c r="M57" s="84">
        <v>12689965.005999999</v>
      </c>
      <c r="N57" s="83">
        <v>13880612.939999999</v>
      </c>
      <c r="O57" s="84">
        <v>17099536.991999999</v>
      </c>
      <c r="P57" s="83">
        <v>21204162.067000002</v>
      </c>
      <c r="Q57" s="84">
        <v>26162439.964000002</v>
      </c>
      <c r="R57" s="83">
        <v>32897045.324999999</v>
      </c>
      <c r="S57" s="84">
        <v>39668840.244999997</v>
      </c>
      <c r="T57" s="83">
        <v>32897671.469999999</v>
      </c>
      <c r="U57" s="84">
        <v>40682507.645999998</v>
      </c>
      <c r="V57" s="83">
        <v>54674822.112999998</v>
      </c>
      <c r="W57" s="84">
        <v>58087854.464000002</v>
      </c>
      <c r="X57" s="83">
        <v>59381196.537</v>
      </c>
      <c r="Y57" s="84">
        <v>64027609.807999998</v>
      </c>
      <c r="Z57" s="83">
        <v>54035533.652999997</v>
      </c>
      <c r="AA57" s="85">
        <v>44831142.873999998</v>
      </c>
      <c r="AB57" s="85">
        <v>46050188.813000001</v>
      </c>
      <c r="AC57" s="85">
        <v>51230566.648000002</v>
      </c>
    </row>
    <row r="58" spans="4:29" x14ac:dyDescent="0.25">
      <c r="D58" s="192" t="s">
        <v>17</v>
      </c>
      <c r="E58" s="212"/>
      <c r="F58" s="86">
        <v>1059003.3529999999</v>
      </c>
      <c r="G58" s="87">
        <v>1388221.4990000001</v>
      </c>
      <c r="H58" s="86">
        <v>1385154.602</v>
      </c>
      <c r="I58" s="87">
        <v>1402805.66</v>
      </c>
      <c r="J58" s="86">
        <v>1075103.058</v>
      </c>
      <c r="K58" s="87">
        <v>1115048.2949999999</v>
      </c>
      <c r="L58" s="86">
        <v>1201348.7849999999</v>
      </c>
      <c r="M58" s="87">
        <v>1206032.7879999999</v>
      </c>
      <c r="N58" s="86">
        <v>1197608.871</v>
      </c>
      <c r="O58" s="87">
        <v>1374285.8259999999</v>
      </c>
      <c r="P58" s="86">
        <v>1485158.7860000001</v>
      </c>
      <c r="Q58" s="87">
        <v>1890249.9850000001</v>
      </c>
      <c r="R58" s="86">
        <v>2513325.048</v>
      </c>
      <c r="S58" s="87">
        <v>3344757.426</v>
      </c>
      <c r="T58" s="86">
        <v>2808656.2429999998</v>
      </c>
      <c r="U58" s="87">
        <v>3183462.34</v>
      </c>
      <c r="V58" s="86">
        <v>4121230.5290000001</v>
      </c>
      <c r="W58" s="87">
        <v>4825274.6390000004</v>
      </c>
      <c r="X58" s="86">
        <v>4847604.4359999998</v>
      </c>
      <c r="Y58" s="87">
        <v>4888451.95</v>
      </c>
      <c r="Z58" s="86">
        <v>4460743.5199999996</v>
      </c>
      <c r="AA58" s="88">
        <v>4538959.7549999999</v>
      </c>
      <c r="AB58" s="88">
        <v>4493169.8020000001</v>
      </c>
      <c r="AC58" s="88">
        <v>4986376.4749999996</v>
      </c>
    </row>
    <row r="59" spans="4:29" x14ac:dyDescent="0.25">
      <c r="D59" s="201" t="s">
        <v>18</v>
      </c>
      <c r="E59" s="211"/>
      <c r="F59" s="89">
        <v>64571.411</v>
      </c>
      <c r="G59" s="90">
        <v>85870.33</v>
      </c>
      <c r="H59" s="89">
        <v>100703.848</v>
      </c>
      <c r="I59" s="90">
        <v>90012.235000000001</v>
      </c>
      <c r="J59" s="89">
        <v>102118.345</v>
      </c>
      <c r="K59" s="90">
        <v>76908.659</v>
      </c>
      <c r="L59" s="89">
        <v>98757.85</v>
      </c>
      <c r="M59" s="90">
        <v>83622.975000000006</v>
      </c>
      <c r="N59" s="89">
        <v>91223.023000000001</v>
      </c>
      <c r="O59" s="90">
        <v>118649.251</v>
      </c>
      <c r="P59" s="89">
        <v>93744.350999999995</v>
      </c>
      <c r="Q59" s="90">
        <v>104619.52899999999</v>
      </c>
      <c r="R59" s="89">
        <v>129444.42600000001</v>
      </c>
      <c r="S59" s="90">
        <v>130126.861</v>
      </c>
      <c r="T59" s="89">
        <v>114201.489</v>
      </c>
      <c r="U59" s="90">
        <v>126803.3</v>
      </c>
      <c r="V59" s="89">
        <v>159474.72200000001</v>
      </c>
      <c r="W59" s="90">
        <v>243603.16899999999</v>
      </c>
      <c r="X59" s="89">
        <v>264352.54300000001</v>
      </c>
      <c r="Y59" s="90">
        <v>277838.38199999998</v>
      </c>
      <c r="Z59" s="89">
        <v>362454.96399999998</v>
      </c>
      <c r="AA59" s="91">
        <v>480806.98200000002</v>
      </c>
      <c r="AB59" s="91">
        <v>498498.57900000003</v>
      </c>
      <c r="AC59" s="91">
        <v>516926.76799999998</v>
      </c>
    </row>
    <row r="60" spans="4:29" x14ac:dyDescent="0.25">
      <c r="D60" s="192" t="s">
        <v>19</v>
      </c>
      <c r="E60" s="212"/>
      <c r="F60" s="86">
        <v>493431.37300000002</v>
      </c>
      <c r="G60" s="87">
        <v>482098.46299999999</v>
      </c>
      <c r="H60" s="86">
        <v>529412.29</v>
      </c>
      <c r="I60" s="87">
        <v>442458.88699999999</v>
      </c>
      <c r="J60" s="86">
        <v>359748.18400000001</v>
      </c>
      <c r="K60" s="87">
        <v>487214.397</v>
      </c>
      <c r="L60" s="86">
        <v>439788.45699999999</v>
      </c>
      <c r="M60" s="87">
        <v>479874.89399999997</v>
      </c>
      <c r="N60" s="86">
        <v>524661.696</v>
      </c>
      <c r="O60" s="87">
        <v>557112.75699999998</v>
      </c>
      <c r="P60" s="86">
        <v>564595.853</v>
      </c>
      <c r="Q60" s="87">
        <v>681088.94900000002</v>
      </c>
      <c r="R60" s="86">
        <v>778156.38699999999</v>
      </c>
      <c r="S60" s="87">
        <v>920157.41799999995</v>
      </c>
      <c r="T60" s="86">
        <v>669918.46900000004</v>
      </c>
      <c r="U60" s="87">
        <v>861231.94900000002</v>
      </c>
      <c r="V60" s="86">
        <v>1009258.7709999999</v>
      </c>
      <c r="W60" s="87">
        <v>936071.64500000002</v>
      </c>
      <c r="X60" s="86">
        <v>913587.92500000005</v>
      </c>
      <c r="Y60" s="87">
        <v>942299.83799999999</v>
      </c>
      <c r="Z60" s="86">
        <v>866797.01</v>
      </c>
      <c r="AA60" s="88">
        <v>784473.098</v>
      </c>
      <c r="AB60" s="88">
        <v>813467.61800000002</v>
      </c>
      <c r="AC60" s="88">
        <v>914370.43599999999</v>
      </c>
    </row>
    <row r="61" spans="4:29" x14ac:dyDescent="0.25">
      <c r="D61" s="201" t="s">
        <v>20</v>
      </c>
      <c r="E61" s="211"/>
      <c r="F61" s="89">
        <v>387031.89199999999</v>
      </c>
      <c r="G61" s="90">
        <v>360688.93300000002</v>
      </c>
      <c r="H61" s="89">
        <v>451595.69400000002</v>
      </c>
      <c r="I61" s="90">
        <v>313823.27799999999</v>
      </c>
      <c r="J61" s="89">
        <v>262833.68</v>
      </c>
      <c r="K61" s="90">
        <v>241248.774</v>
      </c>
      <c r="L61" s="89">
        <v>196857.03400000001</v>
      </c>
      <c r="M61" s="90">
        <v>195922.22399999999</v>
      </c>
      <c r="N61" s="89">
        <v>244247.329</v>
      </c>
      <c r="O61" s="90">
        <v>267989.94699999999</v>
      </c>
      <c r="P61" s="89">
        <v>551262.28799999994</v>
      </c>
      <c r="Q61" s="90">
        <v>687232.44499999995</v>
      </c>
      <c r="R61" s="89">
        <v>913700.46200000006</v>
      </c>
      <c r="S61" s="90">
        <v>1814455.675</v>
      </c>
      <c r="T61" s="89">
        <v>1238418.93</v>
      </c>
      <c r="U61" s="90">
        <v>2080267.061</v>
      </c>
      <c r="V61" s="89">
        <v>3853231.4730000002</v>
      </c>
      <c r="W61" s="90">
        <v>5659974.0049999999</v>
      </c>
      <c r="X61" s="89">
        <v>6386699.7139999997</v>
      </c>
      <c r="Y61" s="90">
        <v>7554372.9469999997</v>
      </c>
      <c r="Z61" s="89">
        <v>5132630.2249999996</v>
      </c>
      <c r="AA61" s="91">
        <v>3832058.2749999999</v>
      </c>
      <c r="AB61" s="91">
        <v>3715683.8190000001</v>
      </c>
      <c r="AC61" s="91">
        <v>3534498.54</v>
      </c>
    </row>
    <row r="62" spans="4:29" x14ac:dyDescent="0.25">
      <c r="D62" s="192" t="s">
        <v>21</v>
      </c>
      <c r="E62" s="212"/>
      <c r="F62" s="86">
        <v>122775.674</v>
      </c>
      <c r="G62" s="87">
        <v>140226.351</v>
      </c>
      <c r="H62" s="86">
        <v>119647.53599999999</v>
      </c>
      <c r="I62" s="87">
        <v>166770.43400000001</v>
      </c>
      <c r="J62" s="86">
        <v>128109.378</v>
      </c>
      <c r="K62" s="87">
        <v>117547.1</v>
      </c>
      <c r="L62" s="86">
        <v>105652.53599999999</v>
      </c>
      <c r="M62" s="87">
        <v>115282.681</v>
      </c>
      <c r="N62" s="86">
        <v>149218.38399999999</v>
      </c>
      <c r="O62" s="87">
        <v>173374.75200000001</v>
      </c>
      <c r="P62" s="86">
        <v>163269.568</v>
      </c>
      <c r="Q62" s="87">
        <v>171002.42499999999</v>
      </c>
      <c r="R62" s="86">
        <v>236318.019</v>
      </c>
      <c r="S62" s="87">
        <v>407619.75900000002</v>
      </c>
      <c r="T62" s="86">
        <v>289370.70699999999</v>
      </c>
      <c r="U62" s="87">
        <v>454537.19</v>
      </c>
      <c r="V62" s="86">
        <v>611455.09400000004</v>
      </c>
      <c r="W62" s="87">
        <v>602641.59299999999</v>
      </c>
      <c r="X62" s="86">
        <v>500826.34299999999</v>
      </c>
      <c r="Y62" s="87">
        <v>555650.07299999997</v>
      </c>
      <c r="Z62" s="86">
        <v>482593.22100000002</v>
      </c>
      <c r="AA62" s="88">
        <v>588183.75199999998</v>
      </c>
      <c r="AB62" s="88">
        <v>585840.98899999994</v>
      </c>
      <c r="AC62" s="88">
        <v>642580.56299999997</v>
      </c>
    </row>
    <row r="63" spans="4:29" x14ac:dyDescent="0.25">
      <c r="D63" s="201" t="s">
        <v>22</v>
      </c>
      <c r="E63" s="211"/>
      <c r="F63" s="89">
        <v>2514864.5469999998</v>
      </c>
      <c r="G63" s="90">
        <v>2488250.4369999999</v>
      </c>
      <c r="H63" s="89">
        <v>2735844.7059999998</v>
      </c>
      <c r="I63" s="90">
        <v>2733053.6460000002</v>
      </c>
      <c r="J63" s="89">
        <v>2357074.3029999998</v>
      </c>
      <c r="K63" s="90">
        <v>2732465.8539999998</v>
      </c>
      <c r="L63" s="89">
        <v>2783667.8509999998</v>
      </c>
      <c r="M63" s="90">
        <v>2836599.66</v>
      </c>
      <c r="N63" s="89">
        <v>3055469.31</v>
      </c>
      <c r="O63" s="90">
        <v>3693447.483</v>
      </c>
      <c r="P63" s="89">
        <v>4401427.6229999997</v>
      </c>
      <c r="Q63" s="90">
        <v>5230207.1469999999</v>
      </c>
      <c r="R63" s="89">
        <v>6088977.0499999998</v>
      </c>
      <c r="S63" s="90">
        <v>7407698.8870000001</v>
      </c>
      <c r="T63" s="89">
        <v>6123263.4709999999</v>
      </c>
      <c r="U63" s="90">
        <v>7456061.9749999996</v>
      </c>
      <c r="V63" s="89">
        <v>9202692.1400000006</v>
      </c>
      <c r="W63" s="90">
        <v>9833208.7009999994</v>
      </c>
      <c r="X63" s="89">
        <v>10318548.818</v>
      </c>
      <c r="Y63" s="90">
        <v>10785267.879000001</v>
      </c>
      <c r="Z63" s="89">
        <v>10043318.554</v>
      </c>
      <c r="AA63" s="91">
        <v>8954308.5170000009</v>
      </c>
      <c r="AB63" s="91">
        <v>9325517.7310000006</v>
      </c>
      <c r="AC63" s="91">
        <v>10400618.523</v>
      </c>
    </row>
    <row r="64" spans="4:29" x14ac:dyDescent="0.25">
      <c r="D64" s="192" t="s">
        <v>23</v>
      </c>
      <c r="E64" s="212"/>
      <c r="F64" s="86">
        <v>2405514.9169999999</v>
      </c>
      <c r="G64" s="87">
        <v>2256821.9300000002</v>
      </c>
      <c r="H64" s="86">
        <v>2487905.3909999998</v>
      </c>
      <c r="I64" s="87">
        <v>2341007.4180000001</v>
      </c>
      <c r="J64" s="86">
        <v>1652493.68</v>
      </c>
      <c r="K64" s="87">
        <v>2106017.1809999999</v>
      </c>
      <c r="L64" s="86">
        <v>2093493.2819999999</v>
      </c>
      <c r="M64" s="87">
        <v>2041621.0819999999</v>
      </c>
      <c r="N64" s="86">
        <v>2186468.3259999999</v>
      </c>
      <c r="O64" s="87">
        <v>2944836.736</v>
      </c>
      <c r="P64" s="86">
        <v>3659480.4279999998</v>
      </c>
      <c r="Q64" s="87">
        <v>4609381.79</v>
      </c>
      <c r="R64" s="86">
        <v>5793730.6540000001</v>
      </c>
      <c r="S64" s="87">
        <v>6713758.6710000001</v>
      </c>
      <c r="T64" s="86">
        <v>4930120.8990000002</v>
      </c>
      <c r="U64" s="87">
        <v>6389495.318</v>
      </c>
      <c r="V64" s="86">
        <v>8551982.5800000001</v>
      </c>
      <c r="W64" s="87">
        <v>8651594.9399999995</v>
      </c>
      <c r="X64" s="86">
        <v>8321242.9879999999</v>
      </c>
      <c r="Y64" s="87">
        <v>9041363.909</v>
      </c>
      <c r="Z64" s="86">
        <v>7581940.1890000002</v>
      </c>
      <c r="AA64" s="88">
        <v>6493445.5609999998</v>
      </c>
      <c r="AB64" s="88">
        <v>6843142.1160000004</v>
      </c>
      <c r="AC64" s="88">
        <v>7975492.574</v>
      </c>
    </row>
    <row r="65" spans="4:29" x14ac:dyDescent="0.25">
      <c r="D65" s="201" t="s">
        <v>24</v>
      </c>
      <c r="E65" s="211"/>
      <c r="F65" s="89">
        <v>5184310.301</v>
      </c>
      <c r="G65" s="90">
        <v>5124888.693</v>
      </c>
      <c r="H65" s="89">
        <v>6015035.7929999996</v>
      </c>
      <c r="I65" s="90">
        <v>5669700.5800000001</v>
      </c>
      <c r="J65" s="89">
        <v>3675118.423</v>
      </c>
      <c r="K65" s="90">
        <v>3867022.8730000001</v>
      </c>
      <c r="L65" s="89">
        <v>4745504.3490000004</v>
      </c>
      <c r="M65" s="90">
        <v>4667370.2419999996</v>
      </c>
      <c r="N65" s="89">
        <v>5263917.4529999997</v>
      </c>
      <c r="O65" s="90">
        <v>6656391.8530000001</v>
      </c>
      <c r="P65" s="89">
        <v>8563775.6060000006</v>
      </c>
      <c r="Q65" s="90">
        <v>10508883.044</v>
      </c>
      <c r="R65" s="89">
        <v>13598246.868000001</v>
      </c>
      <c r="S65" s="90">
        <v>15562937.991</v>
      </c>
      <c r="T65" s="89">
        <v>13737789.884</v>
      </c>
      <c r="U65" s="90">
        <v>16272903.119999999</v>
      </c>
      <c r="V65" s="89">
        <v>22262263.298</v>
      </c>
      <c r="W65" s="90">
        <v>21860259.855999999</v>
      </c>
      <c r="X65" s="89">
        <v>22097769.783</v>
      </c>
      <c r="Y65" s="90">
        <v>23715196.859000001</v>
      </c>
      <c r="Z65" s="89">
        <v>19890561.035</v>
      </c>
      <c r="AA65" s="91">
        <v>14740058.65</v>
      </c>
      <c r="AB65" s="91">
        <v>15342044.325999999</v>
      </c>
      <c r="AC65" s="91">
        <v>17364015.932</v>
      </c>
    </row>
    <row r="66" spans="4:29" x14ac:dyDescent="0.25">
      <c r="D66" s="192" t="s">
        <v>25</v>
      </c>
      <c r="E66" s="212"/>
      <c r="F66" s="86">
        <v>992083.56299999997</v>
      </c>
      <c r="G66" s="87">
        <v>1046623.542</v>
      </c>
      <c r="H66" s="86">
        <v>1251799.273</v>
      </c>
      <c r="I66" s="87">
        <v>1257483.2760000001</v>
      </c>
      <c r="J66" s="86">
        <v>928736.09900000005</v>
      </c>
      <c r="K66" s="87">
        <v>991960.34600000002</v>
      </c>
      <c r="L66" s="86">
        <v>1033912.497</v>
      </c>
      <c r="M66" s="87">
        <v>1052853.9110000001</v>
      </c>
      <c r="N66" s="86">
        <v>1093195.936</v>
      </c>
      <c r="O66" s="87">
        <v>1199895.064</v>
      </c>
      <c r="P66" s="86">
        <v>1566451.058</v>
      </c>
      <c r="Q66" s="87">
        <v>2024033.0190000001</v>
      </c>
      <c r="R66" s="86">
        <v>2545160.2059999998</v>
      </c>
      <c r="S66" s="87">
        <v>3044256.6830000002</v>
      </c>
      <c r="T66" s="86">
        <v>2717235.6430000002</v>
      </c>
      <c r="U66" s="87">
        <v>3520190.088</v>
      </c>
      <c r="V66" s="86">
        <v>4399797.0870000003</v>
      </c>
      <c r="W66" s="87">
        <v>4917366.7120000003</v>
      </c>
      <c r="X66" s="86">
        <v>5078034.9970000004</v>
      </c>
      <c r="Y66" s="87">
        <v>5604403.3789999997</v>
      </c>
      <c r="Z66" s="86">
        <v>4597374.8760000002</v>
      </c>
      <c r="AA66" s="88">
        <v>3903629.28</v>
      </c>
      <c r="AB66" s="88">
        <v>4017557.7310000001</v>
      </c>
      <c r="AC66" s="88">
        <v>4465154.1619999995</v>
      </c>
    </row>
    <row r="67" spans="4:29" ht="15.75" thickBot="1" x14ac:dyDescent="0.3">
      <c r="D67" s="203" t="s">
        <v>26</v>
      </c>
      <c r="E67" s="232"/>
      <c r="F67" s="92">
        <v>659901.10199999996</v>
      </c>
      <c r="G67" s="93">
        <v>306779.84899999999</v>
      </c>
      <c r="H67" s="92">
        <v>301704.717</v>
      </c>
      <c r="I67" s="93">
        <v>260009.761</v>
      </c>
      <c r="J67" s="92">
        <v>117851.645</v>
      </c>
      <c r="K67" s="93">
        <v>21567.971000000001</v>
      </c>
      <c r="L67" s="92">
        <v>121369.545</v>
      </c>
      <c r="M67" s="93">
        <v>10784.549000000001</v>
      </c>
      <c r="N67" s="92">
        <v>74602.611999999994</v>
      </c>
      <c r="O67" s="93">
        <v>113553.323</v>
      </c>
      <c r="P67" s="92">
        <v>154996.55300000001</v>
      </c>
      <c r="Q67" s="93">
        <v>255741.80900000001</v>
      </c>
      <c r="R67" s="92">
        <v>299986.38900000002</v>
      </c>
      <c r="S67" s="93">
        <v>323071.04100000003</v>
      </c>
      <c r="T67" s="92">
        <v>268695.91499999998</v>
      </c>
      <c r="U67" s="93">
        <v>337555.48599999998</v>
      </c>
      <c r="V67" s="92">
        <v>503436.58600000001</v>
      </c>
      <c r="W67" s="93">
        <v>557859.36899999995</v>
      </c>
      <c r="X67" s="92">
        <v>652529.09600000002</v>
      </c>
      <c r="Y67" s="93">
        <v>662764.68400000001</v>
      </c>
      <c r="Z67" s="92">
        <v>617120.11300000001</v>
      </c>
      <c r="AA67" s="94">
        <v>515219.05499999999</v>
      </c>
      <c r="AB67" s="94">
        <v>415266.10200000001</v>
      </c>
      <c r="AC67" s="94">
        <v>430532.67499999999</v>
      </c>
    </row>
    <row r="68" spans="4:29" x14ac:dyDescent="0.25">
      <c r="D68" s="1" t="s">
        <v>52</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86"/>
  <sheetViews>
    <sheetView showGridLines="0" topLeftCell="A59" workbookViewId="0">
      <selection activeCell="AB75" sqref="AB75:AB85"/>
    </sheetView>
  </sheetViews>
  <sheetFormatPr baseColWidth="10" defaultRowHeight="15" x14ac:dyDescent="0.25"/>
  <cols>
    <col min="5" max="5" width="29" customWidth="1"/>
    <col min="6" max="27" width="17.85546875" customWidth="1"/>
    <col min="28" max="28" width="17" customWidth="1"/>
    <col min="29" max="29" width="16.28515625" customWidth="1"/>
  </cols>
  <sheetData>
    <row r="7" spans="2:5" x14ac:dyDescent="0.25">
      <c r="B7" s="194" t="s">
        <v>44</v>
      </c>
      <c r="C7" s="207"/>
      <c r="D7" s="207"/>
      <c r="E7" s="207"/>
    </row>
    <row r="8" spans="2:5" x14ac:dyDescent="0.25">
      <c r="B8" s="207"/>
      <c r="C8" s="207"/>
      <c r="D8" s="207"/>
      <c r="E8" s="207"/>
    </row>
    <row r="9" spans="2:5" x14ac:dyDescent="0.25">
      <c r="B9" s="207"/>
      <c r="C9" s="207"/>
      <c r="D9" s="207"/>
      <c r="E9" s="207"/>
    </row>
    <row r="10" spans="2:5" x14ac:dyDescent="0.25">
      <c r="B10" s="207"/>
      <c r="C10" s="207"/>
      <c r="D10" s="207"/>
      <c r="E10" s="207"/>
    </row>
    <row r="11" spans="2:5" x14ac:dyDescent="0.25">
      <c r="B11" s="207"/>
      <c r="C11" s="207"/>
      <c r="D11" s="207"/>
      <c r="E11" s="207"/>
    </row>
    <row r="12" spans="2:5" x14ac:dyDescent="0.25">
      <c r="B12" s="207"/>
      <c r="C12" s="207"/>
      <c r="D12" s="207"/>
      <c r="E12" s="207"/>
    </row>
    <row r="13" spans="2:5" x14ac:dyDescent="0.25">
      <c r="B13" s="207"/>
      <c r="C13" s="207"/>
      <c r="D13" s="207"/>
      <c r="E13" s="207"/>
    </row>
    <row r="14" spans="2:5" x14ac:dyDescent="0.25">
      <c r="B14" s="207"/>
      <c r="C14" s="207"/>
      <c r="D14" s="207"/>
      <c r="E14" s="207"/>
    </row>
    <row r="15" spans="2:5" x14ac:dyDescent="0.25">
      <c r="B15" s="207"/>
      <c r="C15" s="207"/>
      <c r="D15" s="207"/>
      <c r="E15" s="207"/>
    </row>
    <row r="16" spans="2:5" x14ac:dyDescent="0.25">
      <c r="B16" s="207"/>
      <c r="C16" s="207"/>
      <c r="D16" s="207"/>
      <c r="E16" s="207"/>
    </row>
    <row r="17" spans="2:15" x14ac:dyDescent="0.25">
      <c r="B17" s="195" t="s">
        <v>3</v>
      </c>
      <c r="C17" s="195"/>
      <c r="D17" s="195"/>
      <c r="G17" s="195" t="s">
        <v>3</v>
      </c>
      <c r="H17" s="195"/>
      <c r="I17" s="195"/>
      <c r="M17" s="195" t="s">
        <v>3</v>
      </c>
      <c r="N17" s="195"/>
      <c r="O17" s="195"/>
    </row>
    <row r="44" spans="4:29" ht="15.75" thickBot="1" x14ac:dyDescent="0.3"/>
    <row r="45" spans="4:29"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row>
    <row r="46" spans="4:29" ht="15.75" thickBot="1" x14ac:dyDescent="0.3">
      <c r="D46" s="240" t="s">
        <v>27</v>
      </c>
      <c r="E46" s="241"/>
      <c r="F46" s="53"/>
      <c r="G46" s="72"/>
      <c r="H46" s="53"/>
      <c r="I46" s="72"/>
      <c r="J46" s="53"/>
      <c r="K46" s="72"/>
      <c r="L46" s="53"/>
      <c r="M46" s="72"/>
      <c r="N46" s="53"/>
      <c r="O46" s="72"/>
      <c r="P46" s="53"/>
      <c r="Q46" s="72"/>
      <c r="R46" s="53"/>
      <c r="S46" s="72"/>
      <c r="T46" s="53"/>
      <c r="U46" s="72"/>
      <c r="V46" s="53"/>
      <c r="W46" s="72"/>
      <c r="X46" s="53"/>
      <c r="Y46" s="72"/>
      <c r="Z46" s="53"/>
      <c r="AA46" s="73"/>
      <c r="AB46" s="73"/>
      <c r="AC46" s="73"/>
    </row>
    <row r="47" spans="4:29" x14ac:dyDescent="0.25">
      <c r="D47" s="236" t="s">
        <v>17</v>
      </c>
      <c r="E47" s="237"/>
      <c r="F47" s="97">
        <f>+(A!D47/A!$D$46)/(I!F76/I!$F$75)</f>
        <v>2.774711194240898</v>
      </c>
      <c r="G47" s="97">
        <f>+(A!E47/A!$D$46)/(I!G76/I!$F$75)</f>
        <v>4.419338763042345E-2</v>
      </c>
      <c r="H47" s="97">
        <f>+(A!F47/A!$D$46)/(I!H76/I!$F$75)</f>
        <v>0.41702101685160681</v>
      </c>
      <c r="I47" s="97">
        <f>+(A!G47/A!$D$46)/(I!I76/I!$F$75)</f>
        <v>0.17179964878181303</v>
      </c>
      <c r="J47" s="97">
        <f>+(A!H47/A!$D$46)/(I!J76/I!$F$75)</f>
        <v>0.6575544375517669</v>
      </c>
      <c r="K47" s="97">
        <f>+(A!I47/A!$D$46)/(I!K76/I!$F$75)</f>
        <v>1.2317750511900576</v>
      </c>
      <c r="L47" s="97">
        <f>+(A!J47/A!$D$46)/(I!L76/I!$F$75)</f>
        <v>0.43329832490703624</v>
      </c>
      <c r="M47" s="97">
        <f>+(A!K47/A!$D$46)/(I!M76/I!$F$75)</f>
        <v>0.26756973129793177</v>
      </c>
      <c r="N47" s="97">
        <f>+(A!L47/A!$D$46)/(I!N76/I!$F$75)</f>
        <v>5.0783175910893631E-2</v>
      </c>
      <c r="O47" s="97">
        <f>+(A!M47/A!$D$46)/(I!O76/I!$F$75)</f>
        <v>0.17294072083697784</v>
      </c>
      <c r="P47" s="97">
        <f>+(A!N47/A!$D$46)/(I!P76/I!$F$75)</f>
        <v>0.14504666518896883</v>
      </c>
      <c r="Q47" s="97">
        <f>+(A!O47/A!$D$46)/(I!Q76/I!$F$75)</f>
        <v>0.12633462711607341</v>
      </c>
      <c r="R47" s="97">
        <f>+(A!P47/A!$D$46)/(I!R76/I!$F$75)</f>
        <v>9.1116477655673031E-2</v>
      </c>
      <c r="S47" s="97">
        <f>+(A!Q47/A!$D$46)/(I!S76/I!$F$75)</f>
        <v>0.13962249771447283</v>
      </c>
      <c r="T47" s="97">
        <f>+(A!R47/A!$D$46)/(I!T76/I!$F$75)</f>
        <v>7.9818225138875668E-2</v>
      </c>
      <c r="U47" s="97">
        <f>+(A!S47/A!$D$46)/(I!U76/I!$F$75)</f>
        <v>0.1285495651041281</v>
      </c>
      <c r="V47" s="97">
        <f>+(A!T47/A!$D$46)/(I!V76/I!$F$75)</f>
        <v>0.27622294078884946</v>
      </c>
      <c r="W47" s="97">
        <f>+(A!U47/A!$D$46)/(I!W76/I!$F$75)</f>
        <v>0.33756156030042428</v>
      </c>
      <c r="X47" s="97">
        <f>+(A!V47/A!$D$46)/(I!X76/I!$F$75)</f>
        <v>0.31806046878944916</v>
      </c>
      <c r="Y47" s="97">
        <f>+(A!W47/A!$D$46)/(I!Y76/I!$F$75)</f>
        <v>0.35649078309817483</v>
      </c>
      <c r="Z47" s="97">
        <f>+(A!X47/A!$D$46)/(I!Z76/I!$F$75)</f>
        <v>0.53611212713247791</v>
      </c>
      <c r="AA47" s="97">
        <f>+(A!Y47/A!$D$46)/(I!AA76/I!$F$75)</f>
        <v>0.41440977883088392</v>
      </c>
      <c r="AB47" s="97">
        <f>+(A!Z47/A!$D$46)/(I!AB76/I!$F$75)</f>
        <v>0.67874549515022131</v>
      </c>
      <c r="AC47" s="97">
        <f>+(A!AA47/A!$D$46)/(I!AC76/I!$F$75)</f>
        <v>1.4931516040728605</v>
      </c>
    </row>
    <row r="48" spans="4:29" x14ac:dyDescent="0.25">
      <c r="D48" s="238" t="s">
        <v>18</v>
      </c>
      <c r="E48" s="239"/>
      <c r="F48" s="82">
        <f>+(A!D48/A!$D$46)/(I!F77/I!$F$75)</f>
        <v>0</v>
      </c>
      <c r="G48" s="82">
        <f>+(A!E48/A!$D$46)/(I!G77/I!$F$75)</f>
        <v>0</v>
      </c>
      <c r="H48" s="82">
        <f>+(A!F48/A!$D$46)/(I!H77/I!$F$75)</f>
        <v>0</v>
      </c>
      <c r="I48" s="82">
        <f>+(A!G48/A!$D$46)/(I!I77/I!$F$75)</f>
        <v>0</v>
      </c>
      <c r="J48" s="82">
        <f>+(A!H48/A!$D$46)/(I!J77/I!$F$75)</f>
        <v>0</v>
      </c>
      <c r="K48" s="82">
        <f>+(A!I48/A!$D$46)/(I!K77/I!$F$75)</f>
        <v>0</v>
      </c>
      <c r="L48" s="82">
        <f>+(A!J48/A!$D$46)/(I!L77/I!$F$75)</f>
        <v>0</v>
      </c>
      <c r="M48" s="82">
        <f>+(A!K48/A!$D$46)/(I!M77/I!$F$75)</f>
        <v>0</v>
      </c>
      <c r="N48" s="82">
        <f>+(A!L48/A!$D$46)/(I!N77/I!$F$75)</f>
        <v>0</v>
      </c>
      <c r="O48" s="82">
        <f>+(A!M48/A!$D$46)/(I!O77/I!$F$75)</f>
        <v>0</v>
      </c>
      <c r="P48" s="82">
        <f>+(A!N48/A!$D$46)/(I!P77/I!$F$75)</f>
        <v>1.4317817151923774E-5</v>
      </c>
      <c r="Q48" s="82">
        <f>+(A!O48/A!$D$46)/(I!Q77/I!$F$75)</f>
        <v>0</v>
      </c>
      <c r="R48" s="82">
        <f>+(A!P48/A!$D$46)/(I!R77/I!$F$75)</f>
        <v>0</v>
      </c>
      <c r="S48" s="82">
        <f>+(A!Q48/A!$D$46)/(I!S77/I!$F$75)</f>
        <v>0</v>
      </c>
      <c r="T48" s="82">
        <f>+(A!R48/A!$D$46)/(I!T77/I!$F$75)</f>
        <v>0</v>
      </c>
      <c r="U48" s="82">
        <f>+(A!S48/A!$D$46)/(I!U77/I!$F$75)</f>
        <v>0.26402261891429868</v>
      </c>
      <c r="V48" s="82">
        <f>+(A!T48/A!$D$46)/(I!V77/I!$F$75)</f>
        <v>0.36943502961841951</v>
      </c>
      <c r="W48" s="82">
        <f>+(A!U48/A!$D$46)/(I!W77/I!$F$75)</f>
        <v>0.20894751202263029</v>
      </c>
      <c r="X48" s="82">
        <f>+(A!V48/A!$D$46)/(I!X77/I!$F$75)</f>
        <v>0.10930517287170015</v>
      </c>
      <c r="Y48" s="82">
        <f>+(A!W48/A!$D$46)/(I!Y77/I!$F$75)</f>
        <v>5.8303075624016962E-3</v>
      </c>
      <c r="Z48" s="82">
        <f>+(A!X48/A!$D$46)/(I!Z77/I!$F$75)</f>
        <v>0.13875261511118772</v>
      </c>
      <c r="AA48" s="82">
        <f>+(A!Y48/A!$D$46)/(I!AA77/I!$F$75)</f>
        <v>0.13479163310025483</v>
      </c>
      <c r="AB48" s="82">
        <f>+(A!Z48/A!$D$46)/(I!AB77/I!$F$75)</f>
        <v>8.8606167898550373E-2</v>
      </c>
      <c r="AC48" s="82">
        <f>+(A!AA48/A!$D$46)/(I!AC77/I!$F$75)</f>
        <v>1.7143086671228921E-2</v>
      </c>
    </row>
    <row r="49" spans="4:29" x14ac:dyDescent="0.25">
      <c r="D49" s="236" t="s">
        <v>19</v>
      </c>
      <c r="E49" s="237"/>
      <c r="F49" s="82">
        <f>+(A!D49/A!$D$46)/(I!F78/I!$F$75)</f>
        <v>1.2347156971241298</v>
      </c>
      <c r="G49" s="82">
        <f>+(A!E49/A!$D$46)/(I!G78/I!$F$75)</f>
        <v>1.1620274053429782</v>
      </c>
      <c r="H49" s="82">
        <f>+(A!F49/A!$D$46)/(I!H78/I!$F$75)</f>
        <v>0.91379147089655843</v>
      </c>
      <c r="I49" s="82">
        <f>+(A!G49/A!$D$46)/(I!I78/I!$F$75)</f>
        <v>1.6155711267056556</v>
      </c>
      <c r="J49" s="82">
        <f>+(A!H49/A!$D$46)/(I!J78/I!$F$75)</f>
        <v>1.1243167834634982</v>
      </c>
      <c r="K49" s="82">
        <f>+(A!I49/A!$D$46)/(I!K78/I!$F$75)</f>
        <v>2.6986325447285964</v>
      </c>
      <c r="L49" s="82">
        <f>+(A!J49/A!$D$46)/(I!L78/I!$F$75)</f>
        <v>3.0864063221002116</v>
      </c>
      <c r="M49" s="82">
        <f>+(A!K49/A!$D$46)/(I!M78/I!$F$75)</f>
        <v>3.3677635790485705</v>
      </c>
      <c r="N49" s="82">
        <f>+(A!L49/A!$D$46)/(I!N78/I!$F$75)</f>
        <v>7.2887736535873708</v>
      </c>
      <c r="O49" s="82">
        <f>+(A!M49/A!$D$46)/(I!O78/I!$F$75)</f>
        <v>8.975808226292374</v>
      </c>
      <c r="P49" s="82">
        <f>+(A!N49/A!$D$46)/(I!P78/I!$F$75)</f>
        <v>13.912866474937251</v>
      </c>
      <c r="Q49" s="82">
        <f>+(A!O49/A!$D$46)/(I!Q78/I!$F$75)</f>
        <v>32.608389478257642</v>
      </c>
      <c r="R49" s="82">
        <f>+(A!P49/A!$D$46)/(I!R78/I!$F$75)</f>
        <v>30.177623331843538</v>
      </c>
      <c r="S49" s="82">
        <f>+(A!Q49/A!$D$46)/(I!S78/I!$F$75)</f>
        <v>11.412062754974968</v>
      </c>
      <c r="T49" s="82">
        <f>+(A!R49/A!$D$46)/(I!T78/I!$F$75)</f>
        <v>20.168427226228481</v>
      </c>
      <c r="U49" s="82">
        <f>+(A!S49/A!$D$46)/(I!U78/I!$F$75)</f>
        <v>31.181982060838912</v>
      </c>
      <c r="V49" s="82">
        <f>+(A!T49/A!$D$46)/(I!V78/I!$F$75)</f>
        <v>32.024718525773146</v>
      </c>
      <c r="W49" s="82">
        <f>+(A!U49/A!$D$46)/(I!W78/I!$F$75)</f>
        <v>32.634118142503056</v>
      </c>
      <c r="X49" s="82">
        <f>+(A!V49/A!$D$46)/(I!X78/I!$F$75)</f>
        <v>34.241633704763871</v>
      </c>
      <c r="Y49" s="82">
        <f>+(A!W49/A!$D$46)/(I!Y78/I!$F$75)</f>
        <v>23.249450415724738</v>
      </c>
      <c r="Z49" s="82">
        <f>+(A!X49/A!$D$46)/(I!Z78/I!$F$75)</f>
        <v>20.884787229310625</v>
      </c>
      <c r="AA49" s="82">
        <f>+(A!Y49/A!$D$46)/(I!AA78/I!$F$75)</f>
        <v>15.106863794401447</v>
      </c>
      <c r="AB49" s="82">
        <f>+(A!Z49/A!$D$46)/(I!AB78/I!$F$75)</f>
        <v>18.669124942355296</v>
      </c>
      <c r="AC49" s="82">
        <f>+(A!AA49/A!$D$46)/(I!AC78/I!$F$75)</f>
        <v>23.209623344670508</v>
      </c>
    </row>
    <row r="50" spans="4:29" x14ac:dyDescent="0.25">
      <c r="D50" s="238" t="s">
        <v>20</v>
      </c>
      <c r="E50" s="239"/>
      <c r="F50" s="82">
        <f>+(A!D50/A!$D$46)/(I!F79/I!$F$75)</f>
        <v>0</v>
      </c>
      <c r="G50" s="82">
        <f>+(A!E50/A!$D$46)/(I!G79/I!$F$75)</f>
        <v>0</v>
      </c>
      <c r="H50" s="82">
        <f>+(A!F50/A!$D$46)/(I!H79/I!$F$75)</f>
        <v>0</v>
      </c>
      <c r="I50" s="82">
        <f>+(A!G50/A!$D$46)/(I!I79/I!$F$75)</f>
        <v>0</v>
      </c>
      <c r="J50" s="82">
        <f>+(A!H50/A!$D$46)/(I!J79/I!$F$75)</f>
        <v>0</v>
      </c>
      <c r="K50" s="82">
        <f>+(A!I50/A!$D$46)/(I!K79/I!$F$75)</f>
        <v>0</v>
      </c>
      <c r="L50" s="82">
        <f>+(A!J50/A!$D$46)/(I!L79/I!$F$75)</f>
        <v>0</v>
      </c>
      <c r="M50" s="82">
        <f>+(A!K50/A!$D$46)/(I!M79/I!$F$75)</f>
        <v>3.0030444895236619E-3</v>
      </c>
      <c r="N50" s="82">
        <f>+(A!L50/A!$D$46)/(I!N79/I!$F$75)</f>
        <v>9.138249253741007E-2</v>
      </c>
      <c r="O50" s="82">
        <f>+(A!M50/A!$D$46)/(I!O79/I!$F$75)</f>
        <v>0.23907662256583145</v>
      </c>
      <c r="P50" s="82">
        <f>+(A!N50/A!$D$46)/(I!P79/I!$F$75)</f>
        <v>0</v>
      </c>
      <c r="Q50" s="82">
        <f>+(A!O50/A!$D$46)/(I!Q79/I!$F$75)</f>
        <v>0</v>
      </c>
      <c r="R50" s="82">
        <f>+(A!P50/A!$D$46)/(I!R79/I!$F$75)</f>
        <v>0</v>
      </c>
      <c r="S50" s="82">
        <f>+(A!Q50/A!$D$46)/(I!S79/I!$F$75)</f>
        <v>0.87558138751084647</v>
      </c>
      <c r="T50" s="82">
        <f>+(A!R50/A!$D$46)/(I!T79/I!$F$75)</f>
        <v>6.2604522201372141</v>
      </c>
      <c r="U50" s="82">
        <f>+(A!S50/A!$D$46)/(I!U79/I!$F$75)</f>
        <v>13.5136968289326</v>
      </c>
      <c r="V50" s="82">
        <f>+(A!T50/A!$D$46)/(I!V79/I!$F$75)</f>
        <v>8.5229181806402288</v>
      </c>
      <c r="W50" s="82">
        <f>+(A!U50/A!$D$46)/(I!W79/I!$F$75)</f>
        <v>15.229764834071894</v>
      </c>
      <c r="X50" s="82">
        <f>+(A!V50/A!$D$46)/(I!X79/I!$F$75)</f>
        <v>25.910045502523676</v>
      </c>
      <c r="Y50" s="82">
        <f>+(A!W50/A!$D$46)/(I!Y79/I!$F$75)</f>
        <v>34.146851435633984</v>
      </c>
      <c r="Z50" s="82">
        <f>+(A!X50/A!$D$46)/(I!Z79/I!$F$75)</f>
        <v>22.445545404712654</v>
      </c>
      <c r="AA50" s="82">
        <f>+(A!Y50/A!$D$46)/(I!AA79/I!$F$75)</f>
        <v>13.753709843279088</v>
      </c>
      <c r="AB50" s="82">
        <f>+(A!Z50/A!$D$46)/(I!AB79/I!$F$75)</f>
        <v>18.226157793064893</v>
      </c>
      <c r="AC50" s="82">
        <f>+(A!AA50/A!$D$46)/(I!AC79/I!$F$75)</f>
        <v>33.229460914964051</v>
      </c>
    </row>
    <row r="51" spans="4:29" x14ac:dyDescent="0.25">
      <c r="D51" s="236" t="s">
        <v>21</v>
      </c>
      <c r="E51" s="237"/>
      <c r="F51" s="82">
        <f>+(A!D51/A!$D$46)/(I!F80/I!$F$75)</f>
        <v>0</v>
      </c>
      <c r="G51" s="82">
        <f>+(A!E51/A!$D$46)/(I!G80/I!$F$75)</f>
        <v>0</v>
      </c>
      <c r="H51" s="82">
        <f>+(A!F51/A!$D$46)/(I!H80/I!$F$75)</f>
        <v>0</v>
      </c>
      <c r="I51" s="82">
        <f>+(A!G51/A!$D$46)/(I!I80/I!$F$75)</f>
        <v>0</v>
      </c>
      <c r="J51" s="82">
        <f>+(A!H51/A!$D$46)/(I!J80/I!$F$75)</f>
        <v>0</v>
      </c>
      <c r="K51" s="82">
        <f>+(A!I51/A!$D$46)/(I!K80/I!$F$75)</f>
        <v>0</v>
      </c>
      <c r="L51" s="82">
        <f>+(A!J51/A!$D$46)/(I!L80/I!$F$75)</f>
        <v>0</v>
      </c>
      <c r="M51" s="82">
        <f>+(A!K51/A!$D$46)/(I!M80/I!$F$75)</f>
        <v>0</v>
      </c>
      <c r="N51" s="82">
        <f>+(A!L51/A!$D$46)/(I!N80/I!$F$75)</f>
        <v>3.2821819120750287E-2</v>
      </c>
      <c r="O51" s="82">
        <f>+(A!M51/A!$D$46)/(I!O80/I!$F$75)</f>
        <v>0</v>
      </c>
      <c r="P51" s="82">
        <f>+(A!N51/A!$D$46)/(I!P80/I!$F$75)</f>
        <v>0</v>
      </c>
      <c r="Q51" s="82">
        <f>+(A!O51/A!$D$46)/(I!Q80/I!$F$75)</f>
        <v>0</v>
      </c>
      <c r="R51" s="82">
        <f>+(A!P51/A!$D$46)/(I!R80/I!$F$75)</f>
        <v>0</v>
      </c>
      <c r="S51" s="82">
        <f>+(A!Q51/A!$D$46)/(I!S80/I!$F$75)</f>
        <v>0</v>
      </c>
      <c r="T51" s="82">
        <f>+(A!R51/A!$D$46)/(I!T80/I!$F$75)</f>
        <v>0</v>
      </c>
      <c r="U51" s="82">
        <f>+(A!S51/A!$D$46)/(I!U80/I!$F$75)</f>
        <v>0</v>
      </c>
      <c r="V51" s="82">
        <f>+(A!T51/A!$D$46)/(I!V80/I!$F$75)</f>
        <v>0</v>
      </c>
      <c r="W51" s="82">
        <f>+(A!U51/A!$D$46)/(I!W80/I!$F$75)</f>
        <v>7.4623699805104554E-2</v>
      </c>
      <c r="X51" s="82">
        <f>+(A!V51/A!$D$46)/(I!X80/I!$F$75)</f>
        <v>1.5862612041426732E-2</v>
      </c>
      <c r="Y51" s="82">
        <f>+(A!W51/A!$D$46)/(I!Y80/I!$F$75)</f>
        <v>9.6992476823516902E-3</v>
      </c>
      <c r="Z51" s="82">
        <f>+(A!X51/A!$D$46)/(I!Z80/I!$F$75)</f>
        <v>0</v>
      </c>
      <c r="AA51" s="82">
        <f>+(A!Y51/A!$D$46)/(I!AA80/I!$F$75)</f>
        <v>2.2248077952701038E-3</v>
      </c>
      <c r="AB51" s="82">
        <f>+(A!Z51/A!$D$46)/(I!AB80/I!$F$75)</f>
        <v>0</v>
      </c>
      <c r="AC51" s="82">
        <f>+(A!AA51/A!$D$46)/(I!AC80/I!$F$75)</f>
        <v>1.0126659998389102E-2</v>
      </c>
    </row>
    <row r="52" spans="4:29" x14ac:dyDescent="0.25">
      <c r="D52" s="238" t="s">
        <v>22</v>
      </c>
      <c r="E52" s="239"/>
      <c r="F52" s="82">
        <f>+(A!D52/A!$D$46)/(I!F81/I!$F$75)</f>
        <v>0.85986359150352987</v>
      </c>
      <c r="G52" s="82">
        <f>+(A!E52/A!$D$46)/(I!G81/I!$F$75)</f>
        <v>0.56457680495263241</v>
      </c>
      <c r="H52" s="82">
        <f>+(A!F52/A!$D$46)/(I!H81/I!$F$75)</f>
        <v>0.69102497933716278</v>
      </c>
      <c r="I52" s="82">
        <f>+(A!G52/A!$D$46)/(I!I81/I!$F$75)</f>
        <v>0.20102139870801122</v>
      </c>
      <c r="J52" s="82">
        <f>+(A!H52/A!$D$46)/(I!J81/I!$F$75)</f>
        <v>0.28494911159722142</v>
      </c>
      <c r="K52" s="82">
        <f>+(A!I52/A!$D$46)/(I!K81/I!$F$75)</f>
        <v>0.29018830927784611</v>
      </c>
      <c r="L52" s="82">
        <f>+(A!J52/A!$D$46)/(I!L81/I!$F$75)</f>
        <v>0.20709190274482989</v>
      </c>
      <c r="M52" s="82">
        <f>+(A!K52/A!$D$46)/(I!M81/I!$F$75)</f>
        <v>0.63803187210114032</v>
      </c>
      <c r="N52" s="82">
        <f>+(A!L52/A!$D$46)/(I!N81/I!$F$75)</f>
        <v>1.8685973757482743</v>
      </c>
      <c r="O52" s="82">
        <f>+(A!M52/A!$D$46)/(I!O81/I!$F$75)</f>
        <v>0.83324493765654783</v>
      </c>
      <c r="P52" s="82">
        <f>+(A!N52/A!$D$46)/(I!P81/I!$F$75)</f>
        <v>1.1311503676281243</v>
      </c>
      <c r="Q52" s="82">
        <f>+(A!O52/A!$D$46)/(I!Q81/I!$F$75)</f>
        <v>0.7044647307358588</v>
      </c>
      <c r="R52" s="82">
        <f>+(A!P52/A!$D$46)/(I!R81/I!$F$75)</f>
        <v>1.0653827344918529</v>
      </c>
      <c r="S52" s="82">
        <f>+(A!Q52/A!$D$46)/(I!S81/I!$F$75)</f>
        <v>1.255938233110732</v>
      </c>
      <c r="T52" s="82">
        <f>+(A!R52/A!$D$46)/(I!T81/I!$F$75)</f>
        <v>2.4986686939204974</v>
      </c>
      <c r="U52" s="82">
        <f>+(A!S52/A!$D$46)/(I!U81/I!$F$75)</f>
        <v>1.4156472441081347</v>
      </c>
      <c r="V52" s="82">
        <f>+(A!T52/A!$D$46)/(I!V81/I!$F$75)</f>
        <v>1.526627135991709</v>
      </c>
      <c r="W52" s="82">
        <f>+(A!U52/A!$D$46)/(I!W81/I!$F$75)</f>
        <v>1.9349013698053794</v>
      </c>
      <c r="X52" s="82">
        <f>+(A!V52/A!$D$46)/(I!X81/I!$F$75)</f>
        <v>1.6701647595353226</v>
      </c>
      <c r="Y52" s="82">
        <f>+(A!W52/A!$D$46)/(I!Y81/I!$F$75)</f>
        <v>1.6034607827470628</v>
      </c>
      <c r="Z52" s="82">
        <f>+(A!X52/A!$D$46)/(I!Z81/I!$F$75)</f>
        <v>1.4798945736654248</v>
      </c>
      <c r="AA52" s="82">
        <f>+(A!Y52/A!$D$46)/(I!AA81/I!$F$75)</f>
        <v>1.407073437475177</v>
      </c>
      <c r="AB52" s="82">
        <f>+(A!Z52/A!$D$46)/(I!AB81/I!$F$75)</f>
        <v>1.6110739893392572</v>
      </c>
      <c r="AC52" s="82">
        <f>+(A!AA52/A!$D$46)/(I!AC81/I!$F$75)</f>
        <v>1.3909345333448351</v>
      </c>
    </row>
    <row r="53" spans="4:29" x14ac:dyDescent="0.25">
      <c r="D53" s="236" t="s">
        <v>23</v>
      </c>
      <c r="E53" s="237"/>
      <c r="F53" s="82">
        <f>+(A!D53/A!$D$46)/(I!F82/I!$F$75)</f>
        <v>0.11891143477326203</v>
      </c>
      <c r="G53" s="82">
        <f>+(A!E53/A!$D$46)/(I!G82/I!$F$75)</f>
        <v>3.0791278852442365E-2</v>
      </c>
      <c r="H53" s="82">
        <f>+(A!F53/A!$D$46)/(I!H82/I!$F$75)</f>
        <v>7.1479285806959544E-2</v>
      </c>
      <c r="I53" s="82">
        <f>+(A!G53/A!$D$46)/(I!I82/I!$F$75)</f>
        <v>0.17615952567965606</v>
      </c>
      <c r="J53" s="82">
        <f>+(A!H53/A!$D$46)/(I!J82/I!$F$75)</f>
        <v>0.41876525601979137</v>
      </c>
      <c r="K53" s="82">
        <f>+(A!I53/A!$D$46)/(I!K82/I!$F$75)</f>
        <v>1.0063951694997866</v>
      </c>
      <c r="L53" s="82">
        <f>+(A!J53/A!$D$46)/(I!L82/I!$F$75)</f>
        <v>0.71449361789930932</v>
      </c>
      <c r="M53" s="82">
        <f>+(A!K53/A!$D$46)/(I!M82/I!$F$75)</f>
        <v>1.4933526690862304</v>
      </c>
      <c r="N53" s="82">
        <f>+(A!L53/A!$D$46)/(I!N82/I!$F$75)</f>
        <v>5.8391461938892295</v>
      </c>
      <c r="O53" s="82">
        <f>+(A!M53/A!$D$46)/(I!O82/I!$F$75)</f>
        <v>8.7244240576083634</v>
      </c>
      <c r="P53" s="82">
        <f>+(A!N53/A!$D$46)/(I!P82/I!$F$75)</f>
        <v>13.06444310248806</v>
      </c>
      <c r="Q53" s="82">
        <f>+(A!O53/A!$D$46)/(I!Q82/I!$F$75)</f>
        <v>15.170361911903708</v>
      </c>
      <c r="R53" s="82">
        <f>+(A!P53/A!$D$46)/(I!R82/I!$F$75)</f>
        <v>25.94903817276899</v>
      </c>
      <c r="S53" s="82">
        <f>+(A!Q53/A!$D$46)/(I!S82/I!$F$75)</f>
        <v>12.887570653567263</v>
      </c>
      <c r="T53" s="82">
        <f>+(A!R53/A!$D$46)/(I!T82/I!$F$75)</f>
        <v>23.923629339650681</v>
      </c>
      <c r="U53" s="82">
        <f>+(A!S53/A!$D$46)/(I!U82/I!$F$75)</f>
        <v>26.674361384422376</v>
      </c>
      <c r="V53" s="82">
        <f>+(A!T53/A!$D$46)/(I!V82/I!$F$75)</f>
        <v>23.729337903911375</v>
      </c>
      <c r="W53" s="82">
        <f>+(A!U53/A!$D$46)/(I!W82/I!$F$75)</f>
        <v>27.731661375043885</v>
      </c>
      <c r="X53" s="82">
        <f>+(A!V53/A!$D$46)/(I!X82/I!$F$75)</f>
        <v>27.266929587125261</v>
      </c>
      <c r="Y53" s="82">
        <f>+(A!W53/A!$D$46)/(I!Y82/I!$F$75)</f>
        <v>16.659460673107965</v>
      </c>
      <c r="Z53" s="82">
        <f>+(A!X53/A!$D$46)/(I!Z82/I!$F$75)</f>
        <v>23.062331782073645</v>
      </c>
      <c r="AA53" s="82">
        <f>+(A!Y53/A!$D$46)/(I!AA82/I!$F$75)</f>
        <v>11.93022778401204</v>
      </c>
      <c r="AB53" s="82">
        <f>+(A!Z53/A!$D$46)/(I!AB82/I!$F$75)</f>
        <v>21.020846502402264</v>
      </c>
      <c r="AC53" s="82">
        <f>+(A!AA53/A!$D$46)/(I!AC82/I!$F$75)</f>
        <v>29.768011402392073</v>
      </c>
    </row>
    <row r="54" spans="4:29" x14ac:dyDescent="0.25">
      <c r="D54" s="238" t="s">
        <v>24</v>
      </c>
      <c r="E54" s="239"/>
      <c r="F54" s="82">
        <f>+(A!D54/A!$D$46)/(I!F83/I!$F$75)</f>
        <v>6.1129857814311312E-3</v>
      </c>
      <c r="G54" s="82">
        <f>+(A!E54/A!$D$46)/(I!G83/I!$F$75)</f>
        <v>0.762605531626247</v>
      </c>
      <c r="H54" s="82">
        <f>+(A!F54/A!$D$46)/(I!H83/I!$F$75)</f>
        <v>0</v>
      </c>
      <c r="I54" s="82">
        <f>+(A!G54/A!$D$46)/(I!I83/I!$F$75)</f>
        <v>5.2567183888394986E-2</v>
      </c>
      <c r="J54" s="82">
        <f>+(A!H54/A!$D$46)/(I!J83/I!$F$75)</f>
        <v>0.73230971340968409</v>
      </c>
      <c r="K54" s="82">
        <f>+(A!I54/A!$D$46)/(I!K83/I!$F$75)</f>
        <v>0.32427290644043172</v>
      </c>
      <c r="L54" s="82">
        <f>+(A!J54/A!$D$46)/(I!L83/I!$F$75)</f>
        <v>0.11996741704353482</v>
      </c>
      <c r="M54" s="82">
        <f>+(A!K54/A!$D$46)/(I!M83/I!$F$75)</f>
        <v>6.474466169377778E-2</v>
      </c>
      <c r="N54" s="82">
        <f>+(A!L54/A!$D$46)/(I!N83/I!$F$75)</f>
        <v>0.3725159721322171</v>
      </c>
      <c r="O54" s="82">
        <f>+(A!M54/A!$D$46)/(I!O83/I!$F$75)</f>
        <v>0.33435110798012574</v>
      </c>
      <c r="P54" s="82">
        <f>+(A!N54/A!$D$46)/(I!P83/I!$F$75)</f>
        <v>0.27486355007299762</v>
      </c>
      <c r="Q54" s="82">
        <f>+(A!O54/A!$D$46)/(I!Q83/I!$F$75)</f>
        <v>1.0085557907594753</v>
      </c>
      <c r="R54" s="82">
        <f>+(A!P54/A!$D$46)/(I!R83/I!$F$75)</f>
        <v>0.34681487745928385</v>
      </c>
      <c r="S54" s="82">
        <f>+(A!Q54/A!$D$46)/(I!S83/I!$F$75)</f>
        <v>0.70254241799212258</v>
      </c>
      <c r="T54" s="82">
        <f>+(A!R54/A!$D$46)/(I!T83/I!$F$75)</f>
        <v>7.2474181218106629E-2</v>
      </c>
      <c r="U54" s="82">
        <f>+(A!S54/A!$D$46)/(I!U83/I!$F$75)</f>
        <v>7.2950412959489924E-2</v>
      </c>
      <c r="V54" s="82">
        <f>+(A!T54/A!$D$46)/(I!V83/I!$F$75)</f>
        <v>4.9986989524880641E-2</v>
      </c>
      <c r="W54" s="82">
        <f>+(A!U54/A!$D$46)/(I!W83/I!$F$75)</f>
        <v>0.23128426742049363</v>
      </c>
      <c r="X54" s="82">
        <f>+(A!V54/A!$D$46)/(I!X83/I!$F$75)</f>
        <v>0.31967530195311339</v>
      </c>
      <c r="Y54" s="82">
        <f>+(A!W54/A!$D$46)/(I!Y83/I!$F$75)</f>
        <v>0.73264708483477314</v>
      </c>
      <c r="Z54" s="82">
        <f>+(A!X54/A!$D$46)/(I!Z83/I!$F$75)</f>
        <v>0.2478146648170769</v>
      </c>
      <c r="AA54" s="82">
        <f>+(A!Y54/A!$D$46)/(I!AA83/I!$F$75)</f>
        <v>0.26430101953200136</v>
      </c>
      <c r="AB54" s="82">
        <f>+(A!Z54/A!$D$46)/(I!AB83/I!$F$75)</f>
        <v>0.46069892429064824</v>
      </c>
      <c r="AC54" s="82">
        <f>+(A!AA54/A!$D$46)/(I!AC83/I!$F$75)</f>
        <v>0.56970098366672395</v>
      </c>
    </row>
    <row r="55" spans="4:29" x14ac:dyDescent="0.25">
      <c r="D55" s="236" t="s">
        <v>25</v>
      </c>
      <c r="E55" s="237"/>
      <c r="F55" s="82">
        <f>+(A!D55/A!$D$46)/(I!F84/I!$F$75)</f>
        <v>1.6945558351848852E-2</v>
      </c>
      <c r="G55" s="82">
        <f>+(A!E55/A!$D$46)/(I!G84/I!$F$75)</f>
        <v>1.5451219969830621E-2</v>
      </c>
      <c r="H55" s="82">
        <f>+(A!F55/A!$D$46)/(I!H84/I!$F$75)</f>
        <v>2.0075269859711347E-2</v>
      </c>
      <c r="I55" s="82">
        <f>+(A!G55/A!$D$46)/(I!I84/I!$F$75)</f>
        <v>2.4772565751556936E-3</v>
      </c>
      <c r="J55" s="82">
        <f>+(A!H55/A!$D$46)/(I!J84/I!$F$75)</f>
        <v>2.496998095420094E-2</v>
      </c>
      <c r="K55" s="82">
        <f>+(A!I55/A!$D$46)/(I!K84/I!$F$75)</f>
        <v>2.161496651291114E-2</v>
      </c>
      <c r="L55" s="82">
        <f>+(A!J55/A!$D$46)/(I!L84/I!$F$75)</f>
        <v>2.2079320093246774E-2</v>
      </c>
      <c r="M55" s="82">
        <f>+(A!K55/A!$D$46)/(I!M84/I!$F$75)</f>
        <v>8.9499429157102628E-2</v>
      </c>
      <c r="N55" s="82">
        <f>+(A!L55/A!$D$46)/(I!N84/I!$F$75)</f>
        <v>9.3005771233431622E-2</v>
      </c>
      <c r="O55" s="82">
        <f>+(A!M55/A!$D$46)/(I!O84/I!$F$75)</f>
        <v>6.0757487789015192E-2</v>
      </c>
      <c r="P55" s="82">
        <f>+(A!N55/A!$D$46)/(I!P84/I!$F$75)</f>
        <v>1.3295112154486621E-2</v>
      </c>
      <c r="Q55" s="82">
        <f>+(A!O55/A!$D$46)/(I!Q84/I!$F$75)</f>
        <v>3.7109437485786718E-2</v>
      </c>
      <c r="R55" s="82">
        <f>+(A!P55/A!$D$46)/(I!R84/I!$F$75)</f>
        <v>4.5571996560006739E-2</v>
      </c>
      <c r="S55" s="82">
        <f>+(A!Q55/A!$D$46)/(I!S84/I!$F$75)</f>
        <v>4.5240599652165904E-2</v>
      </c>
      <c r="T55" s="82">
        <f>+(A!R55/A!$D$46)/(I!T84/I!$F$75)</f>
        <v>0.11455327928541661</v>
      </c>
      <c r="U55" s="82">
        <f>+(A!S55/A!$D$46)/(I!U84/I!$F$75)</f>
        <v>0.10819685152146061</v>
      </c>
      <c r="V55" s="82">
        <f>+(A!T55/A!$D$46)/(I!V84/I!$F$75)</f>
        <v>0.12313180437394851</v>
      </c>
      <c r="W55" s="82">
        <f>+(A!U55/A!$D$46)/(I!W84/I!$F$75)</f>
        <v>0.19246516138193492</v>
      </c>
      <c r="X55" s="82">
        <f>+(A!V55/A!$D$46)/(I!X84/I!$F$75)</f>
        <v>1.6018868008944109</v>
      </c>
      <c r="Y55" s="82">
        <f>+(A!W55/A!$D$46)/(I!Y84/I!$F$75)</f>
        <v>0.37635433198057761</v>
      </c>
      <c r="Z55" s="82">
        <f>+(A!X55/A!$D$46)/(I!Z84/I!$F$75)</f>
        <v>0.44487374060523754</v>
      </c>
      <c r="AA55" s="82">
        <f>+(A!Y55/A!$D$46)/(I!AA84/I!$F$75)</f>
        <v>0.52284363479605878</v>
      </c>
      <c r="AB55" s="82">
        <f>+(A!Z55/A!$D$46)/(I!AB84/I!$F$75)</f>
        <v>0.31701327313741756</v>
      </c>
      <c r="AC55" s="82">
        <f>+(A!AA55/A!$D$46)/(I!AC84/I!$F$75)</f>
        <v>0.75283821903732662</v>
      </c>
    </row>
    <row r="56" spans="4:29" ht="15.75" thickBot="1" x14ac:dyDescent="0.3">
      <c r="D56" s="234" t="s">
        <v>26</v>
      </c>
      <c r="E56" s="235"/>
      <c r="F56" s="98">
        <f>+(A!D56/A!$D$46)/(I!F85/I!$F$75)</f>
        <v>3.9925964896886174E-6</v>
      </c>
      <c r="G56" s="98">
        <f>+(A!E56/A!$D$46)/(I!G85/I!$F$75)</f>
        <v>0</v>
      </c>
      <c r="H56" s="98">
        <f>+(A!F56/A!$D$46)/(I!H85/I!$F$75)</f>
        <v>0</v>
      </c>
      <c r="I56" s="98">
        <f>+(A!G56/A!$D$46)/(I!I85/I!$F$75)</f>
        <v>0</v>
      </c>
      <c r="J56" s="98">
        <f>+(A!H56/A!$D$46)/(I!J85/I!$F$75)</f>
        <v>0</v>
      </c>
      <c r="K56" s="98">
        <f>+(A!I56/A!$D$46)/(I!K85/I!$F$75)</f>
        <v>0</v>
      </c>
      <c r="L56" s="98">
        <f>+(A!J56/A!$D$46)/(I!L85/I!$F$75)</f>
        <v>0</v>
      </c>
      <c r="M56" s="98">
        <f>+(A!K56/A!$D$46)/(I!M85/I!$F$75)</f>
        <v>0</v>
      </c>
      <c r="N56" s="98">
        <f>+(A!L56/A!$D$46)/(I!N85/I!$F$75)</f>
        <v>0</v>
      </c>
      <c r="O56" s="98">
        <f>+(A!M56/A!$D$46)/(I!O85/I!$F$75)</f>
        <v>0</v>
      </c>
      <c r="P56" s="98">
        <f>+(A!N56/A!$D$46)/(I!P85/I!$F$75)</f>
        <v>3.030068763649473E-3</v>
      </c>
      <c r="Q56" s="98">
        <f>+(A!O56/A!$D$46)/(I!Q85/I!$F$75)</f>
        <v>6.0974367107104839E-4</v>
      </c>
      <c r="R56" s="98">
        <f>+(A!P56/A!$D$46)/(I!R85/I!$F$75)</f>
        <v>3.3784564087025919E-3</v>
      </c>
      <c r="S56" s="98">
        <f>+(A!Q56/A!$D$46)/(I!S85/I!$F$75)</f>
        <v>3.2978255024846397E-3</v>
      </c>
      <c r="T56" s="98">
        <f>+(A!R56/A!$D$46)/(I!T85/I!$F$75)</f>
        <v>9.7330491784209652E-4</v>
      </c>
      <c r="U56" s="98">
        <f>+(A!S56/A!$D$46)/(I!U85/I!$F$75)</f>
        <v>1.7018668232730769E-3</v>
      </c>
      <c r="V56" s="98">
        <f>+(A!T56/A!$D$46)/(I!V85/I!$F$75)</f>
        <v>1.8314413230962007E-3</v>
      </c>
      <c r="W56" s="98">
        <f>+(A!U56/A!$D$46)/(I!W85/I!$F$75)</f>
        <v>1.6119680492602127E-3</v>
      </c>
      <c r="X56" s="98">
        <f>+(A!V56/A!$D$46)/(I!X85/I!$F$75)</f>
        <v>2.7809425857555571E-3</v>
      </c>
      <c r="Y56" s="98">
        <f>+(A!W56/A!$D$46)/(I!Y85/I!$F$75)</f>
        <v>5.8655833175004423E-3</v>
      </c>
      <c r="Z56" s="98">
        <f>+(A!X56/A!$D$46)/(I!Z85/I!$F$75)</f>
        <v>1.0853554429948353E-2</v>
      </c>
      <c r="AA56" s="98">
        <f>+(A!Y56/A!$D$46)/(I!AA85/I!$F$75)</f>
        <v>5.0000375130722667E-3</v>
      </c>
      <c r="AB56" s="98">
        <f>+(A!Z56/A!$D$46)/(I!AB85/I!$F$75)</f>
        <v>1.0056786041227077E-2</v>
      </c>
      <c r="AC56" s="98">
        <f>+(A!AA56/A!$D$46)/(I!AC85/I!$F$75)</f>
        <v>1.1839256917339231E-3</v>
      </c>
    </row>
    <row r="57" spans="4:29" s="1" customFormat="1" x14ac:dyDescent="0.25">
      <c r="D57" s="1" t="s">
        <v>53</v>
      </c>
      <c r="E57" s="123"/>
      <c r="F57" s="99"/>
      <c r="G57" s="99"/>
      <c r="H57" s="99"/>
      <c r="I57" s="99"/>
      <c r="J57" s="99"/>
      <c r="K57" s="99"/>
      <c r="L57" s="99"/>
      <c r="M57" s="99"/>
      <c r="N57" s="99"/>
      <c r="O57" s="99"/>
      <c r="P57" s="99"/>
      <c r="Q57" s="99"/>
      <c r="R57" s="99"/>
      <c r="S57" s="99"/>
      <c r="T57" s="99"/>
      <c r="U57" s="99"/>
      <c r="V57" s="99"/>
      <c r="W57" s="99"/>
      <c r="X57" s="99"/>
      <c r="Y57" s="99"/>
      <c r="Z57" s="99"/>
      <c r="AA57" s="99"/>
    </row>
    <row r="58" spans="4:29" ht="15.75" thickBot="1" x14ac:dyDescent="0.3"/>
    <row r="59" spans="4:29" ht="15.75" thickBot="1" x14ac:dyDescent="0.3">
      <c r="D59" s="7" t="s">
        <v>15</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c r="AC59" s="10">
        <v>2018</v>
      </c>
    </row>
    <row r="60" spans="4:29" ht="15.75" thickBot="1" x14ac:dyDescent="0.3">
      <c r="D60" s="240" t="s">
        <v>27</v>
      </c>
      <c r="E60" s="241"/>
      <c r="F60" s="107"/>
      <c r="G60" s="100"/>
      <c r="H60" s="101"/>
      <c r="I60" s="100"/>
      <c r="J60" s="100"/>
      <c r="K60" s="100"/>
      <c r="L60" s="100"/>
      <c r="M60" s="100"/>
      <c r="N60" s="100"/>
      <c r="O60" s="100"/>
      <c r="P60" s="100"/>
      <c r="Q60" s="100"/>
      <c r="R60" s="100"/>
      <c r="S60" s="100"/>
      <c r="T60" s="100"/>
      <c r="U60" s="100"/>
      <c r="V60" s="100"/>
      <c r="W60" s="100"/>
      <c r="X60" s="100"/>
      <c r="Y60" s="100"/>
      <c r="Z60" s="100"/>
      <c r="AA60" s="100"/>
      <c r="AB60" s="100"/>
      <c r="AC60" s="100"/>
    </row>
    <row r="61" spans="4:29" x14ac:dyDescent="0.25">
      <c r="D61" s="236" t="s">
        <v>17</v>
      </c>
      <c r="E61" s="237"/>
      <c r="F61" s="102" t="str">
        <f>+IF(F47&gt; 0.33,"VENTAJA","INTRAPRODUCTO")</f>
        <v>VENTAJA</v>
      </c>
      <c r="G61" s="97" t="str">
        <f t="shared" ref="G61:AA61" si="0">+IF(G47&gt; 0.33,"VENTAJA","INTRAPRODUCTO")</f>
        <v>INTRAPRODUCTO</v>
      </c>
      <c r="H61" s="103" t="str">
        <f t="shared" si="0"/>
        <v>VENTAJA</v>
      </c>
      <c r="I61" s="97" t="str">
        <f t="shared" si="0"/>
        <v>INTRAPRODUCTO</v>
      </c>
      <c r="J61" s="103" t="str">
        <f t="shared" si="0"/>
        <v>VENTAJA</v>
      </c>
      <c r="K61" s="97" t="str">
        <f t="shared" si="0"/>
        <v>VENTAJA</v>
      </c>
      <c r="L61" s="103" t="str">
        <f t="shared" si="0"/>
        <v>VENTAJA</v>
      </c>
      <c r="M61" s="97" t="str">
        <f t="shared" si="0"/>
        <v>INTRAPRODUCTO</v>
      </c>
      <c r="N61" s="103" t="str">
        <f t="shared" si="0"/>
        <v>INTRAPRODUCTO</v>
      </c>
      <c r="O61" s="97" t="str">
        <f t="shared" si="0"/>
        <v>INTRAPRODUCTO</v>
      </c>
      <c r="P61" s="103" t="str">
        <f t="shared" si="0"/>
        <v>INTRAPRODUCTO</v>
      </c>
      <c r="Q61" s="97" t="str">
        <f t="shared" si="0"/>
        <v>INTRAPRODUCTO</v>
      </c>
      <c r="R61" s="103" t="str">
        <f t="shared" si="0"/>
        <v>INTRAPRODUCTO</v>
      </c>
      <c r="S61" s="97" t="str">
        <f t="shared" si="0"/>
        <v>INTRAPRODUCTO</v>
      </c>
      <c r="T61" s="103" t="str">
        <f t="shared" si="0"/>
        <v>INTRAPRODUCTO</v>
      </c>
      <c r="U61" s="97" t="str">
        <f t="shared" si="0"/>
        <v>INTRAPRODUCTO</v>
      </c>
      <c r="V61" s="103" t="str">
        <f t="shared" si="0"/>
        <v>INTRAPRODUCTO</v>
      </c>
      <c r="W61" s="97" t="str">
        <f t="shared" si="0"/>
        <v>VENTAJA</v>
      </c>
      <c r="X61" s="103" t="str">
        <f t="shared" si="0"/>
        <v>INTRAPRODUCTO</v>
      </c>
      <c r="Y61" s="97" t="str">
        <f t="shared" si="0"/>
        <v>VENTAJA</v>
      </c>
      <c r="Z61" s="103" t="str">
        <f t="shared" si="0"/>
        <v>VENTAJA</v>
      </c>
      <c r="AA61" s="97" t="str">
        <f t="shared" si="0"/>
        <v>VENTAJA</v>
      </c>
      <c r="AB61" s="97" t="str">
        <f t="shared" ref="AB61:AC61" si="1">+IF(AB47&gt; 0.33,"VENTAJA","INTRAPRODUCTO")</f>
        <v>VENTAJA</v>
      </c>
      <c r="AC61" s="97" t="str">
        <f t="shared" si="1"/>
        <v>VENTAJA</v>
      </c>
    </row>
    <row r="62" spans="4:29" x14ac:dyDescent="0.25">
      <c r="D62" s="238" t="s">
        <v>18</v>
      </c>
      <c r="E62" s="239"/>
      <c r="F62" s="104" t="str">
        <f t="shared" ref="F62:AA62" si="2">+IF(F48&gt; 0.33,"VENTAJA","INTRAPRODUCTO")</f>
        <v>INTRAPRODUCTO</v>
      </c>
      <c r="G62" s="82" t="str">
        <f t="shared" si="2"/>
        <v>INTRAPRODUCTO</v>
      </c>
      <c r="H62" s="99" t="str">
        <f t="shared" si="2"/>
        <v>INTRAPRODUCTO</v>
      </c>
      <c r="I62" s="82" t="str">
        <f t="shared" si="2"/>
        <v>INTRAPRODUCTO</v>
      </c>
      <c r="J62" s="99" t="str">
        <f t="shared" si="2"/>
        <v>INTRAPRODUCTO</v>
      </c>
      <c r="K62" s="82" t="str">
        <f t="shared" si="2"/>
        <v>INTRAPRODUCTO</v>
      </c>
      <c r="L62" s="99" t="str">
        <f t="shared" si="2"/>
        <v>INTRAPRODUCTO</v>
      </c>
      <c r="M62" s="82" t="str">
        <f t="shared" si="2"/>
        <v>INTRAPRODUCTO</v>
      </c>
      <c r="N62" s="99" t="str">
        <f t="shared" si="2"/>
        <v>INTRAPRODUCTO</v>
      </c>
      <c r="O62" s="82" t="str">
        <f t="shared" si="2"/>
        <v>INTRAPRODUCTO</v>
      </c>
      <c r="P62" s="99" t="str">
        <f t="shared" si="2"/>
        <v>INTRAPRODUCTO</v>
      </c>
      <c r="Q62" s="82" t="str">
        <f t="shared" si="2"/>
        <v>INTRAPRODUCTO</v>
      </c>
      <c r="R62" s="99" t="str">
        <f t="shared" si="2"/>
        <v>INTRAPRODUCTO</v>
      </c>
      <c r="S62" s="82" t="str">
        <f t="shared" si="2"/>
        <v>INTRAPRODUCTO</v>
      </c>
      <c r="T62" s="99" t="str">
        <f t="shared" si="2"/>
        <v>INTRAPRODUCTO</v>
      </c>
      <c r="U62" s="82" t="str">
        <f t="shared" si="2"/>
        <v>INTRAPRODUCTO</v>
      </c>
      <c r="V62" s="99" t="str">
        <f t="shared" si="2"/>
        <v>VENTAJA</v>
      </c>
      <c r="W62" s="82" t="str">
        <f t="shared" si="2"/>
        <v>INTRAPRODUCTO</v>
      </c>
      <c r="X62" s="99" t="str">
        <f t="shared" si="2"/>
        <v>INTRAPRODUCTO</v>
      </c>
      <c r="Y62" s="82" t="str">
        <f t="shared" si="2"/>
        <v>INTRAPRODUCTO</v>
      </c>
      <c r="Z62" s="99" t="str">
        <f t="shared" si="2"/>
        <v>INTRAPRODUCTO</v>
      </c>
      <c r="AA62" s="82" t="str">
        <f t="shared" si="2"/>
        <v>INTRAPRODUCTO</v>
      </c>
      <c r="AB62" s="82" t="str">
        <f t="shared" ref="AB62:AC62" si="3">+IF(AB48&gt; 0.33,"VENTAJA","INTRAPRODUCTO")</f>
        <v>INTRAPRODUCTO</v>
      </c>
      <c r="AC62" s="82" t="str">
        <f t="shared" si="3"/>
        <v>INTRAPRODUCTO</v>
      </c>
    </row>
    <row r="63" spans="4:29" x14ac:dyDescent="0.25">
      <c r="D63" s="236" t="s">
        <v>19</v>
      </c>
      <c r="E63" s="237"/>
      <c r="F63" s="104" t="str">
        <f t="shared" ref="F63:AA63" si="4">+IF(F49&gt; 0.33,"VENTAJA","INTRAPRODUCTO")</f>
        <v>VENTAJA</v>
      </c>
      <c r="G63" s="82" t="str">
        <f t="shared" si="4"/>
        <v>VENTAJA</v>
      </c>
      <c r="H63" s="99" t="str">
        <f t="shared" si="4"/>
        <v>VENTAJA</v>
      </c>
      <c r="I63" s="82" t="str">
        <f t="shared" si="4"/>
        <v>VENTAJA</v>
      </c>
      <c r="J63" s="99" t="str">
        <f t="shared" si="4"/>
        <v>VENTAJA</v>
      </c>
      <c r="K63" s="82" t="str">
        <f t="shared" si="4"/>
        <v>VENTAJA</v>
      </c>
      <c r="L63" s="99" t="str">
        <f t="shared" si="4"/>
        <v>VENTAJA</v>
      </c>
      <c r="M63" s="82" t="str">
        <f t="shared" si="4"/>
        <v>VENTAJA</v>
      </c>
      <c r="N63" s="99" t="str">
        <f t="shared" si="4"/>
        <v>VENTAJA</v>
      </c>
      <c r="O63" s="82" t="str">
        <f t="shared" si="4"/>
        <v>VENTAJA</v>
      </c>
      <c r="P63" s="99" t="str">
        <f t="shared" si="4"/>
        <v>VENTAJA</v>
      </c>
      <c r="Q63" s="82" t="str">
        <f t="shared" si="4"/>
        <v>VENTAJA</v>
      </c>
      <c r="R63" s="99" t="str">
        <f t="shared" si="4"/>
        <v>VENTAJA</v>
      </c>
      <c r="S63" s="82" t="str">
        <f t="shared" si="4"/>
        <v>VENTAJA</v>
      </c>
      <c r="T63" s="99" t="str">
        <f t="shared" si="4"/>
        <v>VENTAJA</v>
      </c>
      <c r="U63" s="82" t="str">
        <f t="shared" si="4"/>
        <v>VENTAJA</v>
      </c>
      <c r="V63" s="99" t="str">
        <f t="shared" si="4"/>
        <v>VENTAJA</v>
      </c>
      <c r="W63" s="82" t="str">
        <f t="shared" si="4"/>
        <v>VENTAJA</v>
      </c>
      <c r="X63" s="99" t="str">
        <f t="shared" si="4"/>
        <v>VENTAJA</v>
      </c>
      <c r="Y63" s="82" t="str">
        <f t="shared" si="4"/>
        <v>VENTAJA</v>
      </c>
      <c r="Z63" s="99" t="str">
        <f t="shared" si="4"/>
        <v>VENTAJA</v>
      </c>
      <c r="AA63" s="82" t="str">
        <f t="shared" si="4"/>
        <v>VENTAJA</v>
      </c>
      <c r="AB63" s="82" t="str">
        <f t="shared" ref="AB63:AC63" si="5">+IF(AB49&gt; 0.33,"VENTAJA","INTRAPRODUCTO")</f>
        <v>VENTAJA</v>
      </c>
      <c r="AC63" s="82" t="str">
        <f t="shared" si="5"/>
        <v>VENTAJA</v>
      </c>
    </row>
    <row r="64" spans="4:29" x14ac:dyDescent="0.25">
      <c r="D64" s="238" t="s">
        <v>20</v>
      </c>
      <c r="E64" s="239"/>
      <c r="F64" s="104" t="str">
        <f t="shared" ref="F64:AA64" si="6">+IF(F50&gt; 0.33,"VENTAJA","INTRAPRODUCTO")</f>
        <v>INTRAPRODUCTO</v>
      </c>
      <c r="G64" s="82" t="str">
        <f t="shared" si="6"/>
        <v>INTRAPRODUCTO</v>
      </c>
      <c r="H64" s="99" t="str">
        <f t="shared" si="6"/>
        <v>INTRAPRODUCTO</v>
      </c>
      <c r="I64" s="82" t="str">
        <f t="shared" si="6"/>
        <v>INTRAPRODUCTO</v>
      </c>
      <c r="J64" s="99" t="str">
        <f t="shared" si="6"/>
        <v>INTRAPRODUCTO</v>
      </c>
      <c r="K64" s="82" t="str">
        <f t="shared" si="6"/>
        <v>INTRAPRODUCTO</v>
      </c>
      <c r="L64" s="99" t="str">
        <f t="shared" si="6"/>
        <v>INTRAPRODUCTO</v>
      </c>
      <c r="M64" s="82" t="str">
        <f t="shared" si="6"/>
        <v>INTRAPRODUCTO</v>
      </c>
      <c r="N64" s="99" t="str">
        <f t="shared" si="6"/>
        <v>INTRAPRODUCTO</v>
      </c>
      <c r="O64" s="82" t="str">
        <f t="shared" si="6"/>
        <v>INTRAPRODUCTO</v>
      </c>
      <c r="P64" s="99" t="str">
        <f t="shared" si="6"/>
        <v>INTRAPRODUCTO</v>
      </c>
      <c r="Q64" s="82" t="str">
        <f t="shared" si="6"/>
        <v>INTRAPRODUCTO</v>
      </c>
      <c r="R64" s="99" t="str">
        <f t="shared" si="6"/>
        <v>INTRAPRODUCTO</v>
      </c>
      <c r="S64" s="82" t="str">
        <f t="shared" si="6"/>
        <v>VENTAJA</v>
      </c>
      <c r="T64" s="99" t="str">
        <f t="shared" si="6"/>
        <v>VENTAJA</v>
      </c>
      <c r="U64" s="82" t="str">
        <f t="shared" si="6"/>
        <v>VENTAJA</v>
      </c>
      <c r="V64" s="99" t="str">
        <f t="shared" si="6"/>
        <v>VENTAJA</v>
      </c>
      <c r="W64" s="82" t="str">
        <f t="shared" si="6"/>
        <v>VENTAJA</v>
      </c>
      <c r="X64" s="99" t="str">
        <f t="shared" si="6"/>
        <v>VENTAJA</v>
      </c>
      <c r="Y64" s="82" t="str">
        <f t="shared" si="6"/>
        <v>VENTAJA</v>
      </c>
      <c r="Z64" s="99" t="str">
        <f t="shared" si="6"/>
        <v>VENTAJA</v>
      </c>
      <c r="AA64" s="82" t="str">
        <f t="shared" si="6"/>
        <v>VENTAJA</v>
      </c>
      <c r="AB64" s="82" t="str">
        <f t="shared" ref="AB64:AC64" si="7">+IF(AB50&gt; 0.33,"VENTAJA","INTRAPRODUCTO")</f>
        <v>VENTAJA</v>
      </c>
      <c r="AC64" s="82" t="str">
        <f t="shared" si="7"/>
        <v>VENTAJA</v>
      </c>
    </row>
    <row r="65" spans="4:29" x14ac:dyDescent="0.25">
      <c r="D65" s="236" t="s">
        <v>21</v>
      </c>
      <c r="E65" s="237"/>
      <c r="F65" s="104" t="str">
        <f t="shared" ref="F65:AA65" si="8">+IF(F51&gt; 0.33,"VENTAJA","INTRAPRODUCTO")</f>
        <v>INTRAPRODUCTO</v>
      </c>
      <c r="G65" s="82" t="str">
        <f t="shared" si="8"/>
        <v>INTRAPRODUCTO</v>
      </c>
      <c r="H65" s="99" t="str">
        <f t="shared" si="8"/>
        <v>INTRAPRODUCTO</v>
      </c>
      <c r="I65" s="82" t="str">
        <f t="shared" si="8"/>
        <v>INTRAPRODUCTO</v>
      </c>
      <c r="J65" s="99" t="str">
        <f t="shared" si="8"/>
        <v>INTRAPRODUCTO</v>
      </c>
      <c r="K65" s="82" t="str">
        <f t="shared" si="8"/>
        <v>INTRAPRODUCTO</v>
      </c>
      <c r="L65" s="99" t="str">
        <f t="shared" si="8"/>
        <v>INTRAPRODUCTO</v>
      </c>
      <c r="M65" s="82" t="str">
        <f t="shared" si="8"/>
        <v>INTRAPRODUCTO</v>
      </c>
      <c r="N65" s="99" t="str">
        <f t="shared" si="8"/>
        <v>INTRAPRODUCTO</v>
      </c>
      <c r="O65" s="82" t="str">
        <f t="shared" si="8"/>
        <v>INTRAPRODUCTO</v>
      </c>
      <c r="P65" s="99" t="str">
        <f t="shared" si="8"/>
        <v>INTRAPRODUCTO</v>
      </c>
      <c r="Q65" s="82" t="str">
        <f t="shared" si="8"/>
        <v>INTRAPRODUCTO</v>
      </c>
      <c r="R65" s="99" t="str">
        <f t="shared" si="8"/>
        <v>INTRAPRODUCTO</v>
      </c>
      <c r="S65" s="82" t="str">
        <f t="shared" si="8"/>
        <v>INTRAPRODUCTO</v>
      </c>
      <c r="T65" s="99" t="str">
        <f t="shared" si="8"/>
        <v>INTRAPRODUCTO</v>
      </c>
      <c r="U65" s="82" t="str">
        <f t="shared" si="8"/>
        <v>INTRAPRODUCTO</v>
      </c>
      <c r="V65" s="99" t="str">
        <f t="shared" si="8"/>
        <v>INTRAPRODUCTO</v>
      </c>
      <c r="W65" s="82" t="str">
        <f t="shared" si="8"/>
        <v>INTRAPRODUCTO</v>
      </c>
      <c r="X65" s="99" t="str">
        <f t="shared" si="8"/>
        <v>INTRAPRODUCTO</v>
      </c>
      <c r="Y65" s="82" t="str">
        <f t="shared" si="8"/>
        <v>INTRAPRODUCTO</v>
      </c>
      <c r="Z65" s="99" t="str">
        <f t="shared" si="8"/>
        <v>INTRAPRODUCTO</v>
      </c>
      <c r="AA65" s="82" t="str">
        <f t="shared" si="8"/>
        <v>INTRAPRODUCTO</v>
      </c>
      <c r="AB65" s="82" t="str">
        <f t="shared" ref="AB65:AC65" si="9">+IF(AB51&gt; 0.33,"VENTAJA","INTRAPRODUCTO")</f>
        <v>INTRAPRODUCTO</v>
      </c>
      <c r="AC65" s="82" t="str">
        <f t="shared" si="9"/>
        <v>INTRAPRODUCTO</v>
      </c>
    </row>
    <row r="66" spans="4:29" x14ac:dyDescent="0.25">
      <c r="D66" s="238" t="s">
        <v>22</v>
      </c>
      <c r="E66" s="239"/>
      <c r="F66" s="104" t="str">
        <f t="shared" ref="F66:AA66" si="10">+IF(F52&gt; 0.33,"VENTAJA","INTRAPRODUCTO")</f>
        <v>VENTAJA</v>
      </c>
      <c r="G66" s="82" t="str">
        <f t="shared" si="10"/>
        <v>VENTAJA</v>
      </c>
      <c r="H66" s="99" t="str">
        <f t="shared" si="10"/>
        <v>VENTAJA</v>
      </c>
      <c r="I66" s="82" t="str">
        <f t="shared" si="10"/>
        <v>INTRAPRODUCTO</v>
      </c>
      <c r="J66" s="99" t="str">
        <f t="shared" si="10"/>
        <v>INTRAPRODUCTO</v>
      </c>
      <c r="K66" s="82" t="str">
        <f t="shared" si="10"/>
        <v>INTRAPRODUCTO</v>
      </c>
      <c r="L66" s="99" t="str">
        <f t="shared" si="10"/>
        <v>INTRAPRODUCTO</v>
      </c>
      <c r="M66" s="82" t="str">
        <f t="shared" si="10"/>
        <v>VENTAJA</v>
      </c>
      <c r="N66" s="99" t="str">
        <f t="shared" si="10"/>
        <v>VENTAJA</v>
      </c>
      <c r="O66" s="82" t="str">
        <f t="shared" si="10"/>
        <v>VENTAJA</v>
      </c>
      <c r="P66" s="99" t="str">
        <f t="shared" si="10"/>
        <v>VENTAJA</v>
      </c>
      <c r="Q66" s="82" t="str">
        <f t="shared" si="10"/>
        <v>VENTAJA</v>
      </c>
      <c r="R66" s="99" t="str">
        <f t="shared" si="10"/>
        <v>VENTAJA</v>
      </c>
      <c r="S66" s="82" t="str">
        <f t="shared" si="10"/>
        <v>VENTAJA</v>
      </c>
      <c r="T66" s="99" t="str">
        <f t="shared" si="10"/>
        <v>VENTAJA</v>
      </c>
      <c r="U66" s="82" t="str">
        <f t="shared" si="10"/>
        <v>VENTAJA</v>
      </c>
      <c r="V66" s="99" t="str">
        <f t="shared" si="10"/>
        <v>VENTAJA</v>
      </c>
      <c r="W66" s="82" t="str">
        <f t="shared" si="10"/>
        <v>VENTAJA</v>
      </c>
      <c r="X66" s="99" t="str">
        <f t="shared" si="10"/>
        <v>VENTAJA</v>
      </c>
      <c r="Y66" s="82" t="str">
        <f t="shared" si="10"/>
        <v>VENTAJA</v>
      </c>
      <c r="Z66" s="99" t="str">
        <f t="shared" si="10"/>
        <v>VENTAJA</v>
      </c>
      <c r="AA66" s="82" t="str">
        <f t="shared" si="10"/>
        <v>VENTAJA</v>
      </c>
      <c r="AB66" s="82" t="str">
        <f t="shared" ref="AB66:AC66" si="11">+IF(AB52&gt; 0.33,"VENTAJA","INTRAPRODUCTO")</f>
        <v>VENTAJA</v>
      </c>
      <c r="AC66" s="82" t="str">
        <f t="shared" si="11"/>
        <v>VENTAJA</v>
      </c>
    </row>
    <row r="67" spans="4:29" x14ac:dyDescent="0.25">
      <c r="D67" s="236" t="s">
        <v>23</v>
      </c>
      <c r="E67" s="237"/>
      <c r="F67" s="104" t="str">
        <f t="shared" ref="F67:AA67" si="12">+IF(F53&gt; 0.33,"VENTAJA","INTRAPRODUCTO")</f>
        <v>INTRAPRODUCTO</v>
      </c>
      <c r="G67" s="82" t="str">
        <f t="shared" si="12"/>
        <v>INTRAPRODUCTO</v>
      </c>
      <c r="H67" s="99" t="str">
        <f t="shared" si="12"/>
        <v>INTRAPRODUCTO</v>
      </c>
      <c r="I67" s="82" t="str">
        <f t="shared" si="12"/>
        <v>INTRAPRODUCTO</v>
      </c>
      <c r="J67" s="99" t="str">
        <f t="shared" si="12"/>
        <v>VENTAJA</v>
      </c>
      <c r="K67" s="82" t="str">
        <f t="shared" si="12"/>
        <v>VENTAJA</v>
      </c>
      <c r="L67" s="99" t="str">
        <f t="shared" si="12"/>
        <v>VENTAJA</v>
      </c>
      <c r="M67" s="82" t="str">
        <f t="shared" si="12"/>
        <v>VENTAJA</v>
      </c>
      <c r="N67" s="99" t="str">
        <f t="shared" si="12"/>
        <v>VENTAJA</v>
      </c>
      <c r="O67" s="82" t="str">
        <f t="shared" si="12"/>
        <v>VENTAJA</v>
      </c>
      <c r="P67" s="99" t="str">
        <f t="shared" si="12"/>
        <v>VENTAJA</v>
      </c>
      <c r="Q67" s="82" t="str">
        <f t="shared" si="12"/>
        <v>VENTAJA</v>
      </c>
      <c r="R67" s="99" t="str">
        <f t="shared" si="12"/>
        <v>VENTAJA</v>
      </c>
      <c r="S67" s="82" t="str">
        <f t="shared" si="12"/>
        <v>VENTAJA</v>
      </c>
      <c r="T67" s="99" t="str">
        <f t="shared" si="12"/>
        <v>VENTAJA</v>
      </c>
      <c r="U67" s="82" t="str">
        <f t="shared" si="12"/>
        <v>VENTAJA</v>
      </c>
      <c r="V67" s="99" t="str">
        <f t="shared" si="12"/>
        <v>VENTAJA</v>
      </c>
      <c r="W67" s="82" t="str">
        <f t="shared" si="12"/>
        <v>VENTAJA</v>
      </c>
      <c r="X67" s="99" t="str">
        <f t="shared" si="12"/>
        <v>VENTAJA</v>
      </c>
      <c r="Y67" s="82" t="str">
        <f t="shared" si="12"/>
        <v>VENTAJA</v>
      </c>
      <c r="Z67" s="99" t="str">
        <f t="shared" si="12"/>
        <v>VENTAJA</v>
      </c>
      <c r="AA67" s="82" t="str">
        <f t="shared" si="12"/>
        <v>VENTAJA</v>
      </c>
      <c r="AB67" s="82" t="str">
        <f t="shared" ref="AB67:AC67" si="13">+IF(AB53&gt; 0.33,"VENTAJA","INTRAPRODUCTO")</f>
        <v>VENTAJA</v>
      </c>
      <c r="AC67" s="82" t="str">
        <f t="shared" si="13"/>
        <v>VENTAJA</v>
      </c>
    </row>
    <row r="68" spans="4:29" x14ac:dyDescent="0.25">
      <c r="D68" s="238" t="s">
        <v>24</v>
      </c>
      <c r="E68" s="239"/>
      <c r="F68" s="104" t="str">
        <f t="shared" ref="F68:AA68" si="14">+IF(F54&gt; 0.33,"VENTAJA","INTRAPRODUCTO")</f>
        <v>INTRAPRODUCTO</v>
      </c>
      <c r="G68" s="82" t="str">
        <f t="shared" si="14"/>
        <v>VENTAJA</v>
      </c>
      <c r="H68" s="99" t="str">
        <f t="shared" si="14"/>
        <v>INTRAPRODUCTO</v>
      </c>
      <c r="I68" s="82" t="str">
        <f t="shared" si="14"/>
        <v>INTRAPRODUCTO</v>
      </c>
      <c r="J68" s="99" t="str">
        <f t="shared" si="14"/>
        <v>VENTAJA</v>
      </c>
      <c r="K68" s="82" t="str">
        <f t="shared" si="14"/>
        <v>INTRAPRODUCTO</v>
      </c>
      <c r="L68" s="99" t="str">
        <f t="shared" si="14"/>
        <v>INTRAPRODUCTO</v>
      </c>
      <c r="M68" s="82" t="str">
        <f t="shared" si="14"/>
        <v>INTRAPRODUCTO</v>
      </c>
      <c r="N68" s="99" t="str">
        <f t="shared" si="14"/>
        <v>VENTAJA</v>
      </c>
      <c r="O68" s="82" t="str">
        <f t="shared" si="14"/>
        <v>VENTAJA</v>
      </c>
      <c r="P68" s="99" t="str">
        <f t="shared" si="14"/>
        <v>INTRAPRODUCTO</v>
      </c>
      <c r="Q68" s="82" t="str">
        <f t="shared" si="14"/>
        <v>VENTAJA</v>
      </c>
      <c r="R68" s="99" t="str">
        <f t="shared" si="14"/>
        <v>VENTAJA</v>
      </c>
      <c r="S68" s="82" t="str">
        <f t="shared" si="14"/>
        <v>VENTAJA</v>
      </c>
      <c r="T68" s="99" t="str">
        <f t="shared" si="14"/>
        <v>INTRAPRODUCTO</v>
      </c>
      <c r="U68" s="82" t="str">
        <f t="shared" si="14"/>
        <v>INTRAPRODUCTO</v>
      </c>
      <c r="V68" s="99" t="str">
        <f t="shared" si="14"/>
        <v>INTRAPRODUCTO</v>
      </c>
      <c r="W68" s="82" t="str">
        <f t="shared" si="14"/>
        <v>INTRAPRODUCTO</v>
      </c>
      <c r="X68" s="99" t="str">
        <f t="shared" si="14"/>
        <v>INTRAPRODUCTO</v>
      </c>
      <c r="Y68" s="82" t="str">
        <f t="shared" si="14"/>
        <v>VENTAJA</v>
      </c>
      <c r="Z68" s="99" t="str">
        <f t="shared" si="14"/>
        <v>INTRAPRODUCTO</v>
      </c>
      <c r="AA68" s="82" t="str">
        <f t="shared" si="14"/>
        <v>INTRAPRODUCTO</v>
      </c>
      <c r="AB68" s="82" t="str">
        <f t="shared" ref="AB68:AC68" si="15">+IF(AB54&gt; 0.33,"VENTAJA","INTRAPRODUCTO")</f>
        <v>VENTAJA</v>
      </c>
      <c r="AC68" s="82" t="str">
        <f t="shared" si="15"/>
        <v>VENTAJA</v>
      </c>
    </row>
    <row r="69" spans="4:29" x14ac:dyDescent="0.25">
      <c r="D69" s="236" t="s">
        <v>25</v>
      </c>
      <c r="E69" s="237"/>
      <c r="F69" s="104" t="str">
        <f t="shared" ref="F69:AA69" si="16">+IF(F55&gt; 0.33,"VENTAJA","INTRAPRODUCTO")</f>
        <v>INTRAPRODUCTO</v>
      </c>
      <c r="G69" s="82" t="str">
        <f t="shared" si="16"/>
        <v>INTRAPRODUCTO</v>
      </c>
      <c r="H69" s="99" t="str">
        <f t="shared" si="16"/>
        <v>INTRAPRODUCTO</v>
      </c>
      <c r="I69" s="82" t="str">
        <f t="shared" si="16"/>
        <v>INTRAPRODUCTO</v>
      </c>
      <c r="J69" s="99" t="str">
        <f t="shared" si="16"/>
        <v>INTRAPRODUCTO</v>
      </c>
      <c r="K69" s="82" t="str">
        <f t="shared" si="16"/>
        <v>INTRAPRODUCTO</v>
      </c>
      <c r="L69" s="99" t="str">
        <f t="shared" si="16"/>
        <v>INTRAPRODUCTO</v>
      </c>
      <c r="M69" s="82" t="str">
        <f t="shared" si="16"/>
        <v>INTRAPRODUCTO</v>
      </c>
      <c r="N69" s="99" t="str">
        <f t="shared" si="16"/>
        <v>INTRAPRODUCTO</v>
      </c>
      <c r="O69" s="82" t="str">
        <f t="shared" si="16"/>
        <v>INTRAPRODUCTO</v>
      </c>
      <c r="P69" s="99" t="str">
        <f t="shared" si="16"/>
        <v>INTRAPRODUCTO</v>
      </c>
      <c r="Q69" s="82" t="str">
        <f t="shared" si="16"/>
        <v>INTRAPRODUCTO</v>
      </c>
      <c r="R69" s="99" t="str">
        <f t="shared" si="16"/>
        <v>INTRAPRODUCTO</v>
      </c>
      <c r="S69" s="82" t="str">
        <f t="shared" si="16"/>
        <v>INTRAPRODUCTO</v>
      </c>
      <c r="T69" s="99" t="str">
        <f t="shared" si="16"/>
        <v>INTRAPRODUCTO</v>
      </c>
      <c r="U69" s="82" t="str">
        <f t="shared" si="16"/>
        <v>INTRAPRODUCTO</v>
      </c>
      <c r="V69" s="99" t="str">
        <f t="shared" si="16"/>
        <v>INTRAPRODUCTO</v>
      </c>
      <c r="W69" s="82" t="str">
        <f t="shared" si="16"/>
        <v>INTRAPRODUCTO</v>
      </c>
      <c r="X69" s="99" t="str">
        <f t="shared" si="16"/>
        <v>VENTAJA</v>
      </c>
      <c r="Y69" s="82" t="str">
        <f t="shared" si="16"/>
        <v>VENTAJA</v>
      </c>
      <c r="Z69" s="99" t="str">
        <f t="shared" si="16"/>
        <v>VENTAJA</v>
      </c>
      <c r="AA69" s="82" t="str">
        <f t="shared" si="16"/>
        <v>VENTAJA</v>
      </c>
      <c r="AB69" s="82" t="str">
        <f t="shared" ref="AB69:AC69" si="17">+IF(AB55&gt; 0.33,"VENTAJA","INTRAPRODUCTO")</f>
        <v>INTRAPRODUCTO</v>
      </c>
      <c r="AC69" s="82" t="str">
        <f t="shared" si="17"/>
        <v>VENTAJA</v>
      </c>
    </row>
    <row r="70" spans="4:29" ht="15.75" thickBot="1" x14ac:dyDescent="0.3">
      <c r="D70" s="234" t="s">
        <v>26</v>
      </c>
      <c r="E70" s="235"/>
      <c r="F70" s="105" t="str">
        <f t="shared" ref="F70:AA70" si="18">+IF(F56&gt; 0.33,"VENTAJA","INTRAPRODUCTO")</f>
        <v>INTRAPRODUCTO</v>
      </c>
      <c r="G70" s="98" t="str">
        <f t="shared" si="18"/>
        <v>INTRAPRODUCTO</v>
      </c>
      <c r="H70" s="106" t="str">
        <f t="shared" si="18"/>
        <v>INTRAPRODUCTO</v>
      </c>
      <c r="I70" s="98" t="str">
        <f t="shared" si="18"/>
        <v>INTRAPRODUCTO</v>
      </c>
      <c r="J70" s="106" t="str">
        <f t="shared" si="18"/>
        <v>INTRAPRODUCTO</v>
      </c>
      <c r="K70" s="98" t="str">
        <f t="shared" si="18"/>
        <v>INTRAPRODUCTO</v>
      </c>
      <c r="L70" s="106" t="str">
        <f t="shared" si="18"/>
        <v>INTRAPRODUCTO</v>
      </c>
      <c r="M70" s="98" t="str">
        <f t="shared" si="18"/>
        <v>INTRAPRODUCTO</v>
      </c>
      <c r="N70" s="106" t="str">
        <f t="shared" si="18"/>
        <v>INTRAPRODUCTO</v>
      </c>
      <c r="O70" s="98" t="str">
        <f t="shared" si="18"/>
        <v>INTRAPRODUCTO</v>
      </c>
      <c r="P70" s="106" t="str">
        <f t="shared" si="18"/>
        <v>INTRAPRODUCTO</v>
      </c>
      <c r="Q70" s="98" t="str">
        <f t="shared" si="18"/>
        <v>INTRAPRODUCTO</v>
      </c>
      <c r="R70" s="106" t="str">
        <f t="shared" si="18"/>
        <v>INTRAPRODUCTO</v>
      </c>
      <c r="S70" s="98" t="str">
        <f t="shared" si="18"/>
        <v>INTRAPRODUCTO</v>
      </c>
      <c r="T70" s="106" t="str">
        <f t="shared" si="18"/>
        <v>INTRAPRODUCTO</v>
      </c>
      <c r="U70" s="98" t="str">
        <f t="shared" si="18"/>
        <v>INTRAPRODUCTO</v>
      </c>
      <c r="V70" s="106" t="str">
        <f t="shared" si="18"/>
        <v>INTRAPRODUCTO</v>
      </c>
      <c r="W70" s="98" t="str">
        <f t="shared" si="18"/>
        <v>INTRAPRODUCTO</v>
      </c>
      <c r="X70" s="106" t="str">
        <f t="shared" si="18"/>
        <v>INTRAPRODUCTO</v>
      </c>
      <c r="Y70" s="98" t="str">
        <f t="shared" si="18"/>
        <v>INTRAPRODUCTO</v>
      </c>
      <c r="Z70" s="106" t="str">
        <f t="shared" si="18"/>
        <v>INTRAPRODUCTO</v>
      </c>
      <c r="AA70" s="98" t="str">
        <f t="shared" si="18"/>
        <v>INTRAPRODUCTO</v>
      </c>
      <c r="AB70" s="98" t="str">
        <f t="shared" ref="AB70:AC70" si="19">+IF(AB56&gt; 0.33,"VENTAJA","INTRAPRODUCTO")</f>
        <v>INTRAPRODUCTO</v>
      </c>
      <c r="AC70" s="98" t="str">
        <f t="shared" si="19"/>
        <v>INTRAPRODUCTO</v>
      </c>
    </row>
    <row r="71" spans="4:29" s="1" customFormat="1" x14ac:dyDescent="0.25">
      <c r="D71" s="1" t="s">
        <v>53</v>
      </c>
      <c r="E71" s="123"/>
      <c r="F71" s="99"/>
      <c r="G71" s="99"/>
      <c r="H71" s="99"/>
      <c r="I71" s="99"/>
      <c r="J71" s="99"/>
      <c r="K71" s="99"/>
      <c r="L71" s="99"/>
      <c r="M71" s="99"/>
      <c r="N71" s="99"/>
      <c r="O71" s="99"/>
      <c r="P71" s="99"/>
      <c r="Q71" s="99"/>
      <c r="R71" s="99"/>
      <c r="S71" s="99"/>
      <c r="T71" s="99"/>
      <c r="U71" s="99"/>
      <c r="V71" s="99"/>
      <c r="W71" s="99"/>
      <c r="X71" s="99"/>
      <c r="Y71" s="99"/>
      <c r="Z71" s="99"/>
      <c r="AA71" s="99"/>
    </row>
    <row r="73" spans="4:29" ht="15.75" thickBot="1" x14ac:dyDescent="0.3">
      <c r="D73" s="1" t="s">
        <v>56</v>
      </c>
      <c r="E73" s="3"/>
    </row>
    <row r="74" spans="4:29" ht="15.75" thickBot="1" x14ac:dyDescent="0.3">
      <c r="D74" s="95" t="s">
        <v>15</v>
      </c>
      <c r="E74" s="96"/>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c r="AC74" s="10">
        <v>2018</v>
      </c>
    </row>
    <row r="75" spans="4:29" ht="15.75" thickBot="1" x14ac:dyDescent="0.3">
      <c r="D75" s="240" t="s">
        <v>16</v>
      </c>
      <c r="E75" s="241"/>
      <c r="F75" s="83">
        <v>10201048.063999999</v>
      </c>
      <c r="G75" s="84">
        <v>10647555.072000001</v>
      </c>
      <c r="H75" s="83">
        <v>11549019.136</v>
      </c>
      <c r="I75" s="84">
        <v>10821222.4</v>
      </c>
      <c r="J75" s="83">
        <v>11617030.143999999</v>
      </c>
      <c r="K75" s="84">
        <v>13158400.846999999</v>
      </c>
      <c r="L75" s="83">
        <v>12301486.486</v>
      </c>
      <c r="M75" s="84">
        <v>11897488.380999999</v>
      </c>
      <c r="N75" s="83">
        <v>13092218.069</v>
      </c>
      <c r="O75" s="84">
        <v>16729677.706</v>
      </c>
      <c r="P75" s="83">
        <v>21190438.734999999</v>
      </c>
      <c r="Q75" s="84">
        <v>24390975.103</v>
      </c>
      <c r="R75" s="83">
        <v>29991332</v>
      </c>
      <c r="S75" s="84">
        <v>37625882.064999998</v>
      </c>
      <c r="T75" s="83">
        <v>32852985.837000001</v>
      </c>
      <c r="U75" s="84">
        <v>39819528.641999997</v>
      </c>
      <c r="V75" s="83">
        <v>56953516.086000003</v>
      </c>
      <c r="W75" s="84">
        <v>60273618.167999998</v>
      </c>
      <c r="X75" s="83">
        <v>58821869.987000003</v>
      </c>
      <c r="Y75" s="84">
        <v>54794812.015000001</v>
      </c>
      <c r="Z75" s="83">
        <v>35690766.593000002</v>
      </c>
      <c r="AA75" s="85">
        <v>31044991.243000001</v>
      </c>
      <c r="AB75" s="85">
        <v>37766321.060000002</v>
      </c>
      <c r="AC75" s="85">
        <v>41831520.221000001</v>
      </c>
    </row>
    <row r="76" spans="4:29" x14ac:dyDescent="0.25">
      <c r="D76" s="236" t="s">
        <v>17</v>
      </c>
      <c r="E76" s="237"/>
      <c r="F76" s="86">
        <v>3098921.09</v>
      </c>
      <c r="G76" s="87">
        <v>2785849.662</v>
      </c>
      <c r="H76" s="86">
        <v>3607707.88</v>
      </c>
      <c r="I76" s="87">
        <v>3335956.557</v>
      </c>
      <c r="J76" s="86">
        <v>2695929.8470000001</v>
      </c>
      <c r="K76" s="87">
        <v>2405215.0010000002</v>
      </c>
      <c r="L76" s="86">
        <v>2138679.7719999999</v>
      </c>
      <c r="M76" s="87">
        <v>2078652.2009999999</v>
      </c>
      <c r="N76" s="86">
        <v>2115649.7719999999</v>
      </c>
      <c r="O76" s="87">
        <v>2562060.0449999999</v>
      </c>
      <c r="P76" s="86">
        <v>3414451.378</v>
      </c>
      <c r="Q76" s="87">
        <v>3636147.1490000002</v>
      </c>
      <c r="R76" s="86">
        <v>4207719.53</v>
      </c>
      <c r="S76" s="87">
        <v>4920759.6100000003</v>
      </c>
      <c r="T76" s="86">
        <v>4598395.335</v>
      </c>
      <c r="U76" s="87">
        <v>4252563.568</v>
      </c>
      <c r="V76" s="86">
        <v>5361940.517</v>
      </c>
      <c r="W76" s="87">
        <v>4891277.0719999997</v>
      </c>
      <c r="X76" s="86">
        <v>4827988.8420000002</v>
      </c>
      <c r="Y76" s="87">
        <v>5397566.3509999998</v>
      </c>
      <c r="Z76" s="86">
        <v>5065806.5839999998</v>
      </c>
      <c r="AA76" s="88">
        <v>5017400.301</v>
      </c>
      <c r="AB76" s="88">
        <v>5287654.5549999997</v>
      </c>
      <c r="AC76" s="88">
        <v>5056430.5199999996</v>
      </c>
    </row>
    <row r="77" spans="4:29" x14ac:dyDescent="0.25">
      <c r="D77" s="238" t="s">
        <v>18</v>
      </c>
      <c r="E77" s="239"/>
      <c r="F77" s="89">
        <v>30803.01</v>
      </c>
      <c r="G77" s="90">
        <v>35173.404000000002</v>
      </c>
      <c r="H77" s="89">
        <v>39259.262000000002</v>
      </c>
      <c r="I77" s="90">
        <v>35104.345999999998</v>
      </c>
      <c r="J77" s="89">
        <v>39624.252</v>
      </c>
      <c r="K77" s="90">
        <v>46419.232000000004</v>
      </c>
      <c r="L77" s="89">
        <v>53188.722000000002</v>
      </c>
      <c r="M77" s="90">
        <v>74104.146999999997</v>
      </c>
      <c r="N77" s="89">
        <v>91780.876000000004</v>
      </c>
      <c r="O77" s="90">
        <v>123835.197</v>
      </c>
      <c r="P77" s="89">
        <v>96874.676000000007</v>
      </c>
      <c r="Q77" s="90">
        <v>94055.032999999996</v>
      </c>
      <c r="R77" s="89">
        <v>105375.874</v>
      </c>
      <c r="S77" s="90">
        <v>94489.955000000002</v>
      </c>
      <c r="T77" s="89">
        <v>70182.815000000002</v>
      </c>
      <c r="U77" s="90">
        <v>53309.548000000003</v>
      </c>
      <c r="V77" s="89">
        <v>64346.038</v>
      </c>
      <c r="W77" s="90">
        <v>70258.634000000005</v>
      </c>
      <c r="X77" s="89">
        <v>97455.774999999994</v>
      </c>
      <c r="Y77" s="90">
        <v>83701.375</v>
      </c>
      <c r="Z77" s="89">
        <v>73863.785999999993</v>
      </c>
      <c r="AA77" s="91">
        <v>54157.362999999998</v>
      </c>
      <c r="AB77" s="91">
        <v>67241.414999999994</v>
      </c>
      <c r="AC77" s="91">
        <v>74247.701000000001</v>
      </c>
    </row>
    <row r="78" spans="4:29" x14ac:dyDescent="0.25">
      <c r="D78" s="236" t="s">
        <v>19</v>
      </c>
      <c r="E78" s="237"/>
      <c r="F78" s="86">
        <v>579990.24399999995</v>
      </c>
      <c r="G78" s="87">
        <v>605765.80500000005</v>
      </c>
      <c r="H78" s="86">
        <v>616942.38699999999</v>
      </c>
      <c r="I78" s="87">
        <v>617456.18000000005</v>
      </c>
      <c r="J78" s="86">
        <v>620240.06799999997</v>
      </c>
      <c r="K78" s="87">
        <v>659124.23800000001</v>
      </c>
      <c r="L78" s="86">
        <v>688855.61499999999</v>
      </c>
      <c r="M78" s="87">
        <v>757827.40099999995</v>
      </c>
      <c r="N78" s="86">
        <v>789590.94900000002</v>
      </c>
      <c r="O78" s="87">
        <v>875534.74</v>
      </c>
      <c r="P78" s="86">
        <v>1139266.4569999999</v>
      </c>
      <c r="Q78" s="87">
        <v>1479351.7949999999</v>
      </c>
      <c r="R78" s="86">
        <v>1801174.3359999999</v>
      </c>
      <c r="S78" s="87">
        <v>1883633.2490000001</v>
      </c>
      <c r="T78" s="86">
        <v>1536759.11</v>
      </c>
      <c r="U78" s="87">
        <v>1790755.2039999999</v>
      </c>
      <c r="V78" s="86">
        <v>1862520.5719999999</v>
      </c>
      <c r="W78" s="87">
        <v>1903899.7069999999</v>
      </c>
      <c r="X78" s="86">
        <v>1983921.308</v>
      </c>
      <c r="Y78" s="87">
        <v>1921493.327</v>
      </c>
      <c r="Z78" s="86">
        <v>1777427.3</v>
      </c>
      <c r="AA78" s="88">
        <v>1737163.1470000001</v>
      </c>
      <c r="AB78" s="88">
        <v>1879180.273</v>
      </c>
      <c r="AC78" s="88">
        <v>2002077.676</v>
      </c>
    </row>
    <row r="79" spans="4:29" x14ac:dyDescent="0.25">
      <c r="D79" s="238" t="s">
        <v>20</v>
      </c>
      <c r="E79" s="239"/>
      <c r="F79" s="89">
        <v>2777924.2829999998</v>
      </c>
      <c r="G79" s="90">
        <v>3827695.986</v>
      </c>
      <c r="H79" s="89">
        <v>3622565.1490000002</v>
      </c>
      <c r="I79" s="90">
        <v>3273865.3459999999</v>
      </c>
      <c r="J79" s="89">
        <v>4702466.4309999999</v>
      </c>
      <c r="K79" s="90">
        <v>5668573.9000000004</v>
      </c>
      <c r="L79" s="89">
        <v>4465281.6239999998</v>
      </c>
      <c r="M79" s="90">
        <v>4273429.8509999998</v>
      </c>
      <c r="N79" s="89">
        <v>4869042.2489999998</v>
      </c>
      <c r="O79" s="90">
        <v>6174538.5109999999</v>
      </c>
      <c r="P79" s="89">
        <v>8316319.8449999997</v>
      </c>
      <c r="Q79" s="90">
        <v>9373867.7410000004</v>
      </c>
      <c r="R79" s="89">
        <v>10872100.037</v>
      </c>
      <c r="S79" s="90">
        <v>17295009.647999998</v>
      </c>
      <c r="T79" s="89">
        <v>15780856.358999999</v>
      </c>
      <c r="U79" s="90">
        <v>22564428.982000001</v>
      </c>
      <c r="V79" s="89">
        <v>36481785.703000002</v>
      </c>
      <c r="W79" s="90">
        <v>39611602.737000003</v>
      </c>
      <c r="X79" s="89">
        <v>39276186.884999998</v>
      </c>
      <c r="Y79" s="90">
        <v>35930632.399999999</v>
      </c>
      <c r="Z79" s="89">
        <v>18839854.679000001</v>
      </c>
      <c r="AA79" s="91">
        <v>14745528.085000001</v>
      </c>
      <c r="AB79" s="91">
        <v>20445576.850000001</v>
      </c>
      <c r="AC79" s="91">
        <v>24211578.954</v>
      </c>
    </row>
    <row r="80" spans="4:29" x14ac:dyDescent="0.25">
      <c r="D80" s="236" t="s">
        <v>21</v>
      </c>
      <c r="E80" s="237"/>
      <c r="F80" s="86">
        <v>15458.19</v>
      </c>
      <c r="G80" s="87">
        <v>20060.937999999998</v>
      </c>
      <c r="H80" s="86">
        <v>39520.923999999999</v>
      </c>
      <c r="I80" s="87">
        <v>47420.091999999997</v>
      </c>
      <c r="J80" s="86">
        <v>59328.618000000002</v>
      </c>
      <c r="K80" s="87">
        <v>49121.404000000002</v>
      </c>
      <c r="L80" s="86">
        <v>40252.230000000003</v>
      </c>
      <c r="M80" s="87">
        <v>47038.563999999998</v>
      </c>
      <c r="N80" s="86">
        <v>70101.479000000007</v>
      </c>
      <c r="O80" s="87">
        <v>132581.01300000001</v>
      </c>
      <c r="P80" s="86">
        <v>122856.924</v>
      </c>
      <c r="Q80" s="87">
        <v>127010.948</v>
      </c>
      <c r="R80" s="86">
        <v>261453.73800000001</v>
      </c>
      <c r="S80" s="87">
        <v>384381.01500000001</v>
      </c>
      <c r="T80" s="86">
        <v>178528.27600000001</v>
      </c>
      <c r="U80" s="87">
        <v>135985.625</v>
      </c>
      <c r="V80" s="86">
        <v>290296.103</v>
      </c>
      <c r="W80" s="87">
        <v>280943.15100000001</v>
      </c>
      <c r="X80" s="86">
        <v>255500.98800000001</v>
      </c>
      <c r="Y80" s="87">
        <v>328909.83600000001</v>
      </c>
      <c r="Z80" s="86">
        <v>363479.42700000003</v>
      </c>
      <c r="AA80" s="88">
        <v>338839.57299999997</v>
      </c>
      <c r="AB80" s="88">
        <v>500779.88900000002</v>
      </c>
      <c r="AC80" s="88">
        <v>585061.14500000002</v>
      </c>
    </row>
    <row r="81" spans="4:29" x14ac:dyDescent="0.25">
      <c r="D81" s="238" t="s">
        <v>22</v>
      </c>
      <c r="E81" s="239"/>
      <c r="F81" s="89">
        <v>806467.44</v>
      </c>
      <c r="G81" s="90">
        <v>878271.42099999997</v>
      </c>
      <c r="H81" s="89">
        <v>1075389.1259999999</v>
      </c>
      <c r="I81" s="90">
        <v>1092606.466</v>
      </c>
      <c r="J81" s="89">
        <v>1179674.507</v>
      </c>
      <c r="K81" s="90">
        <v>1335680.9410000001</v>
      </c>
      <c r="L81" s="89">
        <v>1361828.9720000001</v>
      </c>
      <c r="M81" s="90">
        <v>1329738.9140000001</v>
      </c>
      <c r="N81" s="89">
        <v>1219370.236</v>
      </c>
      <c r="O81" s="90">
        <v>1541722.7209999999</v>
      </c>
      <c r="P81" s="89">
        <v>1786172.6610000001</v>
      </c>
      <c r="Q81" s="90">
        <v>2024381.6680000001</v>
      </c>
      <c r="R81" s="89">
        <v>2413255.6839999999</v>
      </c>
      <c r="S81" s="90">
        <v>2951475.1740000001</v>
      </c>
      <c r="T81" s="89">
        <v>2715936.733</v>
      </c>
      <c r="U81" s="90">
        <v>2846822.6030000001</v>
      </c>
      <c r="V81" s="89">
        <v>3312122.983</v>
      </c>
      <c r="W81" s="90">
        <v>3428685.415</v>
      </c>
      <c r="X81" s="89">
        <v>3733191.8110000002</v>
      </c>
      <c r="Y81" s="90">
        <v>3684127.247</v>
      </c>
      <c r="Z81" s="89">
        <v>3423007.0780000002</v>
      </c>
      <c r="AA81" s="91">
        <v>3029705.855</v>
      </c>
      <c r="AB81" s="91">
        <v>3053327.361</v>
      </c>
      <c r="AC81" s="91">
        <v>3210970.0660000001</v>
      </c>
    </row>
    <row r="82" spans="4:29" x14ac:dyDescent="0.25">
      <c r="D82" s="236" t="s">
        <v>23</v>
      </c>
      <c r="E82" s="237"/>
      <c r="F82" s="86">
        <v>1467892.4750000001</v>
      </c>
      <c r="G82" s="87">
        <v>1145310.274</v>
      </c>
      <c r="H82" s="86">
        <v>1189097.206</v>
      </c>
      <c r="I82" s="87">
        <v>1100459.8259999999</v>
      </c>
      <c r="J82" s="86">
        <v>1195512.314</v>
      </c>
      <c r="K82" s="87">
        <v>1443992.7379999999</v>
      </c>
      <c r="L82" s="86">
        <v>1600065.148</v>
      </c>
      <c r="M82" s="87">
        <v>1560431.6310000001</v>
      </c>
      <c r="N82" s="86">
        <v>1737469.0460000001</v>
      </c>
      <c r="O82" s="87">
        <v>2330093.8820000002</v>
      </c>
      <c r="P82" s="86">
        <v>2753889.4539999999</v>
      </c>
      <c r="Q82" s="87">
        <v>3484528.9249999998</v>
      </c>
      <c r="R82" s="86">
        <v>4748504.3559999997</v>
      </c>
      <c r="S82" s="87">
        <v>4649722.3870000001</v>
      </c>
      <c r="T82" s="86">
        <v>3441238.7110000001</v>
      </c>
      <c r="U82" s="87">
        <v>3337209.6940000001</v>
      </c>
      <c r="V82" s="86">
        <v>3472061.2480000001</v>
      </c>
      <c r="W82" s="87">
        <v>3549539.51</v>
      </c>
      <c r="X82" s="86">
        <v>3048385.906</v>
      </c>
      <c r="Y82" s="87">
        <v>2962845.625</v>
      </c>
      <c r="Z82" s="86">
        <v>2367656.7080000001</v>
      </c>
      <c r="AA82" s="88">
        <v>2028656.209</v>
      </c>
      <c r="AB82" s="88">
        <v>2137856.7110000001</v>
      </c>
      <c r="AC82" s="88">
        <v>2445979.3769999999</v>
      </c>
    </row>
    <row r="83" spans="4:29" x14ac:dyDescent="0.25">
      <c r="D83" s="238" t="s">
        <v>24</v>
      </c>
      <c r="E83" s="239"/>
      <c r="F83" s="89">
        <v>264716.17499999999</v>
      </c>
      <c r="G83" s="90">
        <v>290365.29800000001</v>
      </c>
      <c r="H83" s="89">
        <v>438185.76</v>
      </c>
      <c r="I83" s="90">
        <v>427399.25199999998</v>
      </c>
      <c r="J83" s="89">
        <v>306885.30800000002</v>
      </c>
      <c r="K83" s="90">
        <v>565442.83100000001</v>
      </c>
      <c r="L83" s="89">
        <v>828162.73800000001</v>
      </c>
      <c r="M83" s="90">
        <v>663024.73400000005</v>
      </c>
      <c r="N83" s="89">
        <v>430313.315</v>
      </c>
      <c r="O83" s="90">
        <v>910814.52500000002</v>
      </c>
      <c r="P83" s="89">
        <v>1265020.04</v>
      </c>
      <c r="Q83" s="90">
        <v>1519771.098</v>
      </c>
      <c r="R83" s="89">
        <v>2208299.469</v>
      </c>
      <c r="S83" s="90">
        <v>1884343.71</v>
      </c>
      <c r="T83" s="89">
        <v>1427862.03</v>
      </c>
      <c r="U83" s="90">
        <v>1265311.8959999999</v>
      </c>
      <c r="V83" s="89">
        <v>1720984.7679999999</v>
      </c>
      <c r="W83" s="90">
        <v>1492637.152</v>
      </c>
      <c r="X83" s="89">
        <v>1834495.1359999999</v>
      </c>
      <c r="Y83" s="90">
        <v>1529037.4939999999</v>
      </c>
      <c r="Z83" s="89">
        <v>1423523.017</v>
      </c>
      <c r="AA83" s="91">
        <v>1464320.9709999999</v>
      </c>
      <c r="AB83" s="91">
        <v>1526610.9469999999</v>
      </c>
      <c r="AC83" s="91">
        <v>1571426.105</v>
      </c>
    </row>
    <row r="84" spans="4:29" x14ac:dyDescent="0.25">
      <c r="D84" s="236" t="s">
        <v>25</v>
      </c>
      <c r="E84" s="237"/>
      <c r="F84" s="86">
        <v>985174.973</v>
      </c>
      <c r="G84" s="87">
        <v>854746.38600000006</v>
      </c>
      <c r="H84" s="86">
        <v>844979.59499999997</v>
      </c>
      <c r="I84" s="87">
        <v>870562.44400000002</v>
      </c>
      <c r="J84" s="86">
        <v>807029.93</v>
      </c>
      <c r="K84" s="87">
        <v>975983.973</v>
      </c>
      <c r="L84" s="86">
        <v>1113974.9620000001</v>
      </c>
      <c r="M84" s="87">
        <v>999796.94099999999</v>
      </c>
      <c r="N84" s="86">
        <v>1176477.253</v>
      </c>
      <c r="O84" s="87">
        <v>1501711.953</v>
      </c>
      <c r="P84" s="86">
        <v>1662357.4920000001</v>
      </c>
      <c r="Q84" s="87">
        <v>1818153.287</v>
      </c>
      <c r="R84" s="86">
        <v>2568492.432</v>
      </c>
      <c r="S84" s="87">
        <v>2529167.3969999999</v>
      </c>
      <c r="T84" s="86">
        <v>1535642.514</v>
      </c>
      <c r="U84" s="87">
        <v>1443255.895</v>
      </c>
      <c r="V84" s="86">
        <v>1590328.8319999999</v>
      </c>
      <c r="W84" s="87">
        <v>1631760.6129999999</v>
      </c>
      <c r="X84" s="86">
        <v>1499523.801</v>
      </c>
      <c r="Y84" s="87">
        <v>1360366.0090000001</v>
      </c>
      <c r="Z84" s="86">
        <v>1254999.4099999999</v>
      </c>
      <c r="AA84" s="88">
        <v>1085000.3689999999</v>
      </c>
      <c r="AB84" s="88">
        <v>1086945.68</v>
      </c>
      <c r="AC84" s="88">
        <v>1207352.51</v>
      </c>
    </row>
    <row r="85" spans="4:29" ht="15.75" thickBot="1" x14ac:dyDescent="0.3">
      <c r="D85" s="234" t="s">
        <v>26</v>
      </c>
      <c r="E85" s="235"/>
      <c r="F85" s="92">
        <v>173700.736</v>
      </c>
      <c r="G85" s="93">
        <v>204315.77</v>
      </c>
      <c r="H85" s="92">
        <v>75372.135999999999</v>
      </c>
      <c r="I85" s="93">
        <v>20392.142</v>
      </c>
      <c r="J85" s="92">
        <v>10338.969999999999</v>
      </c>
      <c r="K85" s="93">
        <v>8846.5889999999999</v>
      </c>
      <c r="L85" s="92">
        <v>11196.703</v>
      </c>
      <c r="M85" s="93">
        <v>113443.997</v>
      </c>
      <c r="N85" s="92">
        <v>592422.89399999997</v>
      </c>
      <c r="O85" s="93">
        <v>576785.11899999995</v>
      </c>
      <c r="P85" s="92">
        <v>633229.92799999996</v>
      </c>
      <c r="Q85" s="93">
        <v>833707.58499999996</v>
      </c>
      <c r="R85" s="92">
        <v>804956.70200000005</v>
      </c>
      <c r="S85" s="93">
        <v>1032900.036</v>
      </c>
      <c r="T85" s="92">
        <v>1567584.0730000001</v>
      </c>
      <c r="U85" s="93">
        <v>2129885.764</v>
      </c>
      <c r="V85" s="92">
        <v>2797129.4870000002</v>
      </c>
      <c r="W85" s="93">
        <v>3413014.27</v>
      </c>
      <c r="X85" s="92">
        <v>2265219.588</v>
      </c>
      <c r="Y85" s="93">
        <v>1596132.41</v>
      </c>
      <c r="Z85" s="92">
        <v>1101148.7209999999</v>
      </c>
      <c r="AA85" s="94">
        <v>1544219.487</v>
      </c>
      <c r="AB85" s="94">
        <v>1781147.379</v>
      </c>
      <c r="AC85" s="94">
        <v>1466396.166</v>
      </c>
    </row>
    <row r="86" spans="4:29" x14ac:dyDescent="0.25">
      <c r="D86" s="1" t="s">
        <v>52</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69"/>
  <sheetViews>
    <sheetView showGridLines="0" tabSelected="1" workbookViewId="0"/>
  </sheetViews>
  <sheetFormatPr baseColWidth="10" defaultRowHeight="15" x14ac:dyDescent="0.25"/>
  <cols>
    <col min="5" max="5" width="24.42578125" customWidth="1"/>
    <col min="6" max="27" width="27.7109375" bestFit="1" customWidth="1"/>
    <col min="28" max="28" width="29.85546875" customWidth="1"/>
    <col min="29" max="29" width="26.42578125" customWidth="1"/>
  </cols>
  <sheetData>
    <row r="7" spans="2:16" ht="15" customHeight="1" x14ac:dyDescent="0.25">
      <c r="C7" s="121"/>
      <c r="D7" s="205" t="s">
        <v>47</v>
      </c>
      <c r="E7" s="205"/>
      <c r="I7" s="243" t="s">
        <v>46</v>
      </c>
      <c r="J7" s="243"/>
      <c r="K7" s="243"/>
      <c r="M7" s="70"/>
      <c r="N7" s="70"/>
      <c r="O7" s="70"/>
      <c r="P7" s="70"/>
    </row>
    <row r="8" spans="2:16" x14ac:dyDescent="0.25">
      <c r="B8" s="121"/>
      <c r="C8" s="121"/>
      <c r="D8" s="205"/>
      <c r="E8" s="205"/>
      <c r="I8" s="243"/>
      <c r="J8" s="243"/>
      <c r="K8" s="243"/>
      <c r="L8" s="70"/>
      <c r="M8" s="70"/>
      <c r="N8" s="70"/>
      <c r="O8" s="70"/>
      <c r="P8" s="70"/>
    </row>
    <row r="9" spans="2:16" x14ac:dyDescent="0.25">
      <c r="B9" s="121"/>
      <c r="C9" s="121"/>
      <c r="D9" s="205"/>
      <c r="E9" s="205"/>
      <c r="I9" s="243"/>
      <c r="J9" s="243"/>
      <c r="K9" s="243"/>
      <c r="L9" s="70"/>
      <c r="M9" s="70"/>
      <c r="N9" s="70"/>
      <c r="O9" s="70"/>
      <c r="P9" s="70"/>
    </row>
    <row r="10" spans="2:16" x14ac:dyDescent="0.25">
      <c r="B10" s="121"/>
      <c r="C10" s="121"/>
      <c r="D10" s="205"/>
      <c r="E10" s="205"/>
      <c r="I10" s="243"/>
      <c r="J10" s="243"/>
      <c r="K10" s="243"/>
      <c r="L10" s="70"/>
      <c r="M10" s="70"/>
      <c r="N10" s="70"/>
      <c r="O10" s="70"/>
      <c r="P10" s="70"/>
    </row>
    <row r="11" spans="2:16" x14ac:dyDescent="0.25">
      <c r="B11" s="121"/>
      <c r="C11" s="121"/>
      <c r="D11" s="205"/>
      <c r="E11" s="205"/>
      <c r="I11" s="243"/>
      <c r="J11" s="243"/>
      <c r="K11" s="243"/>
      <c r="L11" s="70"/>
      <c r="M11" s="70"/>
      <c r="N11" s="70"/>
      <c r="O11" s="70"/>
      <c r="P11" s="70"/>
    </row>
    <row r="12" spans="2:16" x14ac:dyDescent="0.25">
      <c r="B12" s="121"/>
      <c r="C12" s="121"/>
      <c r="D12" s="205"/>
      <c r="E12" s="205"/>
      <c r="I12" s="243"/>
      <c r="J12" s="243"/>
      <c r="K12" s="243"/>
      <c r="L12" s="70"/>
      <c r="M12" s="70"/>
      <c r="N12" s="70"/>
      <c r="O12" s="70"/>
      <c r="P12" s="70"/>
    </row>
    <row r="13" spans="2:16" x14ac:dyDescent="0.25">
      <c r="B13" s="121"/>
      <c r="C13" s="121"/>
      <c r="D13" s="205"/>
      <c r="E13" s="205"/>
      <c r="I13" s="243"/>
      <c r="J13" s="243"/>
      <c r="K13" s="243"/>
      <c r="L13" s="70"/>
      <c r="M13" s="70"/>
      <c r="N13" s="70"/>
      <c r="O13" s="70"/>
      <c r="P13" s="70"/>
    </row>
    <row r="14" spans="2:16" x14ac:dyDescent="0.25">
      <c r="B14" s="121"/>
      <c r="C14" s="121"/>
      <c r="D14" s="205"/>
      <c r="E14" s="205"/>
      <c r="I14" s="243"/>
      <c r="J14" s="243"/>
      <c r="K14" s="243"/>
      <c r="L14" s="70"/>
      <c r="M14" s="70"/>
      <c r="N14" s="70"/>
      <c r="O14" s="70"/>
      <c r="P14" s="70"/>
    </row>
    <row r="15" spans="2:16" ht="17.25" customHeight="1" x14ac:dyDescent="0.25">
      <c r="B15" s="121"/>
      <c r="C15" s="121"/>
      <c r="D15" s="121"/>
      <c r="E15" s="121"/>
      <c r="G15" s="242" t="s">
        <v>48</v>
      </c>
      <c r="H15" s="242"/>
      <c r="I15" s="243"/>
      <c r="J15" s="243"/>
      <c r="K15" s="243"/>
      <c r="L15" s="70"/>
      <c r="M15" s="70"/>
      <c r="N15" s="70"/>
      <c r="O15" s="70"/>
      <c r="P15" s="70"/>
    </row>
    <row r="16" spans="2:16" x14ac:dyDescent="0.25">
      <c r="B16" s="121"/>
      <c r="C16" s="121"/>
      <c r="D16" s="121"/>
      <c r="E16" s="121"/>
      <c r="G16" s="242"/>
      <c r="H16" s="242"/>
      <c r="I16" s="71"/>
      <c r="J16" s="71" t="s">
        <v>3</v>
      </c>
      <c r="L16" s="70"/>
      <c r="M16" s="70"/>
      <c r="N16" s="70"/>
      <c r="O16" s="70"/>
      <c r="P16" s="70"/>
    </row>
    <row r="17" spans="3:15" x14ac:dyDescent="0.25">
      <c r="C17" s="71"/>
      <c r="D17" s="71"/>
      <c r="E17" s="71" t="s">
        <v>3</v>
      </c>
      <c r="G17" s="71" t="s">
        <v>3</v>
      </c>
      <c r="H17" s="71"/>
      <c r="I17" s="71"/>
      <c r="N17" s="71"/>
      <c r="O17" s="71"/>
    </row>
    <row r="44" spans="4:29" ht="15.75" thickBot="1" x14ac:dyDescent="0.3"/>
    <row r="45" spans="4:29" ht="15.75" thickBot="1" x14ac:dyDescent="0.3">
      <c r="D45" s="7" t="s">
        <v>15</v>
      </c>
      <c r="E45" s="8"/>
      <c r="F45" s="108">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c r="AC45" s="17">
        <v>2018</v>
      </c>
    </row>
    <row r="46" spans="4:29" x14ac:dyDescent="0.25">
      <c r="D46" s="236" t="s">
        <v>17</v>
      </c>
      <c r="E46" s="237"/>
      <c r="F46" s="109">
        <f>+(A!D47-B!E47)/(A!D47+B!E47)</f>
        <v>4.0521219595084139E-2</v>
      </c>
      <c r="G46" s="110">
        <f>+(A!E47-B!F47)/(A!E47+B!F47)</f>
        <v>-0.97383552286888053</v>
      </c>
      <c r="H46" s="111">
        <f>+(A!F47-B!G47)/(A!F47+B!G47)</f>
        <v>-0.81805766917113509</v>
      </c>
      <c r="I46" s="110">
        <f>+(A!G47-B!H47)/(A!G47+B!H47)</f>
        <v>-0.94239848115463964</v>
      </c>
      <c r="J46" s="111">
        <f>+(A!H47-B!I47)/(A!H47+B!I47)</f>
        <v>-0.81961001590845728</v>
      </c>
      <c r="K46" s="110">
        <f>+(A!I47-B!J47)/(A!I47+B!J47)</f>
        <v>-0.80436637111806009</v>
      </c>
      <c r="L46" s="111">
        <f>+(A!J47-B!K47)/(A!J47+B!K47)</f>
        <v>-0.95525319639719741</v>
      </c>
      <c r="M46" s="110">
        <f>+(A!K47-B!L47)/(A!K47+B!L47)</f>
        <v>-0.97293581160770026</v>
      </c>
      <c r="N46" s="111">
        <f>+(A!L47-B!M47)/(A!L47+B!M47)</f>
        <v>-0.99491745283044675</v>
      </c>
      <c r="O46" s="110">
        <f>+(A!M47-B!N47)/(A!M47+B!N47)</f>
        <v>-0.98681312253391695</v>
      </c>
      <c r="P46" s="111">
        <f>+(A!N47-B!O47)/(A!N47+B!O47)</f>
        <v>-0.98807200019604924</v>
      </c>
      <c r="Q46" s="110">
        <f>+(A!O47-B!P47)/(A!O47+B!P47)</f>
        <v>-0.99181130097152359</v>
      </c>
      <c r="R46" s="111">
        <f>+(A!P47-B!Q47)/(A!P47+B!Q47)</f>
        <v>-0.99495114186915801</v>
      </c>
      <c r="S46" s="110">
        <f>+(A!Q47-B!R47)/(A!Q47+B!R47)</f>
        <v>-0.99255994390575908</v>
      </c>
      <c r="T46" s="111">
        <f>+(A!R47-B!S47)/(A!R47+B!S47)</f>
        <v>-0.99569699956771895</v>
      </c>
      <c r="U46" s="110">
        <f>+(A!S47-B!T47)/(A!S47+B!T47)</f>
        <v>-0.99554260027093622</v>
      </c>
      <c r="V46" s="111">
        <f>+(A!T47-B!U47)/(A!T47+B!U47)</f>
        <v>-0.99204120564730147</v>
      </c>
      <c r="W46" s="110">
        <f>+(A!U47-B!V47)/(A!U47+B!V47)</f>
        <v>-0.99258377235445017</v>
      </c>
      <c r="X46" s="111">
        <f>+(A!V47-B!W47)/(A!V47+B!W47)</f>
        <v>-0.99289298209383492</v>
      </c>
      <c r="Y46" s="110">
        <f>+(A!W47-B!X47)/(A!W47+B!X47)</f>
        <v>-0.99182793547629955</v>
      </c>
      <c r="Z46" s="111">
        <f>+(A!X47-B!Y47)/(A!X47+B!Y47)</f>
        <v>-0.98620405638018094</v>
      </c>
      <c r="AA46" s="110">
        <f>+(A!Y47-B!Z47)/(A!Y47+B!Z47)</f>
        <v>-0.98747494832831229</v>
      </c>
      <c r="AB46" s="110">
        <f>+(A!Z47-B!AA47)/(A!Z47+B!AA47)</f>
        <v>-0.97965763988109511</v>
      </c>
      <c r="AC46" s="110">
        <f>+(A!AA47-B!AB47)/(A!AA47+B!AB47)</f>
        <v>-0.96345378131150927</v>
      </c>
    </row>
    <row r="47" spans="4:29" x14ac:dyDescent="0.25">
      <c r="D47" s="238" t="s">
        <v>18</v>
      </c>
      <c r="E47" s="239"/>
      <c r="F47" s="112">
        <f>+(A!D48-B!E48)/(A!D48+B!E48)</f>
        <v>-1</v>
      </c>
      <c r="G47" s="113">
        <f>+(A!E48-B!F48)/(A!E48+B!F48)</f>
        <v>-1</v>
      </c>
      <c r="H47" s="114">
        <f>+(A!F48-B!G48)/(A!F48+B!G48)</f>
        <v>-1</v>
      </c>
      <c r="I47" s="113">
        <f>+(A!G48-B!H48)/(A!G48+B!H48)</f>
        <v>-1</v>
      </c>
      <c r="J47" s="114">
        <f>+(A!H48-B!I48)/(A!H48+B!I48)</f>
        <v>-1</v>
      </c>
      <c r="K47" s="113">
        <f>+(A!I48-B!J48)/(A!I48+B!J48)</f>
        <v>-1</v>
      </c>
      <c r="L47" s="114">
        <f>+(A!J48-B!K48)/(A!J48+B!K48)</f>
        <v>-1</v>
      </c>
      <c r="M47" s="113">
        <f>+(A!K48-B!L48)/(A!K48+B!L48)</f>
        <v>-1</v>
      </c>
      <c r="N47" s="114">
        <f>+(A!L48-B!M48)/(A!L48+B!M48)</f>
        <v>-1</v>
      </c>
      <c r="O47" s="113">
        <f>+(A!M48-B!N48)/(A!M48+B!N48)</f>
        <v>-1</v>
      </c>
      <c r="P47" s="114">
        <f>+(A!N48-B!O48)/(A!N48+B!O48)</f>
        <v>-0.99999998458102213</v>
      </c>
      <c r="Q47" s="113">
        <f>+(A!O48-B!P48)/(A!O48+B!P48)</f>
        <v>-1</v>
      </c>
      <c r="R47" s="114">
        <f>+(A!P48-B!Q48)/(A!P48+B!Q48)</f>
        <v>-1</v>
      </c>
      <c r="S47" s="113">
        <f>+(A!Q48-B!R48)/(A!Q48+B!R48)</f>
        <v>-1</v>
      </c>
      <c r="T47" s="114">
        <f>+(A!R48-B!S48)/(A!R48+B!S48)</f>
        <v>-1</v>
      </c>
      <c r="U47" s="113">
        <f>+(A!S48-B!T48)/(A!S48+B!T48)</f>
        <v>-0.99995426884247973</v>
      </c>
      <c r="V47" s="114">
        <f>+(A!T48-B!U48)/(A!T48+B!U48)</f>
        <v>-0.99994452337926176</v>
      </c>
      <c r="W47" s="113">
        <f>+(A!U48-B!V48)/(A!U48+B!V48)</f>
        <v>-0.99997285727282548</v>
      </c>
      <c r="X47" s="114">
        <f>+(A!V48-B!W48)/(A!V48+B!W48)</f>
        <v>-0.99998290964329162</v>
      </c>
      <c r="Y47" s="113">
        <f>+(A!W48-B!X48)/(A!W48+B!X48)</f>
        <v>-0.99999931406059317</v>
      </c>
      <c r="Z47" s="114">
        <f>+(A!X48-B!Y48)/(A!X48+B!Y48)</f>
        <v>-0.99998266633359745</v>
      </c>
      <c r="AA47" s="113">
        <f>+(A!Y48-B!Z48)/(A!Y48+B!Z48)</f>
        <v>-0.99998502238019038</v>
      </c>
      <c r="AB47" s="113">
        <f>+(A!Z48-B!AA48)/(A!Z48+B!AA48)</f>
        <v>-0.99998804327694091</v>
      </c>
      <c r="AC47" s="113">
        <f>+(A!AA48-B!AB48)/(A!AA48+B!AB48)</f>
        <v>-0.99999789271107098</v>
      </c>
    </row>
    <row r="48" spans="4:29" x14ac:dyDescent="0.25">
      <c r="D48" s="236" t="s">
        <v>19</v>
      </c>
      <c r="E48" s="237"/>
      <c r="F48" s="112">
        <f>+(A!D49-B!E49)/(A!D49+B!E49)</f>
        <v>-0.68999684371674463</v>
      </c>
      <c r="G48" s="113">
        <f>+(A!E49-B!F49)/(A!E49+B!F49)</f>
        <v>-0.65260598617970123</v>
      </c>
      <c r="H48" s="114">
        <f>+(A!F49-B!G49)/(A!F49+B!G49)</f>
        <v>-0.80072669354274617</v>
      </c>
      <c r="I48" s="113">
        <f>+(A!G49-B!H49)/(A!G49+B!H49)</f>
        <v>-0.73206897197253396</v>
      </c>
      <c r="J48" s="114">
        <f>+(A!H49-B!I49)/(A!H49+B!I49)</f>
        <v>-0.79038081665498849</v>
      </c>
      <c r="K48" s="113">
        <f>+(A!I49-B!J49)/(A!I49+B!J49)</f>
        <v>-0.72133721924285021</v>
      </c>
      <c r="L48" s="114">
        <f>+(A!J49-B!K49)/(A!J49+B!K49)</f>
        <v>-0.77074625170631927</v>
      </c>
      <c r="M48" s="113">
        <f>+(A!K49-B!L49)/(A!K49+B!L49)</f>
        <v>-0.78272141565736586</v>
      </c>
      <c r="N48" s="114">
        <f>+(A!L49-B!M49)/(A!L49+B!M49)</f>
        <v>-0.6388517988201402</v>
      </c>
      <c r="O48" s="113">
        <f>+(A!M49-B!N49)/(A!M49+B!N49)</f>
        <v>-0.76173208314919594</v>
      </c>
      <c r="P48" s="114">
        <f>+(A!N49-B!O49)/(A!N49+B!O49)</f>
        <v>-0.58262476618294512</v>
      </c>
      <c r="Q48" s="113">
        <f>+(A!O49-B!P49)/(A!O49+B!P49)</f>
        <v>-0.27842720065453208</v>
      </c>
      <c r="R48" s="114">
        <f>+(A!P49-B!Q49)/(A!P49+B!Q49)</f>
        <v>-0.47498214780369241</v>
      </c>
      <c r="S48" s="113">
        <f>+(A!Q49-B!R49)/(A!Q49+B!R49)</f>
        <v>-0.82725107333743109</v>
      </c>
      <c r="T48" s="114">
        <f>+(A!R49-B!S49)/(A!R49+B!S49)</f>
        <v>-0.68233952028354938</v>
      </c>
      <c r="U48" s="113">
        <f>+(A!S49-B!T49)/(A!S49+B!T49)</f>
        <v>-0.64661363167382568</v>
      </c>
      <c r="V48" s="114">
        <f>+(A!T49-B!U49)/(A!T49+B!U49)</f>
        <v>-0.76652462256121356</v>
      </c>
      <c r="W48" s="113">
        <f>+(A!U49-B!V49)/(A!U49+B!V49)</f>
        <v>-0.75307149859462463</v>
      </c>
      <c r="X48" s="114">
        <f>+(A!V49-B!W49)/(A!V49+B!W49)</f>
        <v>-0.72692020724111017</v>
      </c>
      <c r="Y48" s="113">
        <f>+(A!W49-B!X49)/(A!W49+B!X49)</f>
        <v>-0.84762883032884062</v>
      </c>
      <c r="Z48" s="114">
        <f>+(A!X49-B!Y49)/(A!X49+B!Y49)</f>
        <v>-0.84557694832926689</v>
      </c>
      <c r="AA48" s="113">
        <f>+(A!Y49-B!Z49)/(A!Y49+B!Z49)</f>
        <v>-0.87472483306532367</v>
      </c>
      <c r="AB48" s="113">
        <f>+(A!Z49-B!AA49)/(A!Z49+B!AA49)</f>
        <v>-0.8360289810407</v>
      </c>
      <c r="AC48" s="113">
        <f>+(A!AA49-B!AB49)/(A!AA49+B!AB49)</f>
        <v>-0.83478461141097215</v>
      </c>
    </row>
    <row r="49" spans="4:29" x14ac:dyDescent="0.25">
      <c r="D49" s="238" t="s">
        <v>20</v>
      </c>
      <c r="E49" s="239"/>
      <c r="F49" s="112">
        <f>+(A!D50-B!E50)/(A!D50+B!E50)</f>
        <v>-1</v>
      </c>
      <c r="G49" s="113">
        <f>+(A!E50-B!F50)/(A!E50+B!F50)</f>
        <v>-1</v>
      </c>
      <c r="H49" s="114">
        <f>+(A!F50-B!G50)/(A!F50+B!G50)</f>
        <v>-1</v>
      </c>
      <c r="I49" s="113">
        <f>+(A!G50-B!H50)/(A!G50+B!H50)</f>
        <v>-1</v>
      </c>
      <c r="J49" s="114">
        <f>+(A!H50-B!I50)/(A!H50+B!I50)</f>
        <v>-1</v>
      </c>
      <c r="K49" s="113">
        <f>+(A!I50-B!J50)/(A!I50+B!J50)</f>
        <v>-1</v>
      </c>
      <c r="L49" s="114">
        <f>+(A!J50-B!K50)/(A!J50+B!K50)</f>
        <v>-1</v>
      </c>
      <c r="M49" s="113">
        <f>+(A!K50-B!L50)/(A!K50+B!L50)</f>
        <v>-0.99803497002235508</v>
      </c>
      <c r="N49" s="114">
        <f>+(A!L50-B!M50)/(A!L50+B!M50)</f>
        <v>-0.95300468586060216</v>
      </c>
      <c r="O49" s="113">
        <f>+(A!M50-B!N50)/(A!M50+B!N50)</f>
        <v>-0.91347196149527621</v>
      </c>
      <c r="P49" s="114">
        <f>+(A!N50-B!O50)/(A!N50+B!O50)</f>
        <v>-1</v>
      </c>
      <c r="Q49" s="113">
        <f>+(A!O50-B!P50)/(A!O50+B!P50)</f>
        <v>-1</v>
      </c>
      <c r="R49" s="114">
        <f>+(A!P50-B!Q50)/(A!P50+B!Q50)</f>
        <v>-1</v>
      </c>
      <c r="S49" s="113">
        <f>+(A!Q50-B!R50)/(A!Q50+B!R50)</f>
        <v>-0.75732177810818146</v>
      </c>
      <c r="T49" s="114">
        <f>+(A!R50-B!S50)/(A!R50+B!S50)</f>
        <v>9.861615077426179E-3</v>
      </c>
      <c r="U49" s="113">
        <f>+(A!S50-B!T50)/(A!S50+B!T50)</f>
        <v>0.484622396684464</v>
      </c>
      <c r="V49" s="114">
        <f>+(A!T50-B!U50)/(A!T50+B!U50)</f>
        <v>0.35220547340246738</v>
      </c>
      <c r="W49" s="113">
        <f>+(A!U50-B!V50)/(A!U50+B!V50)</f>
        <v>0.55159823565320387</v>
      </c>
      <c r="X49" s="114">
        <f>+(A!V50-B!W50)/(A!V50+B!W50)</f>
        <v>0.64958547485280604</v>
      </c>
      <c r="Y49" s="113">
        <f>+(A!W50-B!X50)/(A!W50+B!X50)</f>
        <v>0.69850856710383213</v>
      </c>
      <c r="Z49" s="114">
        <f>+(A!X50-B!Y50)/(A!X50+B!Y50)</f>
        <v>0.30545556726634032</v>
      </c>
      <c r="AA49" s="113">
        <f>+(A!Y50-B!Z50)/(A!Y50+B!Z50)</f>
        <v>-5.6252572478321029E-2</v>
      </c>
      <c r="AB49" s="113">
        <f>+(A!Z50-B!AA50)/(A!Z50+B!AA50)</f>
        <v>0.25339996938626774</v>
      </c>
      <c r="AC49" s="113">
        <f>+(A!AA50-B!AB50)/(A!AA50+B!AB50)</f>
        <v>0.53759546232477284</v>
      </c>
    </row>
    <row r="50" spans="4:29" x14ac:dyDescent="0.25">
      <c r="D50" s="236" t="s">
        <v>21</v>
      </c>
      <c r="E50" s="237"/>
      <c r="F50" s="112">
        <f>+(A!D51-B!E51)/(A!D51+B!E51)</f>
        <v>-1</v>
      </c>
      <c r="G50" s="113">
        <f>+(A!E51-B!F51)/(A!E51+B!F51)</f>
        <v>-1</v>
      </c>
      <c r="H50" s="114">
        <f>+(A!F51-B!G51)/(A!F51+B!G51)</f>
        <v>-1</v>
      </c>
      <c r="I50" s="113">
        <f>+(A!G51-B!H51)/(A!G51+B!H51)</f>
        <v>-1</v>
      </c>
      <c r="J50" s="114">
        <f>+(A!H51-B!I51)/(A!H51+B!I51)</f>
        <v>-1</v>
      </c>
      <c r="K50" s="113">
        <f>+(A!I51-B!J51)/(A!I51+B!J51)</f>
        <v>-1</v>
      </c>
      <c r="L50" s="114">
        <f>+(A!J51-B!K51)/(A!J51+B!K51)</f>
        <v>-1</v>
      </c>
      <c r="M50" s="113">
        <f>+(A!K51-B!L51)/(A!K51+B!L51)</f>
        <v>-1</v>
      </c>
      <c r="N50" s="114">
        <f>+(A!L51-B!M51)/(A!L51+B!M51)</f>
        <v>-0.99692592412996661</v>
      </c>
      <c r="O50" s="113">
        <f>+(A!M51-B!N51)/(A!M51+B!N51)</f>
        <v>-1</v>
      </c>
      <c r="P50" s="114">
        <f>+(A!N51-B!O51)/(A!N51+B!O51)</f>
        <v>-1</v>
      </c>
      <c r="Q50" s="113">
        <f>+(A!O51-B!P51)/(A!O51+B!P51)</f>
        <v>-1</v>
      </c>
      <c r="R50" s="114">
        <f>+(A!P51-B!Q51)/(A!P51+B!Q51)</f>
        <v>-1</v>
      </c>
      <c r="S50" s="113">
        <f>+(A!Q51-B!R51)/(A!Q51+B!R51)</f>
        <v>-1</v>
      </c>
      <c r="T50" s="114">
        <f>+(A!R51-B!S51)/(A!R51+B!S51)</f>
        <v>-1</v>
      </c>
      <c r="U50" s="113">
        <f>+(A!S51-B!T51)/(A!S51+B!T51)</f>
        <v>-1</v>
      </c>
      <c r="V50" s="114">
        <f>+(A!T51-B!U51)/(A!T51+B!U51)</f>
        <v>-1</v>
      </c>
      <c r="W50" s="113">
        <f>+(A!U51-B!V51)/(A!U51+B!V51)</f>
        <v>-0.98203482854245572</v>
      </c>
      <c r="X50" s="114">
        <f>+(A!V51-B!W51)/(A!V51+B!W51)</f>
        <v>-0.99696377125518165</v>
      </c>
      <c r="Y50" s="113">
        <f>+(A!W51-B!X51)/(A!W51+B!X51)</f>
        <v>-0.99546333114115793</v>
      </c>
      <c r="Z50" s="114">
        <f>+(A!X51-B!Y51)/(A!X51+B!Y51)</f>
        <v>-1</v>
      </c>
      <c r="AA50" s="113">
        <f>+(A!Y51-B!Z51)/(A!Y51+B!Z51)</f>
        <v>-0.99976475111844221</v>
      </c>
      <c r="AB50" s="113">
        <f>+(A!Z51-B!AA51)/(A!Z51+B!AA51)</f>
        <v>-1</v>
      </c>
      <c r="AC50" s="113">
        <f>+(A!AA51-B!AB51)/(A!AA51+B!AB51)</f>
        <v>-0.99658839525921505</v>
      </c>
    </row>
    <row r="51" spans="4:29" x14ac:dyDescent="0.25">
      <c r="D51" s="238" t="s">
        <v>22</v>
      </c>
      <c r="E51" s="239"/>
      <c r="F51" s="112">
        <f>+(A!D52-B!E52)/(A!D52+B!E52)</f>
        <v>-0.4864153552909054</v>
      </c>
      <c r="G51" s="113">
        <f>+(A!E52-B!F52)/(A!E52+B!F52)</f>
        <v>-0.55788493639611991</v>
      </c>
      <c r="H51" s="114">
        <f>+(A!F52-B!G52)/(A!F52+B!G52)</f>
        <v>-0.71034751585201006</v>
      </c>
      <c r="I51" s="113">
        <f>+(A!G52-B!H52)/(A!G52+B!H52)</f>
        <v>-0.88503001634758149</v>
      </c>
      <c r="J51" s="114">
        <f>+(A!H52-B!I52)/(A!H52+B!I52)</f>
        <v>-0.78907123182076844</v>
      </c>
      <c r="K51" s="113">
        <f>+(A!I52-B!J52)/(A!I52+B!J52)</f>
        <v>-0.81629302666181136</v>
      </c>
      <c r="L51" s="114">
        <f>+(A!J52-B!K52)/(A!J52+B!K52)</f>
        <v>-0.8147813492987378</v>
      </c>
      <c r="M51" s="113">
        <f>+(A!K52-B!L52)/(A!K52+B!L52)</f>
        <v>-0.56176308403101871</v>
      </c>
      <c r="N51" s="114">
        <f>+(A!L52-B!M52)/(A!L52+B!M52)</f>
        <v>3.8103612816561577E-2</v>
      </c>
      <c r="O51" s="113">
        <f>+(A!M52-B!N52)/(A!M52+B!N52)</f>
        <v>-0.21686264354756032</v>
      </c>
      <c r="P51" s="114">
        <f>+(A!N52-B!O52)/(A!N52+B!O52)</f>
        <v>-0.22207789109857717</v>
      </c>
      <c r="Q51" s="113">
        <f>+(A!O52-B!P52)/(A!O52+B!P52)</f>
        <v>-0.57609848563974408</v>
      </c>
      <c r="R51" s="114">
        <f>+(A!P52-B!Q52)/(A!P52+B!Q52)</f>
        <v>-0.50225533015941282</v>
      </c>
      <c r="S51" s="113">
        <f>+(A!Q52-B!R52)/(A!Q52+B!R52)</f>
        <v>-0.38119047696688918</v>
      </c>
      <c r="T51" s="114">
        <f>+(A!R52-B!S52)/(A!R52+B!S52)</f>
        <v>-0.11585785286884215</v>
      </c>
      <c r="U51" s="113">
        <f>+(A!S52-B!T52)/(A!S52+B!T52)</f>
        <v>-0.61158233761946712</v>
      </c>
      <c r="V51" s="114">
        <f>+(A!T52-B!U52)/(A!T52+B!U52)</f>
        <v>-0.61908090949732508</v>
      </c>
      <c r="W51" s="113">
        <f>+(A!U52-B!V52)/(A!U52+B!V52)</f>
        <v>-0.55828434900688639</v>
      </c>
      <c r="X51" s="114">
        <f>+(A!V52-B!W52)/(A!V52+B!W52)</f>
        <v>-0.55185067832105983</v>
      </c>
      <c r="Y51" s="113">
        <f>+(A!W52-B!X52)/(A!W52+B!X52)</f>
        <v>-0.55299131427520665</v>
      </c>
      <c r="Z51" s="114">
        <f>+(A!X52-B!Y52)/(A!X52+B!Y52)</f>
        <v>-0.57848323088414744</v>
      </c>
      <c r="AA51" s="113">
        <f>+(A!Y52-B!Z52)/(A!Y52+B!Z52)</f>
        <v>-0.67267132030119003</v>
      </c>
      <c r="AB51" s="113">
        <f>+(A!Z52-B!AA52)/(A!Z52+B!AA52)</f>
        <v>-0.62443336075369582</v>
      </c>
      <c r="AC51" s="113">
        <f>+(A!AA52-B!AB52)/(A!AA52+B!AB52)</f>
        <v>-0.63421251610981944</v>
      </c>
    </row>
    <row r="52" spans="4:29" x14ac:dyDescent="0.25">
      <c r="D52" s="236" t="s">
        <v>23</v>
      </c>
      <c r="E52" s="237"/>
      <c r="F52" s="112">
        <f>+(A!D53-B!E53)/(A!D53+B!E53)</f>
        <v>-0.60915001655154777</v>
      </c>
      <c r="G52" s="113">
        <f>+(A!E53-B!F53)/(A!E53+B!F53)</f>
        <v>-0.939999358896074</v>
      </c>
      <c r="H52" s="114">
        <f>+(A!F53-B!G53)/(A!F53+B!G53)</f>
        <v>-0.85933978573852432</v>
      </c>
      <c r="I52" s="113">
        <f>+(A!G53-B!H53)/(A!G53+B!H53)</f>
        <v>-0.59242909015619394</v>
      </c>
      <c r="J52" s="114">
        <f>+(A!H53-B!I53)/(A!H53+B!I53)</f>
        <v>-0.38674647602356621</v>
      </c>
      <c r="K52" s="113">
        <f>+(A!I53-B!J53)/(A!I53+B!J53)</f>
        <v>-0.11597407043575315</v>
      </c>
      <c r="L52" s="114">
        <f>+(A!J53-B!K53)/(A!J53+B!K53)</f>
        <v>-2.6021895564018765E-2</v>
      </c>
      <c r="M52" s="113">
        <f>+(A!K53-B!L53)/(A!K53+B!L53)</f>
        <v>0.20978611079973764</v>
      </c>
      <c r="N52" s="114">
        <f>+(A!L53-B!M53)/(A!L53+B!M53)</f>
        <v>0.67145380548781464</v>
      </c>
      <c r="O52" s="113">
        <f>+(A!M53-B!N53)/(A!M53+B!N53)</f>
        <v>0.78807576438962745</v>
      </c>
      <c r="P52" s="114">
        <f>+(A!N53-B!O53)/(A!N53+B!O53)</f>
        <v>0.84457903345435337</v>
      </c>
      <c r="Q52" s="113">
        <f>+(A!O53-B!P53)/(A!O53+B!P53)</f>
        <v>0.88377114367878729</v>
      </c>
      <c r="R52" s="114">
        <f>+(A!P53-B!Q53)/(A!P53+B!Q53)</f>
        <v>0.93616853677195777</v>
      </c>
      <c r="S52" s="113">
        <f>+(A!Q53-B!R53)/(A!Q53+B!R53)</f>
        <v>0.84876198349781096</v>
      </c>
      <c r="T52" s="114">
        <f>+(A!R53-B!S53)/(A!R53+B!S53)</f>
        <v>0.90650342267343109</v>
      </c>
      <c r="U52" s="113">
        <f>+(A!S53-B!T53)/(A!S53+B!T53)</f>
        <v>0.90062422138292275</v>
      </c>
      <c r="V52" s="114">
        <f>+(A!T53-B!U53)/(A!T53+B!U53)</f>
        <v>0.82997012421281147</v>
      </c>
      <c r="W52" s="113">
        <f>+(A!U53-B!V53)/(A!U53+B!V53)</f>
        <v>0.84710756342143956</v>
      </c>
      <c r="X52" s="114">
        <f>+(A!V53-B!W53)/(A!V53+B!W53)</f>
        <v>0.84106046313521265</v>
      </c>
      <c r="Y52" s="113">
        <f>+(A!W53-B!X53)/(A!W53+B!X53)</f>
        <v>0.7110178560018684</v>
      </c>
      <c r="Z52" s="114">
        <f>+(A!X53-B!Y53)/(A!X53+B!Y53)</f>
        <v>0.70924169491141409</v>
      </c>
      <c r="AA52" s="113">
        <f>+(A!Y53-B!Z53)/(A!Y53+B!Z53)</f>
        <v>0.46946301708814214</v>
      </c>
      <c r="AB52" s="113">
        <f>+(A!Z53-B!AA53)/(A!Z53+B!AA53)</f>
        <v>0.63046092963925282</v>
      </c>
      <c r="AC52" s="113">
        <f>+(A!AA53-B!AB53)/(A!AA53+B!AB53)</f>
        <v>0.71220532117345725</v>
      </c>
    </row>
    <row r="53" spans="4:29" x14ac:dyDescent="0.25">
      <c r="D53" s="238" t="s">
        <v>24</v>
      </c>
      <c r="E53" s="239"/>
      <c r="F53" s="112">
        <f>+(A!D54-B!E54)/(A!D54+B!E54)</f>
        <v>-0.91261687492978139</v>
      </c>
      <c r="G53" s="113">
        <f>+(A!E54-B!F54)/(A!E54+B!F54)</f>
        <v>0.67259193034963138</v>
      </c>
      <c r="H53" s="114" t="e">
        <f>+(A!F54-B!G54)/(A!F54+B!G54)</f>
        <v>#DIV/0!</v>
      </c>
      <c r="I53" s="113">
        <f>+(A!G54-B!H54)/(A!G54+B!H54)</f>
        <v>1</v>
      </c>
      <c r="J53" s="114">
        <f>+(A!H54-B!I54)/(A!H54+B!I54)</f>
        <v>1</v>
      </c>
      <c r="K53" s="113">
        <f>+(A!I54-B!J54)/(A!I54+B!J54)</f>
        <v>0.99820123721625065</v>
      </c>
      <c r="L53" s="114">
        <f>+(A!J54-B!K54)/(A!J54+B!K54)</f>
        <v>0.92573557581365329</v>
      </c>
      <c r="M53" s="113">
        <f>+(A!K54-B!L54)/(A!K54+B!L54)</f>
        <v>0.98615953964960301</v>
      </c>
      <c r="N53" s="114">
        <f>+(A!L54-B!M54)/(A!L54+B!M54)</f>
        <v>0.97437416004191246</v>
      </c>
      <c r="O53" s="113">
        <f>+(A!M54-B!N54)/(A!M54+B!N54)</f>
        <v>0.89927890559163559</v>
      </c>
      <c r="P53" s="114">
        <f>+(A!N54-B!O54)/(A!N54+B!O54)</f>
        <v>0.95505004585072084</v>
      </c>
      <c r="Q53" s="113">
        <f>+(A!O54-B!P54)/(A!O54+B!P54)</f>
        <v>0.98545949339399319</v>
      </c>
      <c r="R53" s="114">
        <f>+(A!P54-B!Q54)/(A!P54+B!Q54)</f>
        <v>0.68054767892850376</v>
      </c>
      <c r="S53" s="113">
        <f>+(A!Q54-B!R54)/(A!Q54+B!R54)</f>
        <v>0.6166259588359706</v>
      </c>
      <c r="T53" s="114">
        <f>+(A!R54-B!S54)/(A!R54+B!S54)</f>
        <v>-0.13396802426812565</v>
      </c>
      <c r="U53" s="113">
        <f>+(A!S54-B!T54)/(A!S54+B!T54)</f>
        <v>-0.50048257748292846</v>
      </c>
      <c r="V53" s="114">
        <f>+(A!T54-B!U54)/(A!T54+B!U54)</f>
        <v>-0.65329196684158908</v>
      </c>
      <c r="W53" s="113">
        <f>+(A!U54-B!V54)/(A!U54+B!V54)</f>
        <v>0.15466768007564996</v>
      </c>
      <c r="X53" s="114">
        <f>+(A!V54-B!W54)/(A!V54+B!W54)</f>
        <v>0.89711270033450463</v>
      </c>
      <c r="Y53" s="113">
        <f>+(A!W54-B!X54)/(A!W54+B!X54)</f>
        <v>0.8744158079821639</v>
      </c>
      <c r="Z53" s="114">
        <f>+(A!X54-B!Y54)/(A!X54+B!Y54)</f>
        <v>0.73527859904480319</v>
      </c>
      <c r="AA53" s="113">
        <f>+(A!Y54-B!Z54)/(A!Y54+B!Z54)</f>
        <v>0.58568462647352437</v>
      </c>
      <c r="AB53" s="113">
        <f>+(A!Z54-B!AA54)/(A!Z54+B!AA54)</f>
        <v>0.79540225136837761</v>
      </c>
      <c r="AC53" s="113">
        <f>+(A!AA54-B!AB54)/(A!AA54+B!AB54)</f>
        <v>0.63444357337829582</v>
      </c>
    </row>
    <row r="54" spans="4:29" x14ac:dyDescent="0.25">
      <c r="D54" s="236" t="s">
        <v>25</v>
      </c>
      <c r="E54" s="237"/>
      <c r="F54" s="112">
        <f>+(A!D55-B!E55)/(A!D55+B!E55)</f>
        <v>-1.9044255480996509E-2</v>
      </c>
      <c r="G54" s="113">
        <f>+(A!E55-B!F55)/(A!E55+B!F55)</f>
        <v>-0.82154542969817657</v>
      </c>
      <c r="H54" s="114">
        <f>+(A!F55-B!G55)/(A!F55+B!G55)</f>
        <v>-0.88138457671352577</v>
      </c>
      <c r="I54" s="113">
        <f>+(A!G55-B!H55)/(A!G55+B!H55)</f>
        <v>-0.99576472308057962</v>
      </c>
      <c r="J54" s="114">
        <f>+(A!H55-B!I55)/(A!H55+B!I55)</f>
        <v>-0.88965661283738229</v>
      </c>
      <c r="K54" s="113">
        <f>+(A!I55-B!J55)/(A!I55+B!J55)</f>
        <v>-0.91609172203865785</v>
      </c>
      <c r="L54" s="114">
        <f>+(A!J55-B!K55)/(A!J55+B!K55)</f>
        <v>-0.87942730348971354</v>
      </c>
      <c r="M54" s="113">
        <f>+(A!K55-B!L55)/(A!K55+B!L55)</f>
        <v>4.655017182223499E-2</v>
      </c>
      <c r="N54" s="114">
        <f>+(A!L55-B!M55)/(A!L55+B!M55)</f>
        <v>-0.84462397332638717</v>
      </c>
      <c r="O54" s="113">
        <f>+(A!M55-B!N55)/(A!M55+B!N55)</f>
        <v>-0.93057084387072675</v>
      </c>
      <c r="P54" s="114">
        <f>+(A!N55-B!O55)/(A!N55+B!O55)</f>
        <v>-0.99264375135517946</v>
      </c>
      <c r="Q54" s="113">
        <f>+(A!O55-B!P55)/(A!O55+B!P55)</f>
        <v>-0.99111924818359298</v>
      </c>
      <c r="R54" s="114">
        <f>+(A!P55-B!Q55)/(A!P55+B!Q55)</f>
        <v>-0.98607896828124897</v>
      </c>
      <c r="S54" s="113">
        <f>+(A!Q55-B!R55)/(A!Q55+B!R55)</f>
        <v>-0.98818232756574742</v>
      </c>
      <c r="T54" s="114">
        <f>+(A!R55-B!S55)/(A!R55+B!S55)</f>
        <v>-0.973048627825018</v>
      </c>
      <c r="U54" s="113">
        <f>+(A!S55-B!T55)/(A!S55+B!T55)</f>
        <v>-0.98170982678576857</v>
      </c>
      <c r="V54" s="114">
        <f>+(A!T55-B!U55)/(A!T55+B!U55)</f>
        <v>-0.98664192963950725</v>
      </c>
      <c r="W54" s="113">
        <f>+(A!U55-B!V55)/(A!U55+B!V55)</f>
        <v>-0.98192652457969032</v>
      </c>
      <c r="X54" s="114">
        <f>+(A!V55-B!W55)/(A!V55+B!W55)</f>
        <v>-0.88162849872193783</v>
      </c>
      <c r="Y54" s="113">
        <f>+(A!W55-B!X55)/(A!W55+B!X55)</f>
        <v>-0.97512157314613146</v>
      </c>
      <c r="Z54" s="114">
        <f>+(A!X55-B!Y55)/(A!X55+B!Y55)</f>
        <v>-0.97494634862226348</v>
      </c>
      <c r="AA54" s="113">
        <f>+(A!Y55-B!Z55)/(A!Y55+B!Z55)</f>
        <v>-0.96520995100899043</v>
      </c>
      <c r="AB54" s="113">
        <f>+(A!Z55-B!AA55)/(A!Z55+B!AA55)</f>
        <v>-0.97413633991903836</v>
      </c>
      <c r="AC54" s="113">
        <f>+(A!AA55-B!AB55)/(A!AA55+B!AB55)</f>
        <v>-0.93976812438161117</v>
      </c>
    </row>
    <row r="55" spans="4:29" ht="15.75" thickBot="1" x14ac:dyDescent="0.3">
      <c r="D55" s="234" t="s">
        <v>26</v>
      </c>
      <c r="E55" s="235"/>
      <c r="F55" s="115">
        <f>+(A!D56-B!E56)/(A!D56+B!E56)</f>
        <v>-0.99923116350589436</v>
      </c>
      <c r="G55" s="116">
        <f>+(A!E56-B!F56)/(A!E56+B!F56)</f>
        <v>-1</v>
      </c>
      <c r="H55" s="117">
        <f>+(A!F56-B!G56)/(A!F56+B!G56)</f>
        <v>-1</v>
      </c>
      <c r="I55" s="116">
        <f>+(A!G56-B!H56)/(A!G56+B!H56)</f>
        <v>-1</v>
      </c>
      <c r="J55" s="117">
        <f>+(A!H56-B!I56)/(A!H56+B!I56)</f>
        <v>-1</v>
      </c>
      <c r="K55" s="116"/>
      <c r="L55" s="117">
        <f>+(A!J56-B!K56)/(A!J56+B!K56)</f>
        <v>-1</v>
      </c>
      <c r="M55" s="116">
        <f>+(A!K56-B!L56)/(A!K56+B!L56)</f>
        <v>-1</v>
      </c>
      <c r="N55" s="117" t="e">
        <f>+(A!L56-B!M56)/(A!L56+B!M56)</f>
        <v>#DIV/0!</v>
      </c>
      <c r="O55" s="116">
        <f>+(A!M56-B!N56)/(A!M56+B!N56)</f>
        <v>-1</v>
      </c>
      <c r="P55" s="117">
        <f>+(A!N56-B!O56)/(A!N56+B!O56)</f>
        <v>-0.95912226137620071</v>
      </c>
      <c r="Q55" s="116">
        <f>+(A!O56-B!P56)/(A!O56+B!P56)</f>
        <v>0.33962838866890033</v>
      </c>
      <c r="R55" s="117">
        <f>+(A!P56-B!Q56)/(A!P56+B!Q56)</f>
        <v>0.66357915576610338</v>
      </c>
      <c r="S55" s="116">
        <f>+(A!Q56-B!R56)/(A!Q56+B!R56)</f>
        <v>-0.96376134379380729</v>
      </c>
      <c r="T55" s="117">
        <f>+(A!R56-B!S56)/(A!R56+B!S56)</f>
        <v>-0.94103957941566652</v>
      </c>
      <c r="U55" s="116">
        <f>+(A!S56-B!T56)/(A!S56+B!T56)</f>
        <v>-0.88409825038621592</v>
      </c>
      <c r="V55" s="117">
        <f>+(A!T56-B!U56)/(A!T56+B!U56)</f>
        <v>-0.81035353319241077</v>
      </c>
      <c r="W55" s="116">
        <f>+(A!U56-B!V56)/(A!U56+B!V56)</f>
        <v>-0.99378578708010845</v>
      </c>
      <c r="X55" s="117">
        <f>+(A!V56-B!W56)/(A!V56+B!W56)</f>
        <v>-0.99578487681863226</v>
      </c>
      <c r="Y55" s="116">
        <f>+(A!W56-B!X56)/(A!W56+B!X56)</f>
        <v>-0.99428199618042035</v>
      </c>
      <c r="Z55" s="117">
        <f>+(A!X56-B!Y56)/(A!X56+B!Y56)</f>
        <v>-0.99046958480597524</v>
      </c>
      <c r="AA55" s="116">
        <f>+(A!Y56-B!Z56)/(A!Y56+B!Z56)</f>
        <v>-0.99169035785449033</v>
      </c>
      <c r="AB55" s="116">
        <f>+(A!Z56-B!AA56)/(A!Z56+B!AA56)</f>
        <v>-0.98115701968863578</v>
      </c>
      <c r="AC55" s="116">
        <f>+(A!AA56-B!AB56)/(A!AA56+B!AB56)</f>
        <v>-0.99601943111257152</v>
      </c>
    </row>
    <row r="56" spans="4:29" s="1" customFormat="1" x14ac:dyDescent="0.25">
      <c r="D56" s="1" t="s">
        <v>53</v>
      </c>
      <c r="E56" s="123"/>
      <c r="F56" s="114"/>
      <c r="G56" s="114"/>
      <c r="H56" s="114"/>
      <c r="I56" s="114"/>
      <c r="J56" s="114"/>
      <c r="K56" s="114"/>
      <c r="L56" s="114"/>
      <c r="M56" s="114"/>
      <c r="N56" s="114"/>
      <c r="O56" s="114"/>
      <c r="P56" s="114"/>
      <c r="Q56" s="114"/>
      <c r="R56" s="114"/>
      <c r="S56" s="114"/>
      <c r="T56" s="114"/>
      <c r="U56" s="114"/>
      <c r="V56" s="114"/>
      <c r="W56" s="114"/>
      <c r="X56" s="114"/>
      <c r="Y56" s="114"/>
      <c r="Z56" s="114"/>
      <c r="AA56" s="114"/>
      <c r="AB56" s="114"/>
    </row>
    <row r="57" spans="4:29" ht="15.75" thickBot="1" x14ac:dyDescent="0.3"/>
    <row r="58" spans="4:29" ht="15.75" thickBot="1" x14ac:dyDescent="0.3">
      <c r="D58" s="7" t="s">
        <v>15</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c r="AC58" s="10">
        <v>2018</v>
      </c>
    </row>
    <row r="59" spans="4:29" x14ac:dyDescent="0.25">
      <c r="D59" s="236" t="s">
        <v>17</v>
      </c>
      <c r="E59" s="237"/>
      <c r="F59" s="118" t="str">
        <f>+IF(F46&gt;0.33, "COMERCIO INTRAINDUSTRIAL", "INDICIO DE COMERCIO INTRAINDUSTRIAL")</f>
        <v>INDICIO DE COMERCIO INTRAINDUSTRIAL</v>
      </c>
      <c r="G59" s="151" t="str">
        <f t="shared" ref="G59:AA59" si="0">+IF(G46&gt;0.33, "COMERCIO INTRAINDUSTRIAL", "INDICIO DE COMERCIO INTRAINDUSTRIAL")</f>
        <v>INDICIO DE COMERCIO INTRAINDUSTRIAL</v>
      </c>
      <c r="H59" s="118" t="str">
        <f t="shared" si="0"/>
        <v>INDICIO DE COMERCIO INTRAINDUSTRIAL</v>
      </c>
      <c r="I59" s="151" t="str">
        <f t="shared" si="0"/>
        <v>INDICIO DE COMERCIO INTRAINDUSTRIAL</v>
      </c>
      <c r="J59" s="118" t="str">
        <f t="shared" si="0"/>
        <v>INDICIO DE COMERCIO INTRAINDUSTRIAL</v>
      </c>
      <c r="K59" s="151" t="str">
        <f t="shared" si="0"/>
        <v>INDICIO DE COMERCIO INTRAINDUSTRIAL</v>
      </c>
      <c r="L59" s="118" t="str">
        <f t="shared" si="0"/>
        <v>INDICIO DE COMERCIO INTRAINDUSTRIAL</v>
      </c>
      <c r="M59" s="151" t="str">
        <f t="shared" si="0"/>
        <v>INDICIO DE COMERCIO INTRAINDUSTRIAL</v>
      </c>
      <c r="N59" s="118" t="str">
        <f t="shared" si="0"/>
        <v>INDICIO DE COMERCIO INTRAINDUSTRIAL</v>
      </c>
      <c r="O59" s="151" t="str">
        <f t="shared" si="0"/>
        <v>INDICIO DE COMERCIO INTRAINDUSTRIAL</v>
      </c>
      <c r="P59" s="118" t="str">
        <f t="shared" si="0"/>
        <v>INDICIO DE COMERCIO INTRAINDUSTRIAL</v>
      </c>
      <c r="Q59" s="151" t="str">
        <f t="shared" si="0"/>
        <v>INDICIO DE COMERCIO INTRAINDUSTRIAL</v>
      </c>
      <c r="R59" s="118" t="str">
        <f t="shared" si="0"/>
        <v>INDICIO DE COMERCIO INTRAINDUSTRIAL</v>
      </c>
      <c r="S59" s="151" t="str">
        <f t="shared" si="0"/>
        <v>INDICIO DE COMERCIO INTRAINDUSTRIAL</v>
      </c>
      <c r="T59" s="118" t="str">
        <f t="shared" si="0"/>
        <v>INDICIO DE COMERCIO INTRAINDUSTRIAL</v>
      </c>
      <c r="U59" s="151" t="str">
        <f t="shared" si="0"/>
        <v>INDICIO DE COMERCIO INTRAINDUSTRIAL</v>
      </c>
      <c r="V59" s="118" t="str">
        <f t="shared" si="0"/>
        <v>INDICIO DE COMERCIO INTRAINDUSTRIAL</v>
      </c>
      <c r="W59" s="151" t="str">
        <f t="shared" si="0"/>
        <v>INDICIO DE COMERCIO INTRAINDUSTRIAL</v>
      </c>
      <c r="X59" s="118" t="str">
        <f t="shared" si="0"/>
        <v>INDICIO DE COMERCIO INTRAINDUSTRIAL</v>
      </c>
      <c r="Y59" s="151" t="str">
        <f t="shared" si="0"/>
        <v>INDICIO DE COMERCIO INTRAINDUSTRIAL</v>
      </c>
      <c r="Z59" s="118" t="str">
        <f t="shared" si="0"/>
        <v>INDICIO DE COMERCIO INTRAINDUSTRIAL</v>
      </c>
      <c r="AA59" s="152" t="str">
        <f t="shared" si="0"/>
        <v>INDICIO DE COMERCIO INTRAINDUSTRIAL</v>
      </c>
      <c r="AB59" s="152" t="str">
        <f t="shared" ref="AB59:AC59" si="1">+IF(AB46&gt;0.33, "COMERCIO INTRAINDUSTRIAL", "INDICIO DE COMERCIO INTRAINDUSTRIAL")</f>
        <v>INDICIO DE COMERCIO INTRAINDUSTRIAL</v>
      </c>
      <c r="AC59" s="152" t="str">
        <f t="shared" si="1"/>
        <v>INDICIO DE COMERCIO INTRAINDUSTRIAL</v>
      </c>
    </row>
    <row r="60" spans="4:29" x14ac:dyDescent="0.25">
      <c r="D60" s="238" t="s">
        <v>18</v>
      </c>
      <c r="E60" s="239"/>
      <c r="F60" s="119" t="str">
        <f t="shared" ref="F60:AA60" si="2">+IF(F47&gt;0.33, "COMERCIO INTRAINDUSTRIAL", "INDICIO DE COMERCIO INTRAINDUSTRIAL")</f>
        <v>INDICIO DE COMERCIO INTRAINDUSTRIAL</v>
      </c>
      <c r="G60" s="150" t="str">
        <f t="shared" si="2"/>
        <v>INDICIO DE COMERCIO INTRAINDUSTRIAL</v>
      </c>
      <c r="H60" s="119" t="str">
        <f t="shared" si="2"/>
        <v>INDICIO DE COMERCIO INTRAINDUSTRIAL</v>
      </c>
      <c r="I60" s="150" t="str">
        <f t="shared" si="2"/>
        <v>INDICIO DE COMERCIO INTRAINDUSTRIAL</v>
      </c>
      <c r="J60" s="119" t="str">
        <f t="shared" si="2"/>
        <v>INDICIO DE COMERCIO INTRAINDUSTRIAL</v>
      </c>
      <c r="K60" s="150" t="str">
        <f t="shared" si="2"/>
        <v>INDICIO DE COMERCIO INTRAINDUSTRIAL</v>
      </c>
      <c r="L60" s="119" t="str">
        <f t="shared" si="2"/>
        <v>INDICIO DE COMERCIO INTRAINDUSTRIAL</v>
      </c>
      <c r="M60" s="150" t="str">
        <f t="shared" si="2"/>
        <v>INDICIO DE COMERCIO INTRAINDUSTRIAL</v>
      </c>
      <c r="N60" s="119" t="str">
        <f t="shared" si="2"/>
        <v>INDICIO DE COMERCIO INTRAINDUSTRIAL</v>
      </c>
      <c r="O60" s="150" t="str">
        <f t="shared" si="2"/>
        <v>INDICIO DE COMERCIO INTRAINDUSTRIAL</v>
      </c>
      <c r="P60" s="119" t="str">
        <f t="shared" si="2"/>
        <v>INDICIO DE COMERCIO INTRAINDUSTRIAL</v>
      </c>
      <c r="Q60" s="150" t="str">
        <f t="shared" si="2"/>
        <v>INDICIO DE COMERCIO INTRAINDUSTRIAL</v>
      </c>
      <c r="R60" s="119" t="str">
        <f t="shared" si="2"/>
        <v>INDICIO DE COMERCIO INTRAINDUSTRIAL</v>
      </c>
      <c r="S60" s="150" t="str">
        <f t="shared" si="2"/>
        <v>INDICIO DE COMERCIO INTRAINDUSTRIAL</v>
      </c>
      <c r="T60" s="119" t="str">
        <f t="shared" si="2"/>
        <v>INDICIO DE COMERCIO INTRAINDUSTRIAL</v>
      </c>
      <c r="U60" s="150" t="str">
        <f t="shared" si="2"/>
        <v>INDICIO DE COMERCIO INTRAINDUSTRIAL</v>
      </c>
      <c r="V60" s="119" t="str">
        <f t="shared" si="2"/>
        <v>INDICIO DE COMERCIO INTRAINDUSTRIAL</v>
      </c>
      <c r="W60" s="150" t="str">
        <f t="shared" si="2"/>
        <v>INDICIO DE COMERCIO INTRAINDUSTRIAL</v>
      </c>
      <c r="X60" s="119" t="str">
        <f t="shared" si="2"/>
        <v>INDICIO DE COMERCIO INTRAINDUSTRIAL</v>
      </c>
      <c r="Y60" s="150" t="str">
        <f t="shared" si="2"/>
        <v>INDICIO DE COMERCIO INTRAINDUSTRIAL</v>
      </c>
      <c r="Z60" s="119" t="str">
        <f t="shared" si="2"/>
        <v>INDICIO DE COMERCIO INTRAINDUSTRIAL</v>
      </c>
      <c r="AA60" s="153" t="str">
        <f t="shared" si="2"/>
        <v>INDICIO DE COMERCIO INTRAINDUSTRIAL</v>
      </c>
      <c r="AB60" s="153" t="str">
        <f t="shared" ref="AB60:AC60" si="3">+IF(AB47&gt;0.33, "COMERCIO INTRAINDUSTRIAL", "INDICIO DE COMERCIO INTRAINDUSTRIAL")</f>
        <v>INDICIO DE COMERCIO INTRAINDUSTRIAL</v>
      </c>
      <c r="AC60" s="153" t="str">
        <f t="shared" si="3"/>
        <v>INDICIO DE COMERCIO INTRAINDUSTRIAL</v>
      </c>
    </row>
    <row r="61" spans="4:29" x14ac:dyDescent="0.25">
      <c r="D61" s="236" t="s">
        <v>19</v>
      </c>
      <c r="E61" s="237"/>
      <c r="F61" s="119" t="str">
        <f t="shared" ref="F61:AA61" si="4">+IF(F48&gt;0.33, "COMERCIO INTRAINDUSTRIAL", "INDICIO DE COMERCIO INTRAINDUSTRIAL")</f>
        <v>INDICIO DE COMERCIO INTRAINDUSTRIAL</v>
      </c>
      <c r="G61" s="150" t="str">
        <f t="shared" si="4"/>
        <v>INDICIO DE COMERCIO INTRAINDUSTRIAL</v>
      </c>
      <c r="H61" s="119" t="str">
        <f t="shared" si="4"/>
        <v>INDICIO DE COMERCIO INTRAINDUSTRIAL</v>
      </c>
      <c r="I61" s="150" t="str">
        <f t="shared" si="4"/>
        <v>INDICIO DE COMERCIO INTRAINDUSTRIAL</v>
      </c>
      <c r="J61" s="119" t="str">
        <f t="shared" si="4"/>
        <v>INDICIO DE COMERCIO INTRAINDUSTRIAL</v>
      </c>
      <c r="K61" s="150" t="str">
        <f t="shared" si="4"/>
        <v>INDICIO DE COMERCIO INTRAINDUSTRIAL</v>
      </c>
      <c r="L61" s="119" t="str">
        <f t="shared" si="4"/>
        <v>INDICIO DE COMERCIO INTRAINDUSTRIAL</v>
      </c>
      <c r="M61" s="150" t="str">
        <f t="shared" si="4"/>
        <v>INDICIO DE COMERCIO INTRAINDUSTRIAL</v>
      </c>
      <c r="N61" s="119" t="str">
        <f t="shared" si="4"/>
        <v>INDICIO DE COMERCIO INTRAINDUSTRIAL</v>
      </c>
      <c r="O61" s="150" t="str">
        <f t="shared" si="4"/>
        <v>INDICIO DE COMERCIO INTRAINDUSTRIAL</v>
      </c>
      <c r="P61" s="119" t="str">
        <f t="shared" si="4"/>
        <v>INDICIO DE COMERCIO INTRAINDUSTRIAL</v>
      </c>
      <c r="Q61" s="150" t="str">
        <f t="shared" si="4"/>
        <v>INDICIO DE COMERCIO INTRAINDUSTRIAL</v>
      </c>
      <c r="R61" s="119" t="str">
        <f t="shared" si="4"/>
        <v>INDICIO DE COMERCIO INTRAINDUSTRIAL</v>
      </c>
      <c r="S61" s="150" t="str">
        <f t="shared" si="4"/>
        <v>INDICIO DE COMERCIO INTRAINDUSTRIAL</v>
      </c>
      <c r="T61" s="119" t="str">
        <f t="shared" si="4"/>
        <v>INDICIO DE COMERCIO INTRAINDUSTRIAL</v>
      </c>
      <c r="U61" s="150" t="str">
        <f t="shared" si="4"/>
        <v>INDICIO DE COMERCIO INTRAINDUSTRIAL</v>
      </c>
      <c r="V61" s="119" t="str">
        <f t="shared" si="4"/>
        <v>INDICIO DE COMERCIO INTRAINDUSTRIAL</v>
      </c>
      <c r="W61" s="150" t="str">
        <f t="shared" si="4"/>
        <v>INDICIO DE COMERCIO INTRAINDUSTRIAL</v>
      </c>
      <c r="X61" s="119" t="str">
        <f t="shared" si="4"/>
        <v>INDICIO DE COMERCIO INTRAINDUSTRIAL</v>
      </c>
      <c r="Y61" s="150" t="str">
        <f t="shared" si="4"/>
        <v>INDICIO DE COMERCIO INTRAINDUSTRIAL</v>
      </c>
      <c r="Z61" s="119" t="str">
        <f t="shared" si="4"/>
        <v>INDICIO DE COMERCIO INTRAINDUSTRIAL</v>
      </c>
      <c r="AA61" s="153" t="str">
        <f t="shared" si="4"/>
        <v>INDICIO DE COMERCIO INTRAINDUSTRIAL</v>
      </c>
      <c r="AB61" s="153" t="str">
        <f t="shared" ref="AB61:AC61" si="5">+IF(AB48&gt;0.33, "COMERCIO INTRAINDUSTRIAL", "INDICIO DE COMERCIO INTRAINDUSTRIAL")</f>
        <v>INDICIO DE COMERCIO INTRAINDUSTRIAL</v>
      </c>
      <c r="AC61" s="153" t="str">
        <f t="shared" si="5"/>
        <v>INDICIO DE COMERCIO INTRAINDUSTRIAL</v>
      </c>
    </row>
    <row r="62" spans="4:29" x14ac:dyDescent="0.25">
      <c r="D62" s="238" t="s">
        <v>20</v>
      </c>
      <c r="E62" s="239"/>
      <c r="F62" s="119" t="str">
        <f t="shared" ref="F62:AA62" si="6">+IF(F49&gt;0.33, "COMERCIO INTRAINDUSTRIAL", "INDICIO DE COMERCIO INTRAINDUSTRIAL")</f>
        <v>INDICIO DE COMERCIO INTRAINDUSTRIAL</v>
      </c>
      <c r="G62" s="150" t="str">
        <f t="shared" si="6"/>
        <v>INDICIO DE COMERCIO INTRAINDUSTRIAL</v>
      </c>
      <c r="H62" s="119" t="str">
        <f t="shared" si="6"/>
        <v>INDICIO DE COMERCIO INTRAINDUSTRIAL</v>
      </c>
      <c r="I62" s="150" t="str">
        <f t="shared" si="6"/>
        <v>INDICIO DE COMERCIO INTRAINDUSTRIAL</v>
      </c>
      <c r="J62" s="119" t="str">
        <f t="shared" si="6"/>
        <v>INDICIO DE COMERCIO INTRAINDUSTRIAL</v>
      </c>
      <c r="K62" s="150" t="str">
        <f t="shared" si="6"/>
        <v>INDICIO DE COMERCIO INTRAINDUSTRIAL</v>
      </c>
      <c r="L62" s="119" t="str">
        <f t="shared" si="6"/>
        <v>INDICIO DE COMERCIO INTRAINDUSTRIAL</v>
      </c>
      <c r="M62" s="150" t="str">
        <f t="shared" si="6"/>
        <v>INDICIO DE COMERCIO INTRAINDUSTRIAL</v>
      </c>
      <c r="N62" s="119" t="str">
        <f t="shared" si="6"/>
        <v>INDICIO DE COMERCIO INTRAINDUSTRIAL</v>
      </c>
      <c r="O62" s="150" t="str">
        <f t="shared" si="6"/>
        <v>INDICIO DE COMERCIO INTRAINDUSTRIAL</v>
      </c>
      <c r="P62" s="119" t="str">
        <f t="shared" si="6"/>
        <v>INDICIO DE COMERCIO INTRAINDUSTRIAL</v>
      </c>
      <c r="Q62" s="150" t="str">
        <f t="shared" si="6"/>
        <v>INDICIO DE COMERCIO INTRAINDUSTRIAL</v>
      </c>
      <c r="R62" s="119" t="str">
        <f t="shared" si="6"/>
        <v>INDICIO DE COMERCIO INTRAINDUSTRIAL</v>
      </c>
      <c r="S62" s="150" t="str">
        <f t="shared" si="6"/>
        <v>INDICIO DE COMERCIO INTRAINDUSTRIAL</v>
      </c>
      <c r="T62" s="119" t="str">
        <f t="shared" si="6"/>
        <v>INDICIO DE COMERCIO INTRAINDUSTRIAL</v>
      </c>
      <c r="U62" s="150" t="str">
        <f t="shared" si="6"/>
        <v>COMERCIO INTRAINDUSTRIAL</v>
      </c>
      <c r="V62" s="119" t="str">
        <f t="shared" si="6"/>
        <v>COMERCIO INTRAINDUSTRIAL</v>
      </c>
      <c r="W62" s="150" t="str">
        <f t="shared" si="6"/>
        <v>COMERCIO INTRAINDUSTRIAL</v>
      </c>
      <c r="X62" s="119" t="str">
        <f t="shared" si="6"/>
        <v>COMERCIO INTRAINDUSTRIAL</v>
      </c>
      <c r="Y62" s="150" t="str">
        <f t="shared" si="6"/>
        <v>COMERCIO INTRAINDUSTRIAL</v>
      </c>
      <c r="Z62" s="119" t="str">
        <f t="shared" si="6"/>
        <v>INDICIO DE COMERCIO INTRAINDUSTRIAL</v>
      </c>
      <c r="AA62" s="153" t="str">
        <f t="shared" si="6"/>
        <v>INDICIO DE COMERCIO INTRAINDUSTRIAL</v>
      </c>
      <c r="AB62" s="153" t="str">
        <f t="shared" ref="AB62:AC62" si="7">+IF(AB49&gt;0.33, "COMERCIO INTRAINDUSTRIAL", "INDICIO DE COMERCIO INTRAINDUSTRIAL")</f>
        <v>INDICIO DE COMERCIO INTRAINDUSTRIAL</v>
      </c>
      <c r="AC62" s="153" t="str">
        <f t="shared" si="7"/>
        <v>COMERCIO INTRAINDUSTRIAL</v>
      </c>
    </row>
    <row r="63" spans="4:29" x14ac:dyDescent="0.25">
      <c r="D63" s="236" t="s">
        <v>21</v>
      </c>
      <c r="E63" s="237"/>
      <c r="F63" s="119" t="str">
        <f t="shared" ref="F63:AA63" si="8">+IF(F50&gt;0.33, "COMERCIO INTRAINDUSTRIAL", "INDICIO DE COMERCIO INTRAINDUSTRIAL")</f>
        <v>INDICIO DE COMERCIO INTRAINDUSTRIAL</v>
      </c>
      <c r="G63" s="150" t="str">
        <f t="shared" si="8"/>
        <v>INDICIO DE COMERCIO INTRAINDUSTRIAL</v>
      </c>
      <c r="H63" s="119" t="str">
        <f t="shared" si="8"/>
        <v>INDICIO DE COMERCIO INTRAINDUSTRIAL</v>
      </c>
      <c r="I63" s="150" t="str">
        <f t="shared" si="8"/>
        <v>INDICIO DE COMERCIO INTRAINDUSTRIAL</v>
      </c>
      <c r="J63" s="119" t="str">
        <f t="shared" si="8"/>
        <v>INDICIO DE COMERCIO INTRAINDUSTRIAL</v>
      </c>
      <c r="K63" s="150" t="str">
        <f t="shared" si="8"/>
        <v>INDICIO DE COMERCIO INTRAINDUSTRIAL</v>
      </c>
      <c r="L63" s="119" t="str">
        <f t="shared" si="8"/>
        <v>INDICIO DE COMERCIO INTRAINDUSTRIAL</v>
      </c>
      <c r="M63" s="150" t="str">
        <f t="shared" si="8"/>
        <v>INDICIO DE COMERCIO INTRAINDUSTRIAL</v>
      </c>
      <c r="N63" s="119" t="str">
        <f t="shared" si="8"/>
        <v>INDICIO DE COMERCIO INTRAINDUSTRIAL</v>
      </c>
      <c r="O63" s="150" t="str">
        <f t="shared" si="8"/>
        <v>INDICIO DE COMERCIO INTRAINDUSTRIAL</v>
      </c>
      <c r="P63" s="119" t="str">
        <f t="shared" si="8"/>
        <v>INDICIO DE COMERCIO INTRAINDUSTRIAL</v>
      </c>
      <c r="Q63" s="150" t="str">
        <f t="shared" si="8"/>
        <v>INDICIO DE COMERCIO INTRAINDUSTRIAL</v>
      </c>
      <c r="R63" s="119" t="str">
        <f t="shared" si="8"/>
        <v>INDICIO DE COMERCIO INTRAINDUSTRIAL</v>
      </c>
      <c r="S63" s="150" t="str">
        <f t="shared" si="8"/>
        <v>INDICIO DE COMERCIO INTRAINDUSTRIAL</v>
      </c>
      <c r="T63" s="119" t="str">
        <f t="shared" si="8"/>
        <v>INDICIO DE COMERCIO INTRAINDUSTRIAL</v>
      </c>
      <c r="U63" s="150" t="str">
        <f t="shared" si="8"/>
        <v>INDICIO DE COMERCIO INTRAINDUSTRIAL</v>
      </c>
      <c r="V63" s="119" t="str">
        <f t="shared" si="8"/>
        <v>INDICIO DE COMERCIO INTRAINDUSTRIAL</v>
      </c>
      <c r="W63" s="150" t="str">
        <f t="shared" si="8"/>
        <v>INDICIO DE COMERCIO INTRAINDUSTRIAL</v>
      </c>
      <c r="X63" s="119" t="str">
        <f t="shared" si="8"/>
        <v>INDICIO DE COMERCIO INTRAINDUSTRIAL</v>
      </c>
      <c r="Y63" s="150" t="str">
        <f t="shared" si="8"/>
        <v>INDICIO DE COMERCIO INTRAINDUSTRIAL</v>
      </c>
      <c r="Z63" s="119" t="str">
        <f t="shared" si="8"/>
        <v>INDICIO DE COMERCIO INTRAINDUSTRIAL</v>
      </c>
      <c r="AA63" s="153" t="str">
        <f t="shared" si="8"/>
        <v>INDICIO DE COMERCIO INTRAINDUSTRIAL</v>
      </c>
      <c r="AB63" s="153" t="str">
        <f t="shared" ref="AB63:AC63" si="9">+IF(AB50&gt;0.33, "COMERCIO INTRAINDUSTRIAL", "INDICIO DE COMERCIO INTRAINDUSTRIAL")</f>
        <v>INDICIO DE COMERCIO INTRAINDUSTRIAL</v>
      </c>
      <c r="AC63" s="153" t="str">
        <f t="shared" si="9"/>
        <v>INDICIO DE COMERCIO INTRAINDUSTRIAL</v>
      </c>
    </row>
    <row r="64" spans="4:29" x14ac:dyDescent="0.25">
      <c r="D64" s="238" t="s">
        <v>22</v>
      </c>
      <c r="E64" s="239"/>
      <c r="F64" s="119" t="str">
        <f t="shared" ref="F64:AA64" si="10">+IF(F51&gt;0.33, "COMERCIO INTRAINDUSTRIAL", "INDICIO DE COMERCIO INTRAINDUSTRIAL")</f>
        <v>INDICIO DE COMERCIO INTRAINDUSTRIAL</v>
      </c>
      <c r="G64" s="150" t="str">
        <f t="shared" si="10"/>
        <v>INDICIO DE COMERCIO INTRAINDUSTRIAL</v>
      </c>
      <c r="H64" s="119" t="str">
        <f t="shared" si="10"/>
        <v>INDICIO DE COMERCIO INTRAINDUSTRIAL</v>
      </c>
      <c r="I64" s="150" t="str">
        <f t="shared" si="10"/>
        <v>INDICIO DE COMERCIO INTRAINDUSTRIAL</v>
      </c>
      <c r="J64" s="119" t="str">
        <f t="shared" si="10"/>
        <v>INDICIO DE COMERCIO INTRAINDUSTRIAL</v>
      </c>
      <c r="K64" s="150" t="str">
        <f t="shared" si="10"/>
        <v>INDICIO DE COMERCIO INTRAINDUSTRIAL</v>
      </c>
      <c r="L64" s="119" t="str">
        <f t="shared" si="10"/>
        <v>INDICIO DE COMERCIO INTRAINDUSTRIAL</v>
      </c>
      <c r="M64" s="150" t="str">
        <f t="shared" si="10"/>
        <v>INDICIO DE COMERCIO INTRAINDUSTRIAL</v>
      </c>
      <c r="N64" s="119" t="str">
        <f t="shared" si="10"/>
        <v>INDICIO DE COMERCIO INTRAINDUSTRIAL</v>
      </c>
      <c r="O64" s="150" t="str">
        <f t="shared" si="10"/>
        <v>INDICIO DE COMERCIO INTRAINDUSTRIAL</v>
      </c>
      <c r="P64" s="119" t="str">
        <f t="shared" si="10"/>
        <v>INDICIO DE COMERCIO INTRAINDUSTRIAL</v>
      </c>
      <c r="Q64" s="150" t="str">
        <f t="shared" si="10"/>
        <v>INDICIO DE COMERCIO INTRAINDUSTRIAL</v>
      </c>
      <c r="R64" s="119" t="str">
        <f t="shared" si="10"/>
        <v>INDICIO DE COMERCIO INTRAINDUSTRIAL</v>
      </c>
      <c r="S64" s="150" t="str">
        <f t="shared" si="10"/>
        <v>INDICIO DE COMERCIO INTRAINDUSTRIAL</v>
      </c>
      <c r="T64" s="119" t="str">
        <f t="shared" si="10"/>
        <v>INDICIO DE COMERCIO INTRAINDUSTRIAL</v>
      </c>
      <c r="U64" s="150" t="str">
        <f t="shared" si="10"/>
        <v>INDICIO DE COMERCIO INTRAINDUSTRIAL</v>
      </c>
      <c r="V64" s="119" t="str">
        <f t="shared" si="10"/>
        <v>INDICIO DE COMERCIO INTRAINDUSTRIAL</v>
      </c>
      <c r="W64" s="150" t="str">
        <f t="shared" si="10"/>
        <v>INDICIO DE COMERCIO INTRAINDUSTRIAL</v>
      </c>
      <c r="X64" s="119" t="str">
        <f t="shared" si="10"/>
        <v>INDICIO DE COMERCIO INTRAINDUSTRIAL</v>
      </c>
      <c r="Y64" s="150" t="str">
        <f t="shared" si="10"/>
        <v>INDICIO DE COMERCIO INTRAINDUSTRIAL</v>
      </c>
      <c r="Z64" s="119" t="str">
        <f t="shared" si="10"/>
        <v>INDICIO DE COMERCIO INTRAINDUSTRIAL</v>
      </c>
      <c r="AA64" s="153" t="str">
        <f t="shared" si="10"/>
        <v>INDICIO DE COMERCIO INTRAINDUSTRIAL</v>
      </c>
      <c r="AB64" s="153" t="str">
        <f t="shared" ref="AB64:AC64" si="11">+IF(AB51&gt;0.33, "COMERCIO INTRAINDUSTRIAL", "INDICIO DE COMERCIO INTRAINDUSTRIAL")</f>
        <v>INDICIO DE COMERCIO INTRAINDUSTRIAL</v>
      </c>
      <c r="AC64" s="153" t="str">
        <f t="shared" si="11"/>
        <v>INDICIO DE COMERCIO INTRAINDUSTRIAL</v>
      </c>
    </row>
    <row r="65" spans="4:29" x14ac:dyDescent="0.25">
      <c r="D65" s="236" t="s">
        <v>23</v>
      </c>
      <c r="E65" s="237"/>
      <c r="F65" s="119" t="str">
        <f t="shared" ref="F65:AA65" si="12">+IF(F52&gt;0.33, "COMERCIO INTRAINDUSTRIAL", "INDICIO DE COMERCIO INTRAINDUSTRIAL")</f>
        <v>INDICIO DE COMERCIO INTRAINDUSTRIAL</v>
      </c>
      <c r="G65" s="150" t="str">
        <f t="shared" si="12"/>
        <v>INDICIO DE COMERCIO INTRAINDUSTRIAL</v>
      </c>
      <c r="H65" s="119" t="str">
        <f t="shared" si="12"/>
        <v>INDICIO DE COMERCIO INTRAINDUSTRIAL</v>
      </c>
      <c r="I65" s="150" t="str">
        <f t="shared" si="12"/>
        <v>INDICIO DE COMERCIO INTRAINDUSTRIAL</v>
      </c>
      <c r="J65" s="119" t="str">
        <f t="shared" si="12"/>
        <v>INDICIO DE COMERCIO INTRAINDUSTRIAL</v>
      </c>
      <c r="K65" s="150" t="str">
        <f t="shared" si="12"/>
        <v>INDICIO DE COMERCIO INTRAINDUSTRIAL</v>
      </c>
      <c r="L65" s="119" t="str">
        <f t="shared" si="12"/>
        <v>INDICIO DE COMERCIO INTRAINDUSTRIAL</v>
      </c>
      <c r="M65" s="150" t="str">
        <f t="shared" si="12"/>
        <v>INDICIO DE COMERCIO INTRAINDUSTRIAL</v>
      </c>
      <c r="N65" s="119" t="str">
        <f t="shared" si="12"/>
        <v>COMERCIO INTRAINDUSTRIAL</v>
      </c>
      <c r="O65" s="150" t="str">
        <f t="shared" si="12"/>
        <v>COMERCIO INTRAINDUSTRIAL</v>
      </c>
      <c r="P65" s="119" t="str">
        <f t="shared" si="12"/>
        <v>COMERCIO INTRAINDUSTRIAL</v>
      </c>
      <c r="Q65" s="150" t="str">
        <f t="shared" si="12"/>
        <v>COMERCIO INTRAINDUSTRIAL</v>
      </c>
      <c r="R65" s="119" t="str">
        <f t="shared" si="12"/>
        <v>COMERCIO INTRAINDUSTRIAL</v>
      </c>
      <c r="S65" s="150" t="str">
        <f t="shared" si="12"/>
        <v>COMERCIO INTRAINDUSTRIAL</v>
      </c>
      <c r="T65" s="119" t="str">
        <f t="shared" si="12"/>
        <v>COMERCIO INTRAINDUSTRIAL</v>
      </c>
      <c r="U65" s="150" t="str">
        <f t="shared" si="12"/>
        <v>COMERCIO INTRAINDUSTRIAL</v>
      </c>
      <c r="V65" s="119" t="str">
        <f t="shared" si="12"/>
        <v>COMERCIO INTRAINDUSTRIAL</v>
      </c>
      <c r="W65" s="150" t="str">
        <f t="shared" si="12"/>
        <v>COMERCIO INTRAINDUSTRIAL</v>
      </c>
      <c r="X65" s="119" t="str">
        <f t="shared" si="12"/>
        <v>COMERCIO INTRAINDUSTRIAL</v>
      </c>
      <c r="Y65" s="150" t="str">
        <f t="shared" si="12"/>
        <v>COMERCIO INTRAINDUSTRIAL</v>
      </c>
      <c r="Z65" s="119" t="str">
        <f t="shared" si="12"/>
        <v>COMERCIO INTRAINDUSTRIAL</v>
      </c>
      <c r="AA65" s="153" t="str">
        <f t="shared" si="12"/>
        <v>COMERCIO INTRAINDUSTRIAL</v>
      </c>
      <c r="AB65" s="153" t="str">
        <f t="shared" ref="AB65:AC65" si="13">+IF(AB52&gt;0.33, "COMERCIO INTRAINDUSTRIAL", "INDICIO DE COMERCIO INTRAINDUSTRIAL")</f>
        <v>COMERCIO INTRAINDUSTRIAL</v>
      </c>
      <c r="AC65" s="153" t="str">
        <f t="shared" si="13"/>
        <v>COMERCIO INTRAINDUSTRIAL</v>
      </c>
    </row>
    <row r="66" spans="4:29" x14ac:dyDescent="0.25">
      <c r="D66" s="238" t="s">
        <v>24</v>
      </c>
      <c r="E66" s="239"/>
      <c r="F66" s="119" t="str">
        <f t="shared" ref="F66:AA66" si="14">+IF(F53&gt;0.33, "COMERCIO INTRAINDUSTRIAL", "INDICIO DE COMERCIO INTRAINDUSTRIAL")</f>
        <v>INDICIO DE COMERCIO INTRAINDUSTRIAL</v>
      </c>
      <c r="G66" s="150" t="str">
        <f t="shared" si="14"/>
        <v>COMERCIO INTRAINDUSTRIAL</v>
      </c>
      <c r="H66" s="119" t="e">
        <f t="shared" si="14"/>
        <v>#DIV/0!</v>
      </c>
      <c r="I66" s="150" t="str">
        <f t="shared" si="14"/>
        <v>COMERCIO INTRAINDUSTRIAL</v>
      </c>
      <c r="J66" s="119" t="str">
        <f t="shared" si="14"/>
        <v>COMERCIO INTRAINDUSTRIAL</v>
      </c>
      <c r="K66" s="150" t="str">
        <f t="shared" si="14"/>
        <v>COMERCIO INTRAINDUSTRIAL</v>
      </c>
      <c r="L66" s="119" t="str">
        <f t="shared" si="14"/>
        <v>COMERCIO INTRAINDUSTRIAL</v>
      </c>
      <c r="M66" s="150" t="str">
        <f t="shared" si="14"/>
        <v>COMERCIO INTRAINDUSTRIAL</v>
      </c>
      <c r="N66" s="119" t="str">
        <f t="shared" si="14"/>
        <v>COMERCIO INTRAINDUSTRIAL</v>
      </c>
      <c r="O66" s="150" t="str">
        <f t="shared" si="14"/>
        <v>COMERCIO INTRAINDUSTRIAL</v>
      </c>
      <c r="P66" s="119" t="str">
        <f t="shared" si="14"/>
        <v>COMERCIO INTRAINDUSTRIAL</v>
      </c>
      <c r="Q66" s="150" t="str">
        <f t="shared" si="14"/>
        <v>COMERCIO INTRAINDUSTRIAL</v>
      </c>
      <c r="R66" s="119" t="str">
        <f t="shared" si="14"/>
        <v>COMERCIO INTRAINDUSTRIAL</v>
      </c>
      <c r="S66" s="150" t="str">
        <f t="shared" si="14"/>
        <v>COMERCIO INTRAINDUSTRIAL</v>
      </c>
      <c r="T66" s="119" t="str">
        <f t="shared" si="14"/>
        <v>INDICIO DE COMERCIO INTRAINDUSTRIAL</v>
      </c>
      <c r="U66" s="150" t="str">
        <f t="shared" si="14"/>
        <v>INDICIO DE COMERCIO INTRAINDUSTRIAL</v>
      </c>
      <c r="V66" s="119" t="str">
        <f t="shared" si="14"/>
        <v>INDICIO DE COMERCIO INTRAINDUSTRIAL</v>
      </c>
      <c r="W66" s="150" t="str">
        <f t="shared" si="14"/>
        <v>INDICIO DE COMERCIO INTRAINDUSTRIAL</v>
      </c>
      <c r="X66" s="119" t="str">
        <f t="shared" si="14"/>
        <v>COMERCIO INTRAINDUSTRIAL</v>
      </c>
      <c r="Y66" s="150" t="str">
        <f t="shared" si="14"/>
        <v>COMERCIO INTRAINDUSTRIAL</v>
      </c>
      <c r="Z66" s="119" t="str">
        <f t="shared" si="14"/>
        <v>COMERCIO INTRAINDUSTRIAL</v>
      </c>
      <c r="AA66" s="153" t="str">
        <f t="shared" si="14"/>
        <v>COMERCIO INTRAINDUSTRIAL</v>
      </c>
      <c r="AB66" s="153" t="str">
        <f t="shared" ref="AB66:AC66" si="15">+IF(AB53&gt;0.33, "COMERCIO INTRAINDUSTRIAL", "INDICIO DE COMERCIO INTRAINDUSTRIAL")</f>
        <v>COMERCIO INTRAINDUSTRIAL</v>
      </c>
      <c r="AC66" s="153" t="str">
        <f t="shared" si="15"/>
        <v>COMERCIO INTRAINDUSTRIAL</v>
      </c>
    </row>
    <row r="67" spans="4:29" x14ac:dyDescent="0.25">
      <c r="D67" s="236" t="s">
        <v>25</v>
      </c>
      <c r="E67" s="237"/>
      <c r="F67" s="119" t="str">
        <f t="shared" ref="F67:AA67" si="16">+IF(F54&gt;0.33, "COMERCIO INTRAINDUSTRIAL", "INDICIO DE COMERCIO INTRAINDUSTRIAL")</f>
        <v>INDICIO DE COMERCIO INTRAINDUSTRIAL</v>
      </c>
      <c r="G67" s="150" t="str">
        <f t="shared" si="16"/>
        <v>INDICIO DE COMERCIO INTRAINDUSTRIAL</v>
      </c>
      <c r="H67" s="119" t="str">
        <f t="shared" si="16"/>
        <v>INDICIO DE COMERCIO INTRAINDUSTRIAL</v>
      </c>
      <c r="I67" s="150" t="str">
        <f t="shared" si="16"/>
        <v>INDICIO DE COMERCIO INTRAINDUSTRIAL</v>
      </c>
      <c r="J67" s="119" t="str">
        <f t="shared" si="16"/>
        <v>INDICIO DE COMERCIO INTRAINDUSTRIAL</v>
      </c>
      <c r="K67" s="150" t="str">
        <f t="shared" si="16"/>
        <v>INDICIO DE COMERCIO INTRAINDUSTRIAL</v>
      </c>
      <c r="L67" s="119" t="str">
        <f t="shared" si="16"/>
        <v>INDICIO DE COMERCIO INTRAINDUSTRIAL</v>
      </c>
      <c r="M67" s="150" t="str">
        <f t="shared" si="16"/>
        <v>INDICIO DE COMERCIO INTRAINDUSTRIAL</v>
      </c>
      <c r="N67" s="119" t="str">
        <f t="shared" si="16"/>
        <v>INDICIO DE COMERCIO INTRAINDUSTRIAL</v>
      </c>
      <c r="O67" s="150" t="str">
        <f t="shared" si="16"/>
        <v>INDICIO DE COMERCIO INTRAINDUSTRIAL</v>
      </c>
      <c r="P67" s="119" t="str">
        <f t="shared" si="16"/>
        <v>INDICIO DE COMERCIO INTRAINDUSTRIAL</v>
      </c>
      <c r="Q67" s="150" t="str">
        <f t="shared" si="16"/>
        <v>INDICIO DE COMERCIO INTRAINDUSTRIAL</v>
      </c>
      <c r="R67" s="119" t="str">
        <f t="shared" si="16"/>
        <v>INDICIO DE COMERCIO INTRAINDUSTRIAL</v>
      </c>
      <c r="S67" s="150" t="str">
        <f t="shared" si="16"/>
        <v>INDICIO DE COMERCIO INTRAINDUSTRIAL</v>
      </c>
      <c r="T67" s="119" t="str">
        <f t="shared" si="16"/>
        <v>INDICIO DE COMERCIO INTRAINDUSTRIAL</v>
      </c>
      <c r="U67" s="150" t="str">
        <f t="shared" si="16"/>
        <v>INDICIO DE COMERCIO INTRAINDUSTRIAL</v>
      </c>
      <c r="V67" s="119" t="str">
        <f t="shared" si="16"/>
        <v>INDICIO DE COMERCIO INTRAINDUSTRIAL</v>
      </c>
      <c r="W67" s="150" t="str">
        <f t="shared" si="16"/>
        <v>INDICIO DE COMERCIO INTRAINDUSTRIAL</v>
      </c>
      <c r="X67" s="119" t="str">
        <f t="shared" si="16"/>
        <v>INDICIO DE COMERCIO INTRAINDUSTRIAL</v>
      </c>
      <c r="Y67" s="150" t="str">
        <f t="shared" si="16"/>
        <v>INDICIO DE COMERCIO INTRAINDUSTRIAL</v>
      </c>
      <c r="Z67" s="119" t="str">
        <f t="shared" si="16"/>
        <v>INDICIO DE COMERCIO INTRAINDUSTRIAL</v>
      </c>
      <c r="AA67" s="153" t="str">
        <f t="shared" si="16"/>
        <v>INDICIO DE COMERCIO INTRAINDUSTRIAL</v>
      </c>
      <c r="AB67" s="153" t="str">
        <f t="shared" ref="AB67:AC67" si="17">+IF(AB54&gt;0.33, "COMERCIO INTRAINDUSTRIAL", "INDICIO DE COMERCIO INTRAINDUSTRIAL")</f>
        <v>INDICIO DE COMERCIO INTRAINDUSTRIAL</v>
      </c>
      <c r="AC67" s="153" t="str">
        <f t="shared" si="17"/>
        <v>INDICIO DE COMERCIO INTRAINDUSTRIAL</v>
      </c>
    </row>
    <row r="68" spans="4:29" ht="15.75" thickBot="1" x14ac:dyDescent="0.3">
      <c r="D68" s="234" t="s">
        <v>26</v>
      </c>
      <c r="E68" s="235"/>
      <c r="F68" s="120" t="str">
        <f t="shared" ref="F68:AA68" si="18">+IF(F55&gt;0.33, "COMERCIO INTRAINDUSTRIAL", "INDICIO DE COMERCIO INTRAINDUSTRIAL")</f>
        <v>INDICIO DE COMERCIO INTRAINDUSTRIAL</v>
      </c>
      <c r="G68" s="154" t="str">
        <f t="shared" si="18"/>
        <v>INDICIO DE COMERCIO INTRAINDUSTRIAL</v>
      </c>
      <c r="H68" s="120" t="str">
        <f t="shared" si="18"/>
        <v>INDICIO DE COMERCIO INTRAINDUSTRIAL</v>
      </c>
      <c r="I68" s="154" t="str">
        <f t="shared" si="18"/>
        <v>INDICIO DE COMERCIO INTRAINDUSTRIAL</v>
      </c>
      <c r="J68" s="120" t="str">
        <f t="shared" si="18"/>
        <v>INDICIO DE COMERCIO INTRAINDUSTRIAL</v>
      </c>
      <c r="K68" s="154" t="str">
        <f t="shared" si="18"/>
        <v>INDICIO DE COMERCIO INTRAINDUSTRIAL</v>
      </c>
      <c r="L68" s="120" t="str">
        <f t="shared" si="18"/>
        <v>INDICIO DE COMERCIO INTRAINDUSTRIAL</v>
      </c>
      <c r="M68" s="154" t="str">
        <f t="shared" si="18"/>
        <v>INDICIO DE COMERCIO INTRAINDUSTRIAL</v>
      </c>
      <c r="N68" s="120" t="e">
        <f t="shared" si="18"/>
        <v>#DIV/0!</v>
      </c>
      <c r="O68" s="154" t="str">
        <f t="shared" si="18"/>
        <v>INDICIO DE COMERCIO INTRAINDUSTRIAL</v>
      </c>
      <c r="P68" s="120" t="str">
        <f t="shared" si="18"/>
        <v>INDICIO DE COMERCIO INTRAINDUSTRIAL</v>
      </c>
      <c r="Q68" s="154" t="str">
        <f t="shared" si="18"/>
        <v>COMERCIO INTRAINDUSTRIAL</v>
      </c>
      <c r="R68" s="120" t="str">
        <f t="shared" si="18"/>
        <v>COMERCIO INTRAINDUSTRIAL</v>
      </c>
      <c r="S68" s="154" t="str">
        <f t="shared" si="18"/>
        <v>INDICIO DE COMERCIO INTRAINDUSTRIAL</v>
      </c>
      <c r="T68" s="120" t="str">
        <f t="shared" si="18"/>
        <v>INDICIO DE COMERCIO INTRAINDUSTRIAL</v>
      </c>
      <c r="U68" s="154" t="str">
        <f t="shared" si="18"/>
        <v>INDICIO DE COMERCIO INTRAINDUSTRIAL</v>
      </c>
      <c r="V68" s="120" t="str">
        <f t="shared" si="18"/>
        <v>INDICIO DE COMERCIO INTRAINDUSTRIAL</v>
      </c>
      <c r="W68" s="154" t="str">
        <f t="shared" si="18"/>
        <v>INDICIO DE COMERCIO INTRAINDUSTRIAL</v>
      </c>
      <c r="X68" s="120" t="str">
        <f t="shared" si="18"/>
        <v>INDICIO DE COMERCIO INTRAINDUSTRIAL</v>
      </c>
      <c r="Y68" s="154" t="str">
        <f t="shared" si="18"/>
        <v>INDICIO DE COMERCIO INTRAINDUSTRIAL</v>
      </c>
      <c r="Z68" s="120" t="str">
        <f t="shared" si="18"/>
        <v>INDICIO DE COMERCIO INTRAINDUSTRIAL</v>
      </c>
      <c r="AA68" s="155" t="str">
        <f t="shared" si="18"/>
        <v>INDICIO DE COMERCIO INTRAINDUSTRIAL</v>
      </c>
      <c r="AB68" s="155" t="str">
        <f t="shared" ref="AB68:AC68" si="19">+IF(AB55&gt;0.33, "COMERCIO INTRAINDUSTRIAL", "INDICIO DE COMERCIO INTRAINDUSTRIAL")</f>
        <v>INDICIO DE COMERCIO INTRAINDUSTRIAL</v>
      </c>
      <c r="AC68" s="155" t="str">
        <f t="shared" si="19"/>
        <v>INDICIO DE COMERCIO INTRAINDUSTRIAL</v>
      </c>
    </row>
    <row r="69" spans="4:29" x14ac:dyDescent="0.25">
      <c r="D69" s="1" t="s">
        <v>53</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2" zoomScale="86" zoomScaleNormal="86" workbookViewId="0">
      <selection activeCell="A46" sqref="A46"/>
    </sheetView>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I32" sqref="I32"/>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1" t="s">
        <v>13</v>
      </c>
      <c r="C2" s="191"/>
      <c r="D2" s="191"/>
      <c r="E2" s="191"/>
      <c r="F2" s="191"/>
      <c r="G2" s="191"/>
      <c r="H2" s="191"/>
      <c r="I2" s="191"/>
      <c r="J2" s="191"/>
      <c r="K2" s="191"/>
      <c r="L2" s="191"/>
      <c r="M2" s="191"/>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0" workbookViewId="0">
      <selection activeCell="D47" sqref="D47"/>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 min="25" max="25" width="14.42578125" customWidth="1"/>
    <col min="26" max="26" width="12.7109375" customWidth="1"/>
    <col min="27" max="27" width="12.42578125" bestFit="1" customWidth="1"/>
  </cols>
  <sheetData>
    <row r="7" spans="2:16" ht="15" customHeight="1" x14ac:dyDescent="0.25">
      <c r="B7" s="194" t="s">
        <v>49</v>
      </c>
      <c r="C7" s="194"/>
      <c r="D7" s="194"/>
      <c r="E7" s="194"/>
      <c r="M7" s="194" t="s">
        <v>4</v>
      </c>
      <c r="N7" s="194"/>
      <c r="O7" s="194"/>
      <c r="P7" s="194"/>
    </row>
    <row r="8" spans="2:16" x14ac:dyDescent="0.25">
      <c r="B8" s="194"/>
      <c r="C8" s="194"/>
      <c r="D8" s="194"/>
      <c r="E8" s="194"/>
      <c r="G8" s="196" t="s">
        <v>0</v>
      </c>
      <c r="H8" s="196"/>
      <c r="I8" s="196"/>
      <c r="J8" s="196"/>
      <c r="M8" s="194"/>
      <c r="N8" s="194"/>
      <c r="O8" s="194"/>
      <c r="P8" s="194"/>
    </row>
    <row r="9" spans="2:16" x14ac:dyDescent="0.25">
      <c r="B9" s="194"/>
      <c r="C9" s="194"/>
      <c r="D9" s="194"/>
      <c r="E9" s="194"/>
      <c r="G9" s="196"/>
      <c r="H9" s="196"/>
      <c r="I9" s="196"/>
      <c r="J9" s="196"/>
      <c r="M9" s="194"/>
      <c r="N9" s="194"/>
      <c r="O9" s="194"/>
      <c r="P9" s="194"/>
    </row>
    <row r="10" spans="2:16" x14ac:dyDescent="0.25">
      <c r="B10" s="194"/>
      <c r="C10" s="194"/>
      <c r="D10" s="194"/>
      <c r="E10" s="194"/>
      <c r="G10" s="196"/>
      <c r="H10" s="196"/>
      <c r="I10" s="196"/>
      <c r="J10" s="196"/>
      <c r="M10" s="194"/>
      <c r="N10" s="194"/>
      <c r="O10" s="194"/>
      <c r="P10" s="194"/>
    </row>
    <row r="11" spans="2:16" x14ac:dyDescent="0.25">
      <c r="B11" s="194"/>
      <c r="C11" s="194"/>
      <c r="D11" s="194"/>
      <c r="E11" s="194"/>
      <c r="G11" s="196"/>
      <c r="H11" s="196"/>
      <c r="I11" s="196"/>
      <c r="J11" s="196"/>
      <c r="M11" s="194"/>
      <c r="N11" s="194"/>
      <c r="O11" s="194"/>
      <c r="P11" s="194"/>
    </row>
    <row r="12" spans="2:16" x14ac:dyDescent="0.25">
      <c r="B12" s="194"/>
      <c r="C12" s="194"/>
      <c r="D12" s="194"/>
      <c r="E12" s="194"/>
      <c r="G12" s="196"/>
      <c r="H12" s="196"/>
      <c r="I12" s="196"/>
      <c r="J12" s="196"/>
      <c r="M12" s="194"/>
      <c r="N12" s="194"/>
      <c r="O12" s="194"/>
      <c r="P12" s="194"/>
    </row>
    <row r="13" spans="2:16" x14ac:dyDescent="0.25">
      <c r="B13" s="194"/>
      <c r="C13" s="194"/>
      <c r="D13" s="194"/>
      <c r="E13" s="194"/>
      <c r="G13" s="196"/>
      <c r="H13" s="196"/>
      <c r="I13" s="196"/>
      <c r="J13" s="196"/>
      <c r="M13" s="194"/>
      <c r="N13" s="194"/>
      <c r="O13" s="194"/>
      <c r="P13" s="194"/>
    </row>
    <row r="14" spans="2:16" x14ac:dyDescent="0.25">
      <c r="B14" s="194"/>
      <c r="C14" s="194"/>
      <c r="D14" s="194"/>
      <c r="E14" s="194"/>
      <c r="G14" s="196"/>
      <c r="H14" s="196"/>
      <c r="I14" s="196"/>
      <c r="J14" s="196"/>
      <c r="M14" s="194"/>
      <c r="N14" s="194"/>
      <c r="O14" s="194"/>
      <c r="P14" s="194"/>
    </row>
    <row r="15" spans="2:16" x14ac:dyDescent="0.25">
      <c r="B15" s="194"/>
      <c r="C15" s="194"/>
      <c r="D15" s="194"/>
      <c r="E15" s="194"/>
      <c r="G15" s="196"/>
      <c r="H15" s="196"/>
      <c r="I15" s="196"/>
      <c r="J15" s="196"/>
      <c r="M15" s="194"/>
      <c r="N15" s="194"/>
      <c r="O15" s="194"/>
      <c r="P15" s="194"/>
    </row>
    <row r="16" spans="2:16" x14ac:dyDescent="0.25">
      <c r="B16" s="194"/>
      <c r="C16" s="194"/>
      <c r="D16" s="194"/>
      <c r="E16" s="194"/>
      <c r="G16" s="196"/>
      <c r="H16" s="196"/>
      <c r="I16" s="196"/>
      <c r="J16" s="196"/>
      <c r="M16" s="194"/>
      <c r="N16" s="194"/>
      <c r="O16" s="194"/>
      <c r="P16" s="194"/>
    </row>
    <row r="17" spans="3:15" x14ac:dyDescent="0.25">
      <c r="C17" s="195" t="s">
        <v>3</v>
      </c>
      <c r="D17" s="195"/>
      <c r="E17" s="195"/>
      <c r="M17" s="195" t="s">
        <v>3</v>
      </c>
      <c r="N17" s="195"/>
      <c r="O17" s="195"/>
    </row>
    <row r="43" spans="2:27" x14ac:dyDescent="0.25">
      <c r="C43" s="5" t="s">
        <v>58</v>
      </c>
      <c r="D43" s="6"/>
      <c r="E43" s="6"/>
      <c r="F43" s="6"/>
      <c r="G43" s="6"/>
      <c r="H43" s="6"/>
      <c r="I43" s="6"/>
    </row>
    <row r="44" spans="2:27" ht="15.75" thickBot="1" x14ac:dyDescent="0.3"/>
    <row r="45" spans="2:27" ht="15.75" thickBot="1" x14ac:dyDescent="0.3">
      <c r="B45" s="7" t="s">
        <v>15</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row>
    <row r="46" spans="2:27" ht="15.75" thickBot="1" x14ac:dyDescent="0.3">
      <c r="B46" s="197" t="s">
        <v>27</v>
      </c>
      <c r="C46" s="198"/>
      <c r="D46" s="21">
        <v>44127.464</v>
      </c>
      <c r="E46" s="22">
        <v>6890.0590000000002</v>
      </c>
      <c r="F46" s="21">
        <v>12602.402</v>
      </c>
      <c r="G46" s="22">
        <v>8689.527</v>
      </c>
      <c r="H46" s="21">
        <v>15364.036</v>
      </c>
      <c r="I46" s="22">
        <v>29357.744999999999</v>
      </c>
      <c r="J46" s="21">
        <v>19907.154999999999</v>
      </c>
      <c r="K46" s="22">
        <v>27824.7</v>
      </c>
      <c r="L46" s="21">
        <v>82204.482999999993</v>
      </c>
      <c r="M46" s="22">
        <v>137503.64499999999</v>
      </c>
      <c r="N46" s="21">
        <v>236688.84599999999</v>
      </c>
      <c r="O46" s="22">
        <v>452420.408</v>
      </c>
      <c r="P46" s="21">
        <v>784758.13500000001</v>
      </c>
      <c r="Q46" s="22">
        <v>442953.26699999999</v>
      </c>
      <c r="R46" s="21">
        <v>949726.23499999999</v>
      </c>
      <c r="S46" s="22">
        <v>1966623.923</v>
      </c>
      <c r="T46" s="21">
        <v>1989061.246</v>
      </c>
      <c r="U46" s="22">
        <v>3343081.1510000001</v>
      </c>
      <c r="V46" s="21">
        <v>5102171.3669999996</v>
      </c>
      <c r="W46" s="22">
        <v>5755134.7960000001</v>
      </c>
      <c r="X46" s="21">
        <v>2263724.801</v>
      </c>
      <c r="Y46" s="23">
        <v>1127139.682</v>
      </c>
      <c r="Z46" s="23">
        <v>1999574.99</v>
      </c>
      <c r="AA46" s="23">
        <v>4056050.1660000002</v>
      </c>
    </row>
    <row r="47" spans="2:27" x14ac:dyDescent="0.25">
      <c r="B47" s="199" t="s">
        <v>17</v>
      </c>
      <c r="C47" s="200"/>
      <c r="D47" s="18">
        <v>37195.678</v>
      </c>
      <c r="E47" s="18">
        <v>532.57299999999998</v>
      </c>
      <c r="F47" s="18">
        <v>6508.0889999999999</v>
      </c>
      <c r="G47" s="18">
        <v>2479.1729999999998</v>
      </c>
      <c r="H47" s="18">
        <v>7668.3950000000004</v>
      </c>
      <c r="I47" s="18">
        <v>12815.911</v>
      </c>
      <c r="J47" s="18">
        <v>4008.6390000000001</v>
      </c>
      <c r="K47" s="18">
        <v>2405.9299999999998</v>
      </c>
      <c r="L47" s="18">
        <v>464.75900000000001</v>
      </c>
      <c r="M47" s="18">
        <v>1916.6849999999999</v>
      </c>
      <c r="N47" s="18">
        <v>2142.3620000000001</v>
      </c>
      <c r="O47" s="18">
        <v>1987.1379999999999</v>
      </c>
      <c r="P47" s="18">
        <v>1658.471</v>
      </c>
      <c r="Q47" s="18">
        <v>2972.02</v>
      </c>
      <c r="R47" s="18">
        <v>1587.7149999999999</v>
      </c>
      <c r="S47" s="18">
        <v>2364.752</v>
      </c>
      <c r="T47" s="18">
        <v>6406.87</v>
      </c>
      <c r="U47" s="11">
        <v>7142.3220000000001</v>
      </c>
      <c r="V47" s="18">
        <v>6642.6310000000003</v>
      </c>
      <c r="W47" s="11">
        <v>8323.5859999999993</v>
      </c>
      <c r="X47" s="18">
        <v>11748.120999999999</v>
      </c>
      <c r="Y47" s="12">
        <v>8994.4150000000009</v>
      </c>
      <c r="Z47" s="12">
        <v>15525.093000000001</v>
      </c>
      <c r="AA47" s="12">
        <v>32659.695</v>
      </c>
    </row>
    <row r="48" spans="2:27" x14ac:dyDescent="0.25">
      <c r="B48" s="201" t="s">
        <v>18</v>
      </c>
      <c r="C48" s="202"/>
      <c r="D48" s="19">
        <v>0</v>
      </c>
      <c r="E48" s="19">
        <v>0</v>
      </c>
      <c r="F48" s="19">
        <v>0</v>
      </c>
      <c r="G48" s="19">
        <v>0</v>
      </c>
      <c r="H48" s="19">
        <v>0</v>
      </c>
      <c r="I48" s="19">
        <v>0</v>
      </c>
      <c r="J48" s="19">
        <v>0</v>
      </c>
      <c r="K48" s="19">
        <v>0</v>
      </c>
      <c r="L48" s="19">
        <v>0</v>
      </c>
      <c r="M48" s="19">
        <v>0</v>
      </c>
      <c r="N48" s="19">
        <v>6.0000000000000001E-3</v>
      </c>
      <c r="O48" s="19">
        <v>0</v>
      </c>
      <c r="P48" s="19">
        <v>0</v>
      </c>
      <c r="Q48" s="19">
        <v>0</v>
      </c>
      <c r="R48" s="19">
        <v>0</v>
      </c>
      <c r="S48" s="19">
        <v>60.884999999999998</v>
      </c>
      <c r="T48" s="19">
        <v>102.831</v>
      </c>
      <c r="U48" s="13">
        <v>63.503999999999998</v>
      </c>
      <c r="V48" s="19">
        <v>46.08</v>
      </c>
      <c r="W48" s="13">
        <v>2.1110000000000002</v>
      </c>
      <c r="X48" s="19">
        <v>44.334000000000003</v>
      </c>
      <c r="Y48" s="14">
        <v>31.577999999999999</v>
      </c>
      <c r="Z48" s="14">
        <v>25.773</v>
      </c>
      <c r="AA48" s="14">
        <v>5.5060000000000002</v>
      </c>
    </row>
    <row r="49" spans="2:27" s="1" customFormat="1" x14ac:dyDescent="0.25">
      <c r="B49" s="192" t="s">
        <v>19</v>
      </c>
      <c r="C49" s="193"/>
      <c r="D49" s="18">
        <v>3097.7890000000002</v>
      </c>
      <c r="E49" s="18">
        <v>3044.9859999999999</v>
      </c>
      <c r="F49" s="18">
        <v>2438.6860000000001</v>
      </c>
      <c r="G49" s="18">
        <v>4315.1549999999997</v>
      </c>
      <c r="H49" s="18">
        <v>3016.5650000000001</v>
      </c>
      <c r="I49" s="18">
        <v>7694.4080000000004</v>
      </c>
      <c r="J49" s="18">
        <v>9196.9850000000006</v>
      </c>
      <c r="K49" s="18">
        <v>11040.178</v>
      </c>
      <c r="L49" s="18">
        <v>24895.496999999999</v>
      </c>
      <c r="M49" s="18">
        <v>33994.692999999999</v>
      </c>
      <c r="N49" s="18">
        <v>68565.572</v>
      </c>
      <c r="O49" s="18">
        <v>208672.389</v>
      </c>
      <c r="P49" s="18">
        <v>235128.33</v>
      </c>
      <c r="Q49" s="18">
        <v>92987.521999999997</v>
      </c>
      <c r="R49" s="18">
        <v>134073.209</v>
      </c>
      <c r="S49" s="18">
        <v>241548.372</v>
      </c>
      <c r="T49" s="18">
        <v>258018.33900000001</v>
      </c>
      <c r="U49" s="11">
        <v>268769.587</v>
      </c>
      <c r="V49" s="18">
        <v>293861.77299999999</v>
      </c>
      <c r="W49" s="11">
        <v>193248.329</v>
      </c>
      <c r="X49" s="18">
        <v>160578.01199999999</v>
      </c>
      <c r="Y49" s="12">
        <v>113521.755</v>
      </c>
      <c r="Z49" s="12">
        <v>151759.74299999999</v>
      </c>
      <c r="AA49" s="12">
        <v>201007.93</v>
      </c>
    </row>
    <row r="50" spans="2:27" x14ac:dyDescent="0.25">
      <c r="B50" s="201" t="s">
        <v>20</v>
      </c>
      <c r="C50" s="202"/>
      <c r="D50" s="19">
        <v>0</v>
      </c>
      <c r="E50" s="19">
        <v>0</v>
      </c>
      <c r="F50" s="19">
        <v>0</v>
      </c>
      <c r="G50" s="19">
        <v>0</v>
      </c>
      <c r="H50" s="19">
        <v>0</v>
      </c>
      <c r="I50" s="19">
        <v>0</v>
      </c>
      <c r="J50" s="19">
        <v>0</v>
      </c>
      <c r="K50" s="19">
        <v>55.514000000000003</v>
      </c>
      <c r="L50" s="19">
        <v>1924.7339999999999</v>
      </c>
      <c r="M50" s="19">
        <v>6385.66</v>
      </c>
      <c r="N50" s="19">
        <v>0</v>
      </c>
      <c r="O50" s="19">
        <v>0</v>
      </c>
      <c r="P50" s="19">
        <v>0</v>
      </c>
      <c r="Q50" s="19">
        <v>65506.063999999998</v>
      </c>
      <c r="R50" s="19">
        <v>427366.47200000001</v>
      </c>
      <c r="S50" s="19">
        <v>1319054.3629999999</v>
      </c>
      <c r="T50" s="19">
        <v>1345019.5060000001</v>
      </c>
      <c r="U50" s="13">
        <v>2609635.1159999999</v>
      </c>
      <c r="V50" s="19">
        <v>4402117.8909999998</v>
      </c>
      <c r="W50" s="13">
        <v>5307374.1109999996</v>
      </c>
      <c r="X50" s="19">
        <v>1829245.0430000001</v>
      </c>
      <c r="Y50" s="14">
        <v>877292.39399999997</v>
      </c>
      <c r="Z50" s="14">
        <v>1611976.3640000001</v>
      </c>
      <c r="AA50" s="14">
        <v>3480251.1370000001</v>
      </c>
    </row>
    <row r="51" spans="2:27" s="1" customFormat="1" x14ac:dyDescent="0.25">
      <c r="B51" s="192" t="s">
        <v>21</v>
      </c>
      <c r="C51" s="193"/>
      <c r="D51" s="19">
        <v>0</v>
      </c>
      <c r="E51" s="19">
        <v>0</v>
      </c>
      <c r="F51" s="19">
        <v>0</v>
      </c>
      <c r="G51" s="19">
        <v>0</v>
      </c>
      <c r="H51" s="19">
        <v>0</v>
      </c>
      <c r="I51" s="19">
        <v>0</v>
      </c>
      <c r="J51" s="19">
        <v>0</v>
      </c>
      <c r="K51" s="19">
        <v>0</v>
      </c>
      <c r="L51" s="19">
        <v>9.9529999999999994</v>
      </c>
      <c r="M51" s="19">
        <v>0</v>
      </c>
      <c r="N51" s="19">
        <v>0</v>
      </c>
      <c r="O51" s="19">
        <v>0</v>
      </c>
      <c r="P51" s="19">
        <v>0</v>
      </c>
      <c r="Q51" s="19">
        <v>0</v>
      </c>
      <c r="R51" s="19">
        <v>0</v>
      </c>
      <c r="S51" s="19">
        <v>0</v>
      </c>
      <c r="T51" s="19">
        <v>0</v>
      </c>
      <c r="U51" s="11">
        <v>90.69</v>
      </c>
      <c r="V51" s="18">
        <v>17.532</v>
      </c>
      <c r="W51" s="11">
        <v>13.8</v>
      </c>
      <c r="X51" s="19">
        <v>0</v>
      </c>
      <c r="Y51" s="12">
        <v>3.2610000000000001</v>
      </c>
      <c r="Z51" s="19">
        <v>0</v>
      </c>
      <c r="AA51" s="12">
        <v>25.629000000000001</v>
      </c>
    </row>
    <row r="52" spans="2:27" x14ac:dyDescent="0.25">
      <c r="B52" s="201" t="s">
        <v>22</v>
      </c>
      <c r="C52" s="202"/>
      <c r="D52" s="19">
        <v>2999.7190000000001</v>
      </c>
      <c r="E52" s="19">
        <v>2144.944</v>
      </c>
      <c r="F52" s="19">
        <v>3214.5749999999998</v>
      </c>
      <c r="G52" s="19">
        <v>950.10199999999998</v>
      </c>
      <c r="H52" s="19">
        <v>1454.098</v>
      </c>
      <c r="I52" s="19">
        <v>1676.6669999999999</v>
      </c>
      <c r="J52" s="19">
        <v>1219.972</v>
      </c>
      <c r="K52" s="19">
        <v>3670.058</v>
      </c>
      <c r="L52" s="19">
        <v>9856.3359999999993</v>
      </c>
      <c r="M52" s="19">
        <v>5557.0349999999999</v>
      </c>
      <c r="N52" s="19">
        <v>8739.93</v>
      </c>
      <c r="O52" s="19">
        <v>6169.0150000000003</v>
      </c>
      <c r="P52" s="19">
        <v>11121.751</v>
      </c>
      <c r="Q52" s="19">
        <v>16035.097</v>
      </c>
      <c r="R52" s="19">
        <v>29355.704000000002</v>
      </c>
      <c r="S52" s="19">
        <v>17433.300999999999</v>
      </c>
      <c r="T52" s="19">
        <v>21872.760999999999</v>
      </c>
      <c r="U52" s="13">
        <v>28697.935000000001</v>
      </c>
      <c r="V52" s="19">
        <v>26971.419000000002</v>
      </c>
      <c r="W52" s="13">
        <v>25553.897000000001</v>
      </c>
      <c r="X52" s="19">
        <v>21913.045999999998</v>
      </c>
      <c r="Y52" s="14">
        <v>18440.87</v>
      </c>
      <c r="Z52" s="14">
        <v>21279.089</v>
      </c>
      <c r="AA52" s="14">
        <v>19320</v>
      </c>
    </row>
    <row r="53" spans="2:27" s="1" customFormat="1" x14ac:dyDescent="0.25">
      <c r="B53" s="192" t="s">
        <v>23</v>
      </c>
      <c r="C53" s="193"/>
      <c r="D53" s="18">
        <v>755.06100000000004</v>
      </c>
      <c r="E53" s="18">
        <v>152.55099999999999</v>
      </c>
      <c r="F53" s="18">
        <v>367.673</v>
      </c>
      <c r="G53" s="18">
        <v>838.58</v>
      </c>
      <c r="H53" s="18">
        <v>2165.6529999999998</v>
      </c>
      <c r="I53" s="18">
        <v>6286.3379999999997</v>
      </c>
      <c r="J53" s="18">
        <v>4945.3860000000004</v>
      </c>
      <c r="K53" s="18">
        <v>10080.25</v>
      </c>
      <c r="L53" s="18">
        <v>43886.464999999997</v>
      </c>
      <c r="M53" s="18">
        <v>87937.55</v>
      </c>
      <c r="N53" s="18">
        <v>155632.96100000001</v>
      </c>
      <c r="O53" s="18">
        <v>228667.367</v>
      </c>
      <c r="P53" s="18">
        <v>533018.49800000002</v>
      </c>
      <c r="Q53" s="18">
        <v>259216.27100000001</v>
      </c>
      <c r="R53" s="18">
        <v>356127.93400000001</v>
      </c>
      <c r="S53" s="18">
        <v>385071.78899999999</v>
      </c>
      <c r="T53" s="18">
        <v>356399.57199999999</v>
      </c>
      <c r="U53" s="11">
        <v>425806.29599999997</v>
      </c>
      <c r="V53" s="18">
        <v>359559.16</v>
      </c>
      <c r="W53" s="11">
        <v>213517.82500000001</v>
      </c>
      <c r="X53" s="18">
        <v>236203.389</v>
      </c>
      <c r="Y53" s="12">
        <v>104693.897</v>
      </c>
      <c r="Z53" s="12">
        <v>194398.527</v>
      </c>
      <c r="AA53" s="12">
        <v>314968.25900000002</v>
      </c>
    </row>
    <row r="54" spans="2:27" x14ac:dyDescent="0.25">
      <c r="B54" s="201" t="s">
        <v>24</v>
      </c>
      <c r="C54" s="202"/>
      <c r="D54" s="19">
        <v>7</v>
      </c>
      <c r="E54" s="19">
        <v>957.875</v>
      </c>
      <c r="F54" s="19">
        <v>0</v>
      </c>
      <c r="G54" s="19">
        <v>97.188000000000002</v>
      </c>
      <c r="H54" s="19">
        <v>972.154</v>
      </c>
      <c r="I54" s="19">
        <v>793.16499999999996</v>
      </c>
      <c r="J54" s="19">
        <v>429.77699999999999</v>
      </c>
      <c r="K54" s="19">
        <v>185.69399999999999</v>
      </c>
      <c r="L54" s="19">
        <v>693.41600000000005</v>
      </c>
      <c r="M54" s="19">
        <v>1317.337</v>
      </c>
      <c r="N54" s="19">
        <v>1504.107</v>
      </c>
      <c r="O54" s="19">
        <v>6630.4390000000003</v>
      </c>
      <c r="P54" s="19">
        <v>3312.9879999999998</v>
      </c>
      <c r="Q54" s="19">
        <v>5726.6</v>
      </c>
      <c r="R54" s="19">
        <v>447.64499999999998</v>
      </c>
      <c r="S54" s="19">
        <v>399.291</v>
      </c>
      <c r="T54" s="19">
        <v>372.13299999999998</v>
      </c>
      <c r="U54" s="13">
        <v>1493.36</v>
      </c>
      <c r="V54" s="19">
        <v>2536.8209999999999</v>
      </c>
      <c r="W54" s="13">
        <v>4845.93</v>
      </c>
      <c r="X54" s="19">
        <v>1526.0039999999999</v>
      </c>
      <c r="Y54" s="14">
        <v>1674.1690000000001</v>
      </c>
      <c r="Z54" s="14">
        <v>3042.3539999999998</v>
      </c>
      <c r="AA54" s="14">
        <v>3872.6219999999998</v>
      </c>
    </row>
    <row r="55" spans="2:27" s="1" customFormat="1" x14ac:dyDescent="0.25">
      <c r="B55" s="192" t="s">
        <v>25</v>
      </c>
      <c r="C55" s="193"/>
      <c r="D55" s="18">
        <v>72.215999999999994</v>
      </c>
      <c r="E55" s="18">
        <v>57.13</v>
      </c>
      <c r="F55" s="18">
        <v>73.379000000000005</v>
      </c>
      <c r="G55" s="18">
        <v>9.3290000000000006</v>
      </c>
      <c r="H55" s="18">
        <v>87.171000000000006</v>
      </c>
      <c r="I55" s="18">
        <v>91.256</v>
      </c>
      <c r="J55" s="18">
        <v>106.396</v>
      </c>
      <c r="K55" s="18">
        <v>387.07600000000002</v>
      </c>
      <c r="L55" s="18">
        <v>473.32299999999998</v>
      </c>
      <c r="M55" s="18">
        <v>394.685</v>
      </c>
      <c r="N55" s="18">
        <v>95.605000000000004</v>
      </c>
      <c r="O55" s="18">
        <v>291.863</v>
      </c>
      <c r="P55" s="18">
        <v>506.33800000000002</v>
      </c>
      <c r="Q55" s="18">
        <v>494.96</v>
      </c>
      <c r="R55" s="18">
        <v>760.96</v>
      </c>
      <c r="S55" s="18">
        <v>675.495</v>
      </c>
      <c r="T55" s="18">
        <v>847.07399999999996</v>
      </c>
      <c r="U55" s="11">
        <v>1358.5409999999999</v>
      </c>
      <c r="V55" s="18">
        <v>10390.808999999999</v>
      </c>
      <c r="W55" s="11">
        <v>2214.71</v>
      </c>
      <c r="X55" s="18">
        <v>2415.152</v>
      </c>
      <c r="Y55" s="12">
        <v>2453.951</v>
      </c>
      <c r="Z55" s="12">
        <v>1490.56</v>
      </c>
      <c r="AA55" s="12">
        <v>3931.877</v>
      </c>
    </row>
    <row r="56" spans="2:27" ht="15.75" thickBot="1" x14ac:dyDescent="0.3">
      <c r="B56" s="203" t="s">
        <v>26</v>
      </c>
      <c r="C56" s="204"/>
      <c r="D56" s="20">
        <v>3.0000000000000001E-3</v>
      </c>
      <c r="E56" s="20">
        <v>0</v>
      </c>
      <c r="F56" s="20">
        <v>0</v>
      </c>
      <c r="G56" s="20">
        <v>0</v>
      </c>
      <c r="H56" s="20">
        <v>0</v>
      </c>
      <c r="I56" s="20">
        <v>0</v>
      </c>
      <c r="J56" s="20">
        <v>0</v>
      </c>
      <c r="K56" s="20">
        <v>0</v>
      </c>
      <c r="L56" s="20">
        <v>0</v>
      </c>
      <c r="M56" s="20">
        <v>0</v>
      </c>
      <c r="N56" s="20">
        <v>8.3000000000000007</v>
      </c>
      <c r="O56" s="20">
        <v>2.1989999999999998</v>
      </c>
      <c r="P56" s="20">
        <v>11.763999999999999</v>
      </c>
      <c r="Q56" s="20">
        <v>14.734999999999999</v>
      </c>
      <c r="R56" s="20">
        <v>6.6</v>
      </c>
      <c r="S56" s="20">
        <v>15.68</v>
      </c>
      <c r="T56" s="20">
        <v>22.16</v>
      </c>
      <c r="U56" s="15">
        <v>23.798999999999999</v>
      </c>
      <c r="V56" s="20">
        <v>27.25</v>
      </c>
      <c r="W56" s="15">
        <v>40.499000000000002</v>
      </c>
      <c r="X56" s="20">
        <v>51.698999999999998</v>
      </c>
      <c r="Y56" s="16">
        <v>33.4</v>
      </c>
      <c r="Z56" s="16">
        <v>77.486000000000004</v>
      </c>
      <c r="AA56" s="16">
        <v>7.51</v>
      </c>
    </row>
    <row r="57" spans="2:27" x14ac:dyDescent="0.25">
      <c r="B57" t="s">
        <v>52</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30" workbookViewId="0">
      <selection activeCell="E47" sqref="E47"/>
    </sheetView>
  </sheetViews>
  <sheetFormatPr baseColWidth="10" defaultRowHeight="15" x14ac:dyDescent="0.25"/>
  <cols>
    <col min="1" max="1" width="8" customWidth="1"/>
    <col min="4" max="4" width="19.140625" customWidth="1"/>
    <col min="5" max="8" width="12.42578125" bestFit="1" customWidth="1"/>
    <col min="14" max="22" width="12.42578125" bestFit="1" customWidth="1"/>
    <col min="23" max="24" width="13.42578125" bestFit="1" customWidth="1"/>
    <col min="25" max="25" width="13.140625" customWidth="1"/>
    <col min="26" max="27" width="12.42578125" bestFit="1" customWidth="1"/>
    <col min="28" max="28" width="14" customWidth="1"/>
  </cols>
  <sheetData>
    <row r="7" spans="2:16" x14ac:dyDescent="0.25">
      <c r="B7" s="205" t="s">
        <v>5</v>
      </c>
      <c r="C7" s="206"/>
      <c r="D7" s="206"/>
      <c r="E7" s="206"/>
      <c r="M7" s="194" t="s">
        <v>6</v>
      </c>
      <c r="N7" s="207"/>
      <c r="O7" s="207"/>
      <c r="P7" s="207"/>
    </row>
    <row r="8" spans="2:16" x14ac:dyDescent="0.25">
      <c r="B8" s="206"/>
      <c r="C8" s="206"/>
      <c r="D8" s="206"/>
      <c r="E8" s="206"/>
      <c r="G8" s="196" t="s">
        <v>1</v>
      </c>
      <c r="H8" s="196"/>
      <c r="I8" s="196"/>
      <c r="J8" s="196"/>
      <c r="K8" s="196"/>
      <c r="M8" s="207"/>
      <c r="N8" s="207"/>
      <c r="O8" s="207"/>
      <c r="P8" s="207"/>
    </row>
    <row r="9" spans="2:16" x14ac:dyDescent="0.25">
      <c r="B9" s="206"/>
      <c r="C9" s="206"/>
      <c r="D9" s="206"/>
      <c r="E9" s="206"/>
      <c r="G9" s="196"/>
      <c r="H9" s="196"/>
      <c r="I9" s="196"/>
      <c r="J9" s="196"/>
      <c r="K9" s="196"/>
      <c r="M9" s="207"/>
      <c r="N9" s="207"/>
      <c r="O9" s="207"/>
      <c r="P9" s="207"/>
    </row>
    <row r="10" spans="2:16" x14ac:dyDescent="0.25">
      <c r="B10" s="206"/>
      <c r="C10" s="206"/>
      <c r="D10" s="206"/>
      <c r="E10" s="206"/>
      <c r="G10" s="196"/>
      <c r="H10" s="196"/>
      <c r="I10" s="196"/>
      <c r="J10" s="196"/>
      <c r="K10" s="196"/>
      <c r="M10" s="207"/>
      <c r="N10" s="207"/>
      <c r="O10" s="207"/>
      <c r="P10" s="207"/>
    </row>
    <row r="11" spans="2:16" x14ac:dyDescent="0.25">
      <c r="B11" s="206"/>
      <c r="C11" s="206"/>
      <c r="D11" s="206"/>
      <c r="E11" s="206"/>
      <c r="G11" s="196"/>
      <c r="H11" s="196"/>
      <c r="I11" s="196"/>
      <c r="J11" s="196"/>
      <c r="K11" s="196"/>
      <c r="M11" s="207"/>
      <c r="N11" s="207"/>
      <c r="O11" s="207"/>
      <c r="P11" s="207"/>
    </row>
    <row r="12" spans="2:16" x14ac:dyDescent="0.25">
      <c r="B12" s="206"/>
      <c r="C12" s="206"/>
      <c r="D12" s="206"/>
      <c r="E12" s="206"/>
      <c r="G12" s="196"/>
      <c r="H12" s="196"/>
      <c r="I12" s="196"/>
      <c r="J12" s="196"/>
      <c r="K12" s="196"/>
      <c r="M12" s="207"/>
      <c r="N12" s="207"/>
      <c r="O12" s="207"/>
      <c r="P12" s="207"/>
    </row>
    <row r="13" spans="2:16" x14ac:dyDescent="0.25">
      <c r="B13" s="206"/>
      <c r="C13" s="206"/>
      <c r="D13" s="206"/>
      <c r="E13" s="206"/>
      <c r="G13" s="196"/>
      <c r="H13" s="196"/>
      <c r="I13" s="196"/>
      <c r="J13" s="196"/>
      <c r="K13" s="196"/>
      <c r="M13" s="207"/>
      <c r="N13" s="207"/>
      <c r="O13" s="207"/>
      <c r="P13" s="207"/>
    </row>
    <row r="14" spans="2:16" x14ac:dyDescent="0.25">
      <c r="B14" s="206"/>
      <c r="C14" s="206"/>
      <c r="D14" s="206"/>
      <c r="E14" s="206"/>
      <c r="G14" s="196"/>
      <c r="H14" s="196"/>
      <c r="I14" s="196"/>
      <c r="J14" s="196"/>
      <c r="K14" s="196"/>
      <c r="M14" s="207"/>
      <c r="N14" s="207"/>
      <c r="O14" s="207"/>
      <c r="P14" s="207"/>
    </row>
    <row r="15" spans="2:16" x14ac:dyDescent="0.25">
      <c r="B15" s="206"/>
      <c r="C15" s="206"/>
      <c r="D15" s="206"/>
      <c r="E15" s="206"/>
      <c r="G15" s="196"/>
      <c r="H15" s="196"/>
      <c r="I15" s="196"/>
      <c r="J15" s="196"/>
      <c r="K15" s="196"/>
      <c r="M15" s="207"/>
      <c r="N15" s="207"/>
      <c r="O15" s="207"/>
      <c r="P15" s="207"/>
    </row>
    <row r="16" spans="2:16" x14ac:dyDescent="0.25">
      <c r="B16" s="206"/>
      <c r="C16" s="206"/>
      <c r="D16" s="206"/>
      <c r="E16" s="206"/>
      <c r="G16" s="196"/>
      <c r="H16" s="196"/>
      <c r="I16" s="196"/>
      <c r="J16" s="196"/>
      <c r="K16" s="196"/>
      <c r="M16" s="207"/>
      <c r="N16" s="207"/>
      <c r="O16" s="207"/>
      <c r="P16" s="207"/>
    </row>
    <row r="17" spans="3:15" x14ac:dyDescent="0.25">
      <c r="C17" s="195" t="s">
        <v>3</v>
      </c>
      <c r="D17" s="195"/>
      <c r="E17" s="195"/>
      <c r="M17" s="195" t="s">
        <v>3</v>
      </c>
      <c r="N17" s="195"/>
      <c r="O17" s="195"/>
    </row>
    <row r="42" spans="2:28" x14ac:dyDescent="0.25">
      <c r="C42" s="4" t="s">
        <v>62</v>
      </c>
    </row>
    <row r="44" spans="2:28" ht="15.75" thickBot="1" x14ac:dyDescent="0.3"/>
    <row r="45" spans="2:28" ht="15.75" thickBot="1" x14ac:dyDescent="0.3">
      <c r="B45" s="208" t="s">
        <v>15</v>
      </c>
      <c r="C45" s="209"/>
      <c r="D45" s="210"/>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c r="AB45" s="10">
        <v>2018</v>
      </c>
    </row>
    <row r="46" spans="2:28" ht="15.75" thickBot="1" x14ac:dyDescent="0.3">
      <c r="B46" s="197" t="s">
        <v>16</v>
      </c>
      <c r="C46" s="213"/>
      <c r="D46" s="198"/>
      <c r="E46" s="22">
        <v>118854.568</v>
      </c>
      <c r="F46" s="21">
        <v>129136.64</v>
      </c>
      <c r="G46" s="22">
        <v>183308.91200000001</v>
      </c>
      <c r="H46" s="21">
        <v>225657.12</v>
      </c>
      <c r="I46" s="22">
        <v>227472.96</v>
      </c>
      <c r="J46" s="21">
        <v>355825.08299999998</v>
      </c>
      <c r="K46" s="22">
        <v>475405.46500000003</v>
      </c>
      <c r="L46" s="21">
        <v>532846.50600000005</v>
      </c>
      <c r="M46" s="22">
        <v>688672.67599999998</v>
      </c>
      <c r="N46" s="21">
        <v>1244729.9539999999</v>
      </c>
      <c r="O46" s="22">
        <v>1616820.834</v>
      </c>
      <c r="P46" s="21">
        <v>2219272.7519999999</v>
      </c>
      <c r="Q46" s="22">
        <v>3326573.6540000001</v>
      </c>
      <c r="R46" s="21">
        <v>4548798.0719999997</v>
      </c>
      <c r="S46" s="22">
        <v>3715170.43</v>
      </c>
      <c r="T46" s="21">
        <v>5477428.2860000003</v>
      </c>
      <c r="U46" s="22">
        <v>8176439.6679999996</v>
      </c>
      <c r="V46" s="21">
        <v>9564689.7349999994</v>
      </c>
      <c r="W46" s="22">
        <v>10362788.407</v>
      </c>
      <c r="X46" s="21">
        <v>11790385.221999999</v>
      </c>
      <c r="Y46" s="23">
        <v>10032488.796</v>
      </c>
      <c r="Z46" s="23">
        <v>8631419.8570000008</v>
      </c>
      <c r="AA46" s="23">
        <v>8754462.9560000002</v>
      </c>
      <c r="AB46" s="23">
        <v>10544728.130000001</v>
      </c>
    </row>
    <row r="47" spans="2:28" x14ac:dyDescent="0.25">
      <c r="B47" s="199" t="s">
        <v>28</v>
      </c>
      <c r="C47" s="214"/>
      <c r="D47" s="200"/>
      <c r="E47" s="11">
        <v>34298.641000000003</v>
      </c>
      <c r="F47" s="18">
        <v>40177.050000000003</v>
      </c>
      <c r="G47" s="11">
        <v>65032.040999999997</v>
      </c>
      <c r="H47" s="18">
        <v>83600.952999999994</v>
      </c>
      <c r="I47" s="11">
        <v>77351.790999999997</v>
      </c>
      <c r="J47" s="18">
        <v>118203.598</v>
      </c>
      <c r="K47" s="11">
        <v>175161.209</v>
      </c>
      <c r="L47" s="18">
        <v>175388.42800000001</v>
      </c>
      <c r="M47" s="11">
        <v>182419.52499999999</v>
      </c>
      <c r="N47" s="18">
        <v>288779.12300000002</v>
      </c>
      <c r="O47" s="11">
        <v>357073.27100000001</v>
      </c>
      <c r="P47" s="18">
        <v>483349.54200000002</v>
      </c>
      <c r="Q47" s="11">
        <v>655310.27599999995</v>
      </c>
      <c r="R47" s="18">
        <v>795952.06400000001</v>
      </c>
      <c r="S47" s="11">
        <v>736369.45</v>
      </c>
      <c r="T47" s="18">
        <v>1058680.7649999999</v>
      </c>
      <c r="U47" s="11">
        <v>1603603.3189999999</v>
      </c>
      <c r="V47" s="18">
        <v>1918991.1089999999</v>
      </c>
      <c r="W47" s="11">
        <v>1862673.3289999999</v>
      </c>
      <c r="X47" s="18">
        <v>2028759.2039999999</v>
      </c>
      <c r="Y47" s="12">
        <v>1691378.7290000001</v>
      </c>
      <c r="Z47" s="12">
        <v>1427233.5919999999</v>
      </c>
      <c r="AA47" s="12">
        <v>1510855.6129999999</v>
      </c>
      <c r="AB47" s="12">
        <v>1754649.426</v>
      </c>
    </row>
    <row r="48" spans="2:28" x14ac:dyDescent="0.25">
      <c r="B48" s="201" t="s">
        <v>29</v>
      </c>
      <c r="C48" s="211"/>
      <c r="D48" s="202"/>
      <c r="E48" s="13">
        <v>27187.512999999999</v>
      </c>
      <c r="F48" s="19">
        <v>31928.794000000002</v>
      </c>
      <c r="G48" s="13">
        <v>42159.423000000003</v>
      </c>
      <c r="H48" s="19">
        <v>55774.646999999997</v>
      </c>
      <c r="I48" s="13">
        <v>68354.305999999997</v>
      </c>
      <c r="J48" s="19">
        <v>115691.736</v>
      </c>
      <c r="K48" s="13">
        <v>153664.24400000001</v>
      </c>
      <c r="L48" s="19">
        <v>185133.89799999999</v>
      </c>
      <c r="M48" s="13">
        <v>283440.027</v>
      </c>
      <c r="N48" s="19">
        <v>525157.06700000004</v>
      </c>
      <c r="O48" s="13">
        <v>778261.70299999998</v>
      </c>
      <c r="P48" s="19">
        <v>1013188.828</v>
      </c>
      <c r="Q48" s="13">
        <v>1582664.676</v>
      </c>
      <c r="R48" s="19">
        <v>2146371.8870000001</v>
      </c>
      <c r="S48" s="13">
        <v>1734322.0020000001</v>
      </c>
      <c r="T48" s="19">
        <v>2662675.1269999999</v>
      </c>
      <c r="U48" s="13">
        <v>3707080.4339999999</v>
      </c>
      <c r="V48" s="19">
        <v>4679201.0070000002</v>
      </c>
      <c r="W48" s="13">
        <v>5392468.6330000004</v>
      </c>
      <c r="X48" s="19">
        <v>6155060.5039999997</v>
      </c>
      <c r="Y48" s="14">
        <v>5115318.91</v>
      </c>
      <c r="Z48" s="14">
        <v>4216659.7790000001</v>
      </c>
      <c r="AA48" s="14">
        <v>4311021.6390000004</v>
      </c>
      <c r="AB48" s="14">
        <v>5225666.1370000001</v>
      </c>
    </row>
    <row r="49" spans="2:28" x14ac:dyDescent="0.25">
      <c r="B49" s="192" t="s">
        <v>30</v>
      </c>
      <c r="C49" s="212"/>
      <c r="D49" s="193"/>
      <c r="E49" s="11">
        <v>16887.742999999999</v>
      </c>
      <c r="F49" s="18">
        <v>14485.46</v>
      </c>
      <c r="G49" s="11">
        <v>22037.106</v>
      </c>
      <c r="H49" s="18">
        <v>27895.784</v>
      </c>
      <c r="I49" s="11">
        <v>25764.817999999999</v>
      </c>
      <c r="J49" s="18">
        <v>47529.385999999999</v>
      </c>
      <c r="K49" s="11">
        <v>71037.123000000007</v>
      </c>
      <c r="L49" s="18">
        <v>90582.152000000002</v>
      </c>
      <c r="M49" s="11">
        <v>112973.095</v>
      </c>
      <c r="N49" s="18">
        <v>251353.77900000001</v>
      </c>
      <c r="O49" s="11">
        <v>259990.44399999999</v>
      </c>
      <c r="P49" s="18">
        <v>369709.69300000003</v>
      </c>
      <c r="Q49" s="11">
        <v>660568.18400000001</v>
      </c>
      <c r="R49" s="18">
        <v>983575.13800000004</v>
      </c>
      <c r="S49" s="11">
        <v>710055.77500000002</v>
      </c>
      <c r="T49" s="18">
        <v>1125501.371</v>
      </c>
      <c r="U49" s="11">
        <v>1952221.9169999999</v>
      </c>
      <c r="V49" s="18">
        <v>1908132.5160000001</v>
      </c>
      <c r="W49" s="11">
        <v>1858342.68</v>
      </c>
      <c r="X49" s="18">
        <v>2343298.8330000001</v>
      </c>
      <c r="Y49" s="12">
        <v>1919137.5519999999</v>
      </c>
      <c r="Z49" s="12">
        <v>1698836.716</v>
      </c>
      <c r="AA49" s="12">
        <v>1699295.9369999999</v>
      </c>
      <c r="AB49" s="12">
        <v>2232275.4550000001</v>
      </c>
    </row>
    <row r="50" spans="2:28" x14ac:dyDescent="0.25">
      <c r="B50" s="201" t="s">
        <v>31</v>
      </c>
      <c r="C50" s="211"/>
      <c r="D50" s="202"/>
      <c r="E50" s="13">
        <v>16415.198</v>
      </c>
      <c r="F50" s="19">
        <v>20685.987000000001</v>
      </c>
      <c r="G50" s="13">
        <v>18422.432000000001</v>
      </c>
      <c r="H50" s="19">
        <v>25270.371999999999</v>
      </c>
      <c r="I50" s="13">
        <v>28742.857</v>
      </c>
      <c r="J50" s="19">
        <v>42023.957999999999</v>
      </c>
      <c r="K50" s="13">
        <v>51477.459000000003</v>
      </c>
      <c r="L50" s="19">
        <v>56446.423000000003</v>
      </c>
      <c r="M50" s="13">
        <v>79987.006999999998</v>
      </c>
      <c r="N50" s="19">
        <v>141211.815</v>
      </c>
      <c r="O50" s="13">
        <v>161616.51699999999</v>
      </c>
      <c r="P50" s="19">
        <v>242180.024</v>
      </c>
      <c r="Q50" s="13">
        <v>295611.83299999998</v>
      </c>
      <c r="R50" s="19">
        <v>474353.37199999997</v>
      </c>
      <c r="S50" s="13">
        <v>419019.73700000002</v>
      </c>
      <c r="T50" s="19">
        <v>457901.67099999997</v>
      </c>
      <c r="U50" s="13">
        <v>644351.98</v>
      </c>
      <c r="V50" s="19">
        <v>754167.51800000004</v>
      </c>
      <c r="W50" s="13">
        <v>935123.44400000002</v>
      </c>
      <c r="X50" s="19">
        <v>942078.16</v>
      </c>
      <c r="Y50" s="14">
        <v>973217.31400000001</v>
      </c>
      <c r="Z50" s="14">
        <v>981875.36300000001</v>
      </c>
      <c r="AA50" s="14">
        <v>960189.59</v>
      </c>
      <c r="AB50" s="14">
        <v>1046623.743</v>
      </c>
    </row>
    <row r="51" spans="2:28" x14ac:dyDescent="0.25">
      <c r="B51" s="192" t="s">
        <v>32</v>
      </c>
      <c r="C51" s="212"/>
      <c r="D51" s="193"/>
      <c r="E51" s="11">
        <v>12039.034</v>
      </c>
      <c r="F51" s="18">
        <v>8592.5220000000008</v>
      </c>
      <c r="G51" s="11">
        <v>10649.48</v>
      </c>
      <c r="H51" s="18">
        <v>9822.3019999999997</v>
      </c>
      <c r="I51" s="11">
        <v>8032.3379999999997</v>
      </c>
      <c r="J51" s="18">
        <v>5302.85</v>
      </c>
      <c r="K51" s="11">
        <v>5225.84</v>
      </c>
      <c r="L51" s="18">
        <v>5195.8010000000004</v>
      </c>
      <c r="M51" s="11">
        <v>6465.4889999999996</v>
      </c>
      <c r="N51" s="18">
        <v>8002.6049999999996</v>
      </c>
      <c r="O51" s="11">
        <v>6705.9030000000002</v>
      </c>
      <c r="P51" s="18">
        <v>8311.8709999999992</v>
      </c>
      <c r="Q51" s="11">
        <v>8409.2240000000002</v>
      </c>
      <c r="R51" s="18">
        <v>6122.2569999999996</v>
      </c>
      <c r="S51" s="11">
        <v>4377.8429999999998</v>
      </c>
      <c r="T51" s="18">
        <v>5560.0309999999999</v>
      </c>
      <c r="U51" s="11">
        <v>15133.432000000001</v>
      </c>
      <c r="V51" s="18">
        <v>10005.512000000001</v>
      </c>
      <c r="W51" s="11">
        <v>11531.004999999999</v>
      </c>
      <c r="X51" s="18">
        <v>6069.9589999999998</v>
      </c>
      <c r="Y51" s="12">
        <v>9782.9169999999995</v>
      </c>
      <c r="Z51" s="12">
        <v>27720.569</v>
      </c>
      <c r="AA51" s="12">
        <v>14736.255999999999</v>
      </c>
      <c r="AB51" s="12">
        <v>14998.972</v>
      </c>
    </row>
    <row r="52" spans="2:28" x14ac:dyDescent="0.25">
      <c r="B52" s="201" t="s">
        <v>33</v>
      </c>
      <c r="C52" s="211"/>
      <c r="D52" s="202"/>
      <c r="E52" s="13">
        <v>8681.7790000000005</v>
      </c>
      <c r="F52" s="19">
        <v>7558.1589999999997</v>
      </c>
      <c r="G52" s="13">
        <v>18981.506000000001</v>
      </c>
      <c r="H52" s="19">
        <v>15577.725</v>
      </c>
      <c r="I52" s="13">
        <v>12333.476000000001</v>
      </c>
      <c r="J52" s="19">
        <v>16577.044000000002</v>
      </c>
      <c r="K52" s="13">
        <v>11953.344999999999</v>
      </c>
      <c r="L52" s="19">
        <v>13079.138000000001</v>
      </c>
      <c r="M52" s="13">
        <v>9132.7819999999992</v>
      </c>
      <c r="N52" s="19">
        <v>8634.69</v>
      </c>
      <c r="O52" s="13">
        <v>13730.005999999999</v>
      </c>
      <c r="P52" s="19">
        <v>22936.873</v>
      </c>
      <c r="Q52" s="13">
        <v>33566.828000000001</v>
      </c>
      <c r="R52" s="19">
        <v>35790.534</v>
      </c>
      <c r="S52" s="13">
        <v>37049.237999999998</v>
      </c>
      <c r="T52" s="19">
        <v>72332.447</v>
      </c>
      <c r="U52" s="13">
        <v>92969.27</v>
      </c>
      <c r="V52" s="19">
        <v>101240.567</v>
      </c>
      <c r="W52" s="13">
        <v>93396.581999999995</v>
      </c>
      <c r="X52" s="19">
        <v>88778.990999999995</v>
      </c>
      <c r="Y52" s="14">
        <v>82059.311000000002</v>
      </c>
      <c r="Z52" s="14">
        <v>94234.072</v>
      </c>
      <c r="AA52" s="14">
        <v>92038.159</v>
      </c>
      <c r="AB52" s="14">
        <v>86315.107000000004</v>
      </c>
    </row>
    <row r="53" spans="2:28" x14ac:dyDescent="0.25">
      <c r="B53" s="192" t="s">
        <v>34</v>
      </c>
      <c r="C53" s="212"/>
      <c r="D53" s="193"/>
      <c r="E53" s="11">
        <v>3108.6260000000002</v>
      </c>
      <c r="F53" s="18">
        <v>4932.4279999999999</v>
      </c>
      <c r="G53" s="11">
        <v>4860.1450000000004</v>
      </c>
      <c r="H53" s="18">
        <v>3276.4340000000002</v>
      </c>
      <c r="I53" s="11">
        <v>4897.1779999999999</v>
      </c>
      <c r="J53" s="18">
        <v>7935.7290000000003</v>
      </c>
      <c r="K53" s="11">
        <v>5209.6390000000001</v>
      </c>
      <c r="L53" s="18">
        <v>6584.2659999999996</v>
      </c>
      <c r="M53" s="11">
        <v>8626.4609999999993</v>
      </c>
      <c r="N53" s="18">
        <v>10422.432000000001</v>
      </c>
      <c r="O53" s="11">
        <v>13113.358</v>
      </c>
      <c r="P53" s="18">
        <v>14108.798000000001</v>
      </c>
      <c r="Q53" s="11">
        <v>17572.514999999999</v>
      </c>
      <c r="R53" s="18">
        <v>21205.192999999999</v>
      </c>
      <c r="S53" s="11">
        <v>17464.822</v>
      </c>
      <c r="T53" s="18">
        <v>20133.811000000002</v>
      </c>
      <c r="U53" s="11">
        <v>33114.516000000003</v>
      </c>
      <c r="V53" s="18">
        <v>35245.68</v>
      </c>
      <c r="W53" s="11">
        <v>31040.896000000001</v>
      </c>
      <c r="X53" s="18">
        <v>36062.065999999999</v>
      </c>
      <c r="Y53" s="12">
        <v>40180.447999999997</v>
      </c>
      <c r="Z53" s="12">
        <v>37798.830999999998</v>
      </c>
      <c r="AA53" s="12">
        <v>44059.841999999997</v>
      </c>
      <c r="AB53" s="12">
        <v>52941.190999999999</v>
      </c>
    </row>
    <row r="54" spans="2:28" x14ac:dyDescent="0.25">
      <c r="B54" s="25" t="s">
        <v>35</v>
      </c>
      <c r="C54" s="26"/>
      <c r="D54" s="27"/>
      <c r="E54" s="13">
        <v>153.214</v>
      </c>
      <c r="F54" s="19">
        <v>187.50299999999999</v>
      </c>
      <c r="G54" s="13">
        <v>0</v>
      </c>
      <c r="H54" s="19">
        <v>0</v>
      </c>
      <c r="I54" s="13">
        <v>0</v>
      </c>
      <c r="J54" s="19">
        <v>0.71399999999999997</v>
      </c>
      <c r="K54" s="13">
        <v>16.574000000000002</v>
      </c>
      <c r="L54" s="19">
        <v>1.294</v>
      </c>
      <c r="M54" s="13">
        <v>9</v>
      </c>
      <c r="N54" s="19">
        <v>69.86</v>
      </c>
      <c r="O54" s="13">
        <v>34.582000000000001</v>
      </c>
      <c r="P54" s="19">
        <v>48.558</v>
      </c>
      <c r="Q54" s="13">
        <v>629.76</v>
      </c>
      <c r="R54" s="19">
        <v>1358.0319999999999</v>
      </c>
      <c r="S54" s="13">
        <v>586.13900000000001</v>
      </c>
      <c r="T54" s="19">
        <v>1199.4159999999999</v>
      </c>
      <c r="U54" s="13">
        <v>1774.5319999999999</v>
      </c>
      <c r="V54" s="19">
        <v>1093.289</v>
      </c>
      <c r="W54" s="13">
        <v>137.58099999999999</v>
      </c>
      <c r="X54" s="19">
        <v>324.673</v>
      </c>
      <c r="Y54" s="14">
        <v>232.79599999999999</v>
      </c>
      <c r="Z54" s="14">
        <v>437.435</v>
      </c>
      <c r="AA54" s="14">
        <v>346.69600000000003</v>
      </c>
      <c r="AB54" s="14">
        <v>866.14300000000003</v>
      </c>
    </row>
    <row r="55" spans="2:28" x14ac:dyDescent="0.25">
      <c r="B55" s="28" t="s">
        <v>36</v>
      </c>
      <c r="C55" s="29"/>
      <c r="D55" s="30"/>
      <c r="E55" s="11">
        <v>75.02</v>
      </c>
      <c r="F55" s="18">
        <v>583.14499999999998</v>
      </c>
      <c r="G55" s="11">
        <v>1163.8800000000001</v>
      </c>
      <c r="H55" s="18">
        <v>4396.05</v>
      </c>
      <c r="I55" s="11">
        <v>1492.8240000000001</v>
      </c>
      <c r="J55" s="18">
        <v>2083.8809999999999</v>
      </c>
      <c r="K55" s="11">
        <v>1658.4480000000001</v>
      </c>
      <c r="L55" s="18">
        <v>352.642</v>
      </c>
      <c r="M55" s="11">
        <v>5619.29</v>
      </c>
      <c r="N55" s="18">
        <v>10974.745999999999</v>
      </c>
      <c r="O55" s="11">
        <v>25897.262999999999</v>
      </c>
      <c r="P55" s="18">
        <v>65437.482000000004</v>
      </c>
      <c r="Q55" s="11">
        <v>72237.982999999993</v>
      </c>
      <c r="R55" s="18">
        <v>83271.111999999994</v>
      </c>
      <c r="S55" s="11">
        <v>55708.15</v>
      </c>
      <c r="T55" s="18">
        <v>73188.759000000005</v>
      </c>
      <c r="U55" s="11">
        <v>125978.72900000001</v>
      </c>
      <c r="V55" s="18">
        <v>148976.79500000001</v>
      </c>
      <c r="W55" s="11">
        <v>165171.87100000001</v>
      </c>
      <c r="X55" s="18">
        <v>175827.89799999999</v>
      </c>
      <c r="Y55" s="12">
        <v>190383.25200000001</v>
      </c>
      <c r="Z55" s="12">
        <v>138618.05499999999</v>
      </c>
      <c r="AA55" s="12">
        <v>113772.322</v>
      </c>
      <c r="AB55" s="12">
        <v>126626.136</v>
      </c>
    </row>
    <row r="56" spans="2:28" ht="15.75" thickBot="1" x14ac:dyDescent="0.3">
      <c r="B56" s="31" t="s">
        <v>37</v>
      </c>
      <c r="C56" s="32"/>
      <c r="D56" s="33"/>
      <c r="E56" s="124">
        <v>7.8010000000000002</v>
      </c>
      <c r="F56" s="125">
        <v>5.593</v>
      </c>
      <c r="G56" s="15">
        <v>2.899</v>
      </c>
      <c r="H56" s="20">
        <v>42.853000000000002</v>
      </c>
      <c r="I56" s="124">
        <v>503.37400000000002</v>
      </c>
      <c r="J56" s="20">
        <v>476.18700000000001</v>
      </c>
      <c r="K56" s="15">
        <v>1.5840000000000001</v>
      </c>
      <c r="L56" s="20">
        <v>82.462999999999994</v>
      </c>
      <c r="M56" s="15">
        <v>0</v>
      </c>
      <c r="N56" s="20">
        <v>123.836</v>
      </c>
      <c r="O56" s="15">
        <v>397.78899999999999</v>
      </c>
      <c r="P56" s="20">
        <v>1.0840000000000001</v>
      </c>
      <c r="Q56" s="15">
        <v>2.379</v>
      </c>
      <c r="R56" s="20">
        <v>798.48500000000001</v>
      </c>
      <c r="S56" s="15">
        <v>217.279</v>
      </c>
      <c r="T56" s="20">
        <v>254.89400000000001</v>
      </c>
      <c r="U56" s="15">
        <v>211.53800000000001</v>
      </c>
      <c r="V56" s="20">
        <v>7635.7389999999996</v>
      </c>
      <c r="W56" s="15">
        <v>12902.384</v>
      </c>
      <c r="X56" s="20">
        <v>14124.933999999999</v>
      </c>
      <c r="Y56" s="16">
        <v>10797.566000000001</v>
      </c>
      <c r="Z56" s="16">
        <v>8005.4539999999997</v>
      </c>
      <c r="AA56" s="16">
        <v>8146.9030000000002</v>
      </c>
      <c r="AB56" s="16">
        <v>3765.82</v>
      </c>
    </row>
    <row r="57" spans="2:28" x14ac:dyDescent="0.25">
      <c r="B57" s="1" t="s">
        <v>52</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0" workbookViewId="0">
      <selection activeCell="AA46" sqref="AA46"/>
    </sheetView>
  </sheetViews>
  <sheetFormatPr baseColWidth="10" defaultRowHeight="15" x14ac:dyDescent="0.25"/>
  <cols>
    <col min="1" max="1" width="7.140625" customWidth="1"/>
    <col min="3" max="3" width="30.140625" customWidth="1"/>
    <col min="6" max="6" width="11.5703125" bestFit="1" customWidth="1"/>
    <col min="13" max="13" width="14" customWidth="1"/>
    <col min="14" max="25" width="13.140625" bestFit="1" customWidth="1"/>
    <col min="26" max="26" width="16.28515625" customWidth="1"/>
    <col min="27" max="27" width="13.7109375" customWidth="1"/>
  </cols>
  <sheetData>
    <row r="7" spans="2:16" x14ac:dyDescent="0.25">
      <c r="B7" s="205" t="s">
        <v>50</v>
      </c>
      <c r="C7" s="207"/>
      <c r="D7" s="207"/>
      <c r="E7" s="207"/>
      <c r="M7" s="215" t="s">
        <v>7</v>
      </c>
      <c r="N7" s="216"/>
      <c r="O7" s="216"/>
      <c r="P7" s="216"/>
    </row>
    <row r="8" spans="2:16" x14ac:dyDescent="0.25">
      <c r="B8" s="207"/>
      <c r="C8" s="207"/>
      <c r="D8" s="207"/>
      <c r="E8" s="207"/>
      <c r="M8" s="216"/>
      <c r="N8" s="216"/>
      <c r="O8" s="216"/>
      <c r="P8" s="216"/>
    </row>
    <row r="9" spans="2:16" x14ac:dyDescent="0.25">
      <c r="B9" s="207"/>
      <c r="C9" s="207"/>
      <c r="D9" s="207"/>
      <c r="E9" s="207"/>
      <c r="M9" s="216"/>
      <c r="N9" s="216"/>
      <c r="O9" s="216"/>
      <c r="P9" s="216"/>
    </row>
    <row r="10" spans="2:16" x14ac:dyDescent="0.25">
      <c r="B10" s="207"/>
      <c r="C10" s="207"/>
      <c r="D10" s="207"/>
      <c r="E10" s="207"/>
      <c r="M10" s="216"/>
      <c r="N10" s="216"/>
      <c r="O10" s="216"/>
      <c r="P10" s="216"/>
    </row>
    <row r="11" spans="2:16" x14ac:dyDescent="0.25">
      <c r="B11" s="207"/>
      <c r="C11" s="207"/>
      <c r="D11" s="207"/>
      <c r="E11" s="207"/>
      <c r="M11" s="216"/>
      <c r="N11" s="216"/>
      <c r="O11" s="216"/>
      <c r="P11" s="216"/>
    </row>
    <row r="12" spans="2:16" x14ac:dyDescent="0.25">
      <c r="B12" s="207"/>
      <c r="C12" s="207"/>
      <c r="D12" s="207"/>
      <c r="E12" s="207"/>
      <c r="M12" s="216"/>
      <c r="N12" s="216"/>
      <c r="O12" s="216"/>
      <c r="P12" s="216"/>
    </row>
    <row r="13" spans="2:16" x14ac:dyDescent="0.25">
      <c r="B13" s="207"/>
      <c r="C13" s="207"/>
      <c r="D13" s="207"/>
      <c r="E13" s="207"/>
      <c r="M13" s="216"/>
      <c r="N13" s="216"/>
      <c r="O13" s="216"/>
      <c r="P13" s="216"/>
    </row>
    <row r="14" spans="2:16" x14ac:dyDescent="0.25">
      <c r="B14" s="207"/>
      <c r="C14" s="207"/>
      <c r="D14" s="207"/>
      <c r="E14" s="207"/>
      <c r="M14" s="216"/>
      <c r="N14" s="216"/>
      <c r="O14" s="216"/>
      <c r="P14" s="216"/>
    </row>
    <row r="15" spans="2:16" x14ac:dyDescent="0.25">
      <c r="B15" s="207"/>
      <c r="C15" s="207"/>
      <c r="D15" s="207"/>
      <c r="E15" s="207"/>
      <c r="M15" s="216"/>
      <c r="N15" s="216"/>
      <c r="O15" s="216"/>
      <c r="P15" s="216"/>
    </row>
    <row r="16" spans="2:16" x14ac:dyDescent="0.25">
      <c r="B16" s="207"/>
      <c r="C16" s="207"/>
      <c r="D16" s="207"/>
      <c r="E16" s="207"/>
      <c r="M16" s="216"/>
      <c r="N16" s="216"/>
      <c r="O16" s="216"/>
      <c r="P16" s="216"/>
    </row>
    <row r="17" spans="3:15" x14ac:dyDescent="0.25">
      <c r="C17" s="195" t="s">
        <v>3</v>
      </c>
      <c r="D17" s="195"/>
      <c r="E17" s="195"/>
      <c r="M17" s="195" t="s">
        <v>3</v>
      </c>
      <c r="N17" s="195"/>
      <c r="O17" s="195"/>
    </row>
    <row r="44" spans="2:27" ht="15.75" thickBot="1" x14ac:dyDescent="0.3"/>
    <row r="45" spans="2:27" ht="15.75" thickBot="1" x14ac:dyDescent="0.3">
      <c r="B45" s="7" t="s">
        <v>15</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row>
    <row r="46" spans="2:27" ht="15.75" thickBot="1" x14ac:dyDescent="0.3">
      <c r="B46" s="217" t="s">
        <v>27</v>
      </c>
      <c r="C46" s="218"/>
      <c r="D46" s="157">
        <f>+A!D46-B!E46</f>
        <v>-74727.103999999992</v>
      </c>
      <c r="E46" s="158">
        <f>+A!E46-B!F46</f>
        <v>-122246.58100000001</v>
      </c>
      <c r="F46" s="157">
        <f>+A!F46-B!G46</f>
        <v>-170706.51</v>
      </c>
      <c r="G46" s="158">
        <f>+A!G46-B!H46</f>
        <v>-216967.59299999999</v>
      </c>
      <c r="H46" s="157">
        <f>+A!H46-B!I46</f>
        <v>-212108.924</v>
      </c>
      <c r="I46" s="158">
        <f>+A!I46-B!J46</f>
        <v>-326467.33799999999</v>
      </c>
      <c r="J46" s="157">
        <f>+A!J46-B!K46</f>
        <v>-455498.31000000006</v>
      </c>
      <c r="K46" s="158">
        <f>+A!K46-B!L46</f>
        <v>-505021.80600000004</v>
      </c>
      <c r="L46" s="157">
        <f>+A!L46-B!M46</f>
        <v>-606468.19299999997</v>
      </c>
      <c r="M46" s="158">
        <f>+A!M46-B!N46</f>
        <v>-1107226.3089999999</v>
      </c>
      <c r="N46" s="157">
        <f>+A!N46-B!O46</f>
        <v>-1380131.9880000001</v>
      </c>
      <c r="O46" s="158">
        <f>+A!O46-B!P46</f>
        <v>-1766852.3439999998</v>
      </c>
      <c r="P46" s="157">
        <f>+A!P46-B!Q46</f>
        <v>-2541815.5190000003</v>
      </c>
      <c r="Q46" s="158">
        <f>+A!Q46-B!R46</f>
        <v>-4105844.8049999997</v>
      </c>
      <c r="R46" s="157">
        <f>+A!R46-B!S46</f>
        <v>-2765444.1950000003</v>
      </c>
      <c r="S46" s="158">
        <f>+A!S46-B!T46</f>
        <v>-3510804.3630000004</v>
      </c>
      <c r="T46" s="157">
        <f>+A!T46-B!U46</f>
        <v>-6187378.4219999993</v>
      </c>
      <c r="U46" s="158">
        <f>+A!U46-B!V46</f>
        <v>-6221608.5839999989</v>
      </c>
      <c r="V46" s="157">
        <f>+A!V46-B!W46</f>
        <v>-5260617.04</v>
      </c>
      <c r="W46" s="158">
        <f>+A!W46-B!X46</f>
        <v>-6035250.425999999</v>
      </c>
      <c r="X46" s="159">
        <f>+A!X46-B!Y46</f>
        <v>-7768763.9950000001</v>
      </c>
      <c r="Y46" s="159">
        <f>+A!Y46-B!Z46</f>
        <v>-7504280.1750000007</v>
      </c>
      <c r="Z46" s="159">
        <f>+A!Z46-B!AA46</f>
        <v>-6754887.966</v>
      </c>
      <c r="AA46" s="159">
        <f>+A!AA46-B!AB46</f>
        <v>-6488677.9640000006</v>
      </c>
    </row>
    <row r="47" spans="2:27" x14ac:dyDescent="0.25">
      <c r="B47" s="192" t="s">
        <v>17</v>
      </c>
      <c r="C47" s="193"/>
      <c r="D47" s="34">
        <f>+A!D47-B!E47</f>
        <v>2897.0369999999966</v>
      </c>
      <c r="E47" s="35">
        <f>+A!E47-B!F47</f>
        <v>-39644.477000000006</v>
      </c>
      <c r="F47" s="34">
        <f>+A!F47-B!G47</f>
        <v>-58523.951999999997</v>
      </c>
      <c r="G47" s="35">
        <f>+A!G47-B!H47</f>
        <v>-81121.78</v>
      </c>
      <c r="H47" s="34">
        <f>+A!H47-B!I47</f>
        <v>-69683.395999999993</v>
      </c>
      <c r="I47" s="35">
        <f>+A!I47-B!J47</f>
        <v>-105387.68700000001</v>
      </c>
      <c r="J47" s="34">
        <f>+A!J47-B!K47</f>
        <v>-171152.57</v>
      </c>
      <c r="K47" s="35">
        <f>+A!K47-B!L47</f>
        <v>-172982.49800000002</v>
      </c>
      <c r="L47" s="34">
        <f>+A!L47-B!M47</f>
        <v>-181954.766</v>
      </c>
      <c r="M47" s="35">
        <f>+A!M47-B!N47</f>
        <v>-286862.43800000002</v>
      </c>
      <c r="N47" s="34">
        <f>+A!N47-B!O47</f>
        <v>-354930.90899999999</v>
      </c>
      <c r="O47" s="35">
        <f>+A!O47-B!P47</f>
        <v>-481362.40400000004</v>
      </c>
      <c r="P47" s="34">
        <f>+A!P47-B!Q47</f>
        <v>-653651.80499999993</v>
      </c>
      <c r="Q47" s="35">
        <f>+A!Q47-B!R47</f>
        <v>-792980.04399999999</v>
      </c>
      <c r="R47" s="34">
        <f>+A!R47-B!S47</f>
        <v>-734781.73499999999</v>
      </c>
      <c r="S47" s="35">
        <f>+A!S47-B!T47</f>
        <v>-1056316.0129999998</v>
      </c>
      <c r="T47" s="34">
        <f>+A!T47-B!U47</f>
        <v>-1597196.4489999998</v>
      </c>
      <c r="U47" s="35">
        <f>+A!U47-B!V47</f>
        <v>-1911848.787</v>
      </c>
      <c r="V47" s="34">
        <f>+A!V47-B!W47</f>
        <v>-1856030.6979999999</v>
      </c>
      <c r="W47" s="35">
        <f>+A!W47-B!X47</f>
        <v>-2020435.618</v>
      </c>
      <c r="X47" s="36">
        <f>+A!X47-B!Y47</f>
        <v>-1679630.608</v>
      </c>
      <c r="Y47" s="36">
        <f>+A!Y47-B!Z47</f>
        <v>-1418239.1769999999</v>
      </c>
      <c r="Z47" s="36">
        <f>+A!Z47-B!AA47</f>
        <v>-1495330.5199999998</v>
      </c>
      <c r="AA47" s="36">
        <f>+A!AA47-B!AB47</f>
        <v>-1721989.7309999999</v>
      </c>
    </row>
    <row r="48" spans="2:27" x14ac:dyDescent="0.25">
      <c r="B48" s="201" t="s">
        <v>18</v>
      </c>
      <c r="C48" s="202"/>
      <c r="D48" s="37">
        <f>+A!D48-B!E48</f>
        <v>-27187.512999999999</v>
      </c>
      <c r="E48" s="38">
        <f>+A!E48-B!F48</f>
        <v>-31928.794000000002</v>
      </c>
      <c r="F48" s="37">
        <f>+A!F48-B!G48</f>
        <v>-42159.423000000003</v>
      </c>
      <c r="G48" s="38">
        <f>+A!G48-B!H48</f>
        <v>-55774.646999999997</v>
      </c>
      <c r="H48" s="37">
        <f>+A!H48-B!I48</f>
        <v>-68354.305999999997</v>
      </c>
      <c r="I48" s="38">
        <f>+A!I48-B!J48</f>
        <v>-115691.736</v>
      </c>
      <c r="J48" s="37">
        <f>+A!J48-B!K48</f>
        <v>-153664.24400000001</v>
      </c>
      <c r="K48" s="38">
        <f>+A!K48-B!L48</f>
        <v>-185133.89799999999</v>
      </c>
      <c r="L48" s="37">
        <f>+A!L48-B!M48</f>
        <v>-283440.027</v>
      </c>
      <c r="M48" s="38">
        <f>+A!M48-B!N48</f>
        <v>-525157.06700000004</v>
      </c>
      <c r="N48" s="37">
        <f>+A!N48-B!O48</f>
        <v>-778261.69699999993</v>
      </c>
      <c r="O48" s="38">
        <f>+A!O48-B!P48</f>
        <v>-1013188.828</v>
      </c>
      <c r="P48" s="37">
        <f>+A!P48-B!Q48</f>
        <v>-1582664.676</v>
      </c>
      <c r="Q48" s="38">
        <f>+A!Q48-B!R48</f>
        <v>-2146371.8870000001</v>
      </c>
      <c r="R48" s="37">
        <f>+A!R48-B!S48</f>
        <v>-1734322.0020000001</v>
      </c>
      <c r="S48" s="38">
        <f>+A!S48-B!T48</f>
        <v>-2662614.2420000001</v>
      </c>
      <c r="T48" s="37">
        <f>+A!T48-B!U48</f>
        <v>-3706977.6030000001</v>
      </c>
      <c r="U48" s="38">
        <f>+A!U48-B!V48</f>
        <v>-4679137.5030000005</v>
      </c>
      <c r="V48" s="37">
        <f>+A!V48-B!W48</f>
        <v>-5392422.5530000003</v>
      </c>
      <c r="W48" s="38">
        <f>+A!W48-B!X48</f>
        <v>-6155058.3930000002</v>
      </c>
      <c r="X48" s="39">
        <f>+A!X48-B!Y48</f>
        <v>-5115274.5760000004</v>
      </c>
      <c r="Y48" s="39">
        <f>+A!Y48-B!Z48</f>
        <v>-4216628.2010000004</v>
      </c>
      <c r="Z48" s="39">
        <f>+A!Z48-B!AA48</f>
        <v>-4310995.8660000004</v>
      </c>
      <c r="AA48" s="39">
        <f>+A!AA48-B!AB48</f>
        <v>-5225660.6310000001</v>
      </c>
    </row>
    <row r="49" spans="2:27" x14ac:dyDescent="0.25">
      <c r="B49" s="192" t="s">
        <v>19</v>
      </c>
      <c r="C49" s="193"/>
      <c r="D49" s="34">
        <f>+A!D49-B!E49</f>
        <v>-13789.953999999998</v>
      </c>
      <c r="E49" s="35">
        <f>+A!E49-B!F49</f>
        <v>-11440.473999999998</v>
      </c>
      <c r="F49" s="34">
        <f>+A!F49-B!G49</f>
        <v>-19598.419999999998</v>
      </c>
      <c r="G49" s="35">
        <f>+A!G49-B!H49</f>
        <v>-23580.629000000001</v>
      </c>
      <c r="H49" s="34">
        <f>+A!H49-B!I49</f>
        <v>-22748.253000000001</v>
      </c>
      <c r="I49" s="35">
        <f>+A!I49-B!J49</f>
        <v>-39834.977999999996</v>
      </c>
      <c r="J49" s="34">
        <f>+A!J49-B!K49</f>
        <v>-61840.138000000006</v>
      </c>
      <c r="K49" s="35">
        <f>+A!K49-B!L49</f>
        <v>-79541.974000000002</v>
      </c>
      <c r="L49" s="34">
        <f>+A!L49-B!M49</f>
        <v>-88077.597999999998</v>
      </c>
      <c r="M49" s="35">
        <f>+A!M49-B!N49</f>
        <v>-217359.08600000001</v>
      </c>
      <c r="N49" s="34">
        <f>+A!N49-B!O49</f>
        <v>-191424.87199999997</v>
      </c>
      <c r="O49" s="35">
        <f>+A!O49-B!P49</f>
        <v>-161037.30400000003</v>
      </c>
      <c r="P49" s="34">
        <f>+A!P49-B!Q49</f>
        <v>-425439.85400000005</v>
      </c>
      <c r="Q49" s="35">
        <f>+A!Q49-B!R49</f>
        <v>-890587.61600000004</v>
      </c>
      <c r="R49" s="34">
        <f>+A!R49-B!S49</f>
        <v>-575982.56599999999</v>
      </c>
      <c r="S49" s="35">
        <f>+A!S49-B!T49</f>
        <v>-883952.99900000007</v>
      </c>
      <c r="T49" s="34">
        <f>+A!T49-B!U49</f>
        <v>-1694203.578</v>
      </c>
      <c r="U49" s="35">
        <f>+A!U49-B!V49</f>
        <v>-1639362.929</v>
      </c>
      <c r="V49" s="34">
        <f>+A!V49-B!W49</f>
        <v>-1564480.9069999999</v>
      </c>
      <c r="W49" s="35">
        <f>+A!W49-B!X49</f>
        <v>-2150050.5040000002</v>
      </c>
      <c r="X49" s="36">
        <f>+A!X49-B!Y49</f>
        <v>-1758559.54</v>
      </c>
      <c r="Y49" s="36">
        <f>+A!Y49-B!Z49</f>
        <v>-1585314.9610000001</v>
      </c>
      <c r="Z49" s="36">
        <f>+A!Z49-B!AA49</f>
        <v>-1547536.1939999999</v>
      </c>
      <c r="AA49" s="36">
        <f>+A!AA49-B!AB49</f>
        <v>-2031267.5250000001</v>
      </c>
    </row>
    <row r="50" spans="2:27" x14ac:dyDescent="0.25">
      <c r="B50" s="201" t="s">
        <v>20</v>
      </c>
      <c r="C50" s="202"/>
      <c r="D50" s="37">
        <f>+A!D50-B!E50</f>
        <v>-16415.198</v>
      </c>
      <c r="E50" s="38">
        <f>+A!E50-B!F50</f>
        <v>-20685.987000000001</v>
      </c>
      <c r="F50" s="37">
        <f>+A!F50-B!G50</f>
        <v>-18422.432000000001</v>
      </c>
      <c r="G50" s="38">
        <f>+A!G50-B!H50</f>
        <v>-25270.371999999999</v>
      </c>
      <c r="H50" s="37">
        <f>+A!H50-B!I50</f>
        <v>-28742.857</v>
      </c>
      <c r="I50" s="38">
        <f>+A!I50-B!J50</f>
        <v>-42023.957999999999</v>
      </c>
      <c r="J50" s="37">
        <f>+A!J50-B!K50</f>
        <v>-51477.459000000003</v>
      </c>
      <c r="K50" s="38">
        <f>+A!K50-B!L50</f>
        <v>-56390.909</v>
      </c>
      <c r="L50" s="37">
        <f>+A!L50-B!M50</f>
        <v>-78062.273000000001</v>
      </c>
      <c r="M50" s="38">
        <f>+A!M50-B!N50</f>
        <v>-134826.155</v>
      </c>
      <c r="N50" s="37">
        <f>+A!N50-B!O50</f>
        <v>-161616.51699999999</v>
      </c>
      <c r="O50" s="38">
        <f>+A!O50-B!P50</f>
        <v>-242180.024</v>
      </c>
      <c r="P50" s="37">
        <f>+A!P50-B!Q50</f>
        <v>-295611.83299999998</v>
      </c>
      <c r="Q50" s="38">
        <f>+A!Q50-B!R50</f>
        <v>-408847.30799999996</v>
      </c>
      <c r="R50" s="37">
        <f>+A!R50-B!S50</f>
        <v>8346.734999999986</v>
      </c>
      <c r="S50" s="38">
        <f>+A!S50-B!T50</f>
        <v>861152.69199999992</v>
      </c>
      <c r="T50" s="37">
        <f>+A!T50-B!U50</f>
        <v>700667.52600000007</v>
      </c>
      <c r="U50" s="38">
        <f>+A!U50-B!V50</f>
        <v>1855467.5979999998</v>
      </c>
      <c r="V50" s="37">
        <f>+A!V50-B!W50</f>
        <v>3466994.4469999997</v>
      </c>
      <c r="W50" s="38">
        <f>+A!W50-B!X50</f>
        <v>4365295.9509999994</v>
      </c>
      <c r="X50" s="39">
        <f>+A!X50-B!Y50</f>
        <v>856027.72900000005</v>
      </c>
      <c r="Y50" s="39">
        <f>+A!Y50-B!Z50</f>
        <v>-104582.96900000004</v>
      </c>
      <c r="Z50" s="39">
        <f>+A!Z50-B!AA50</f>
        <v>651786.77400000009</v>
      </c>
      <c r="AA50" s="39">
        <f>+A!AA50-B!AB50</f>
        <v>2433627.3940000003</v>
      </c>
    </row>
    <row r="51" spans="2:27" x14ac:dyDescent="0.25">
      <c r="B51" s="192" t="s">
        <v>21</v>
      </c>
      <c r="C51" s="193"/>
      <c r="D51" s="34">
        <f>+A!D51-B!E51</f>
        <v>-12039.034</v>
      </c>
      <c r="E51" s="35">
        <f>+A!E51-B!F51</f>
        <v>-8592.5220000000008</v>
      </c>
      <c r="F51" s="34">
        <f>+A!F51-B!G51</f>
        <v>-10649.48</v>
      </c>
      <c r="G51" s="35">
        <f>+A!G51-B!H51</f>
        <v>-9822.3019999999997</v>
      </c>
      <c r="H51" s="34">
        <f>+A!H51-B!I51</f>
        <v>-8032.3379999999997</v>
      </c>
      <c r="I51" s="35">
        <f>+A!I51-B!J51</f>
        <v>-5302.85</v>
      </c>
      <c r="J51" s="34">
        <f>+A!J51-B!K51</f>
        <v>-5225.84</v>
      </c>
      <c r="K51" s="35">
        <f>+A!K51-B!L51</f>
        <v>-5195.8010000000004</v>
      </c>
      <c r="L51" s="34">
        <f>+A!L51-B!M51</f>
        <v>-6455.5359999999991</v>
      </c>
      <c r="M51" s="35">
        <f>+A!M51-B!N51</f>
        <v>-8002.6049999999996</v>
      </c>
      <c r="N51" s="34">
        <f>+A!N51-B!O51</f>
        <v>-6705.9030000000002</v>
      </c>
      <c r="O51" s="35">
        <f>+A!O51-B!P51</f>
        <v>-8311.8709999999992</v>
      </c>
      <c r="P51" s="34">
        <f>+A!P51-B!Q51</f>
        <v>-8409.2240000000002</v>
      </c>
      <c r="Q51" s="35">
        <f>+A!Q51-B!R51</f>
        <v>-6122.2569999999996</v>
      </c>
      <c r="R51" s="34">
        <f>+A!R51-B!S51</f>
        <v>-4377.8429999999998</v>
      </c>
      <c r="S51" s="35">
        <f>+A!S51-B!T51</f>
        <v>-5560.0309999999999</v>
      </c>
      <c r="T51" s="34">
        <f>+A!T51-B!U51</f>
        <v>-15133.432000000001</v>
      </c>
      <c r="U51" s="35">
        <f>+A!U51-B!V51</f>
        <v>-9914.8220000000001</v>
      </c>
      <c r="V51" s="34">
        <f>+A!V51-B!W51</f>
        <v>-11513.473</v>
      </c>
      <c r="W51" s="35">
        <f>+A!W51-B!X51</f>
        <v>-6056.1589999999997</v>
      </c>
      <c r="X51" s="36">
        <f>+A!X51-B!Y51</f>
        <v>-9782.9169999999995</v>
      </c>
      <c r="Y51" s="36">
        <f>+A!Y51-B!Z51</f>
        <v>-27717.308000000001</v>
      </c>
      <c r="Z51" s="36">
        <f>+A!Z51-B!AA51</f>
        <v>-14736.255999999999</v>
      </c>
      <c r="AA51" s="36">
        <f>+A!AA51-B!AB51</f>
        <v>-14973.342999999999</v>
      </c>
    </row>
    <row r="52" spans="2:27" x14ac:dyDescent="0.25">
      <c r="B52" s="201" t="s">
        <v>22</v>
      </c>
      <c r="C52" s="202"/>
      <c r="D52" s="37">
        <f>+A!D52-B!E52</f>
        <v>-5682.06</v>
      </c>
      <c r="E52" s="38">
        <f>+A!E52-B!F52</f>
        <v>-5413.2150000000001</v>
      </c>
      <c r="F52" s="37">
        <f>+A!F52-B!G52</f>
        <v>-15766.931</v>
      </c>
      <c r="G52" s="38">
        <f>+A!G52-B!H52</f>
        <v>-14627.623</v>
      </c>
      <c r="H52" s="37">
        <f>+A!H52-B!I52</f>
        <v>-10879.378000000001</v>
      </c>
      <c r="I52" s="38">
        <f>+A!I52-B!J52</f>
        <v>-14900.377000000002</v>
      </c>
      <c r="J52" s="37">
        <f>+A!J52-B!K52</f>
        <v>-10733.373</v>
      </c>
      <c r="K52" s="38">
        <f>+A!K52-B!L52</f>
        <v>-9409.0800000000017</v>
      </c>
      <c r="L52" s="37">
        <f>+A!L52-B!M52</f>
        <v>723.55400000000009</v>
      </c>
      <c r="M52" s="38">
        <f>+A!M52-B!N52</f>
        <v>-3077.6550000000007</v>
      </c>
      <c r="N52" s="37">
        <f>+A!N52-B!O52</f>
        <v>-4990.0759999999991</v>
      </c>
      <c r="O52" s="38">
        <f>+A!O52-B!P52</f>
        <v>-16767.858</v>
      </c>
      <c r="P52" s="37">
        <f>+A!P52-B!Q52</f>
        <v>-22445.077000000001</v>
      </c>
      <c r="Q52" s="38">
        <f>+A!Q52-B!R52</f>
        <v>-19755.436999999998</v>
      </c>
      <c r="R52" s="37">
        <f>+A!R52-B!S52</f>
        <v>-7693.533999999996</v>
      </c>
      <c r="S52" s="38">
        <f>+A!S52-B!T52</f>
        <v>-54899.146000000001</v>
      </c>
      <c r="T52" s="37">
        <f>+A!T52-B!U52</f>
        <v>-71096.509000000005</v>
      </c>
      <c r="U52" s="38">
        <f>+A!U52-B!V52</f>
        <v>-72542.631999999998</v>
      </c>
      <c r="V52" s="37">
        <f>+A!V52-B!W52</f>
        <v>-66425.163</v>
      </c>
      <c r="W52" s="38">
        <f>+A!W52-B!X52</f>
        <v>-63225.093999999997</v>
      </c>
      <c r="X52" s="39">
        <f>+A!X52-B!Y52</f>
        <v>-60146.264999999999</v>
      </c>
      <c r="Y52" s="39">
        <f>+A!Y52-B!Z52</f>
        <v>-75793.202000000005</v>
      </c>
      <c r="Z52" s="39">
        <f>+A!Z52-B!AA52</f>
        <v>-70759.070000000007</v>
      </c>
      <c r="AA52" s="39">
        <f>+A!AA52-B!AB52</f>
        <v>-66995.107000000004</v>
      </c>
    </row>
    <row r="53" spans="2:27" x14ac:dyDescent="0.25">
      <c r="B53" s="192" t="s">
        <v>23</v>
      </c>
      <c r="C53" s="193"/>
      <c r="D53" s="34">
        <f>+A!D53-B!E53</f>
        <v>-2353.5650000000001</v>
      </c>
      <c r="E53" s="35">
        <f>+A!E53-B!F53</f>
        <v>-4779.8769999999995</v>
      </c>
      <c r="F53" s="34">
        <f>+A!F53-B!G53</f>
        <v>-4492.4720000000007</v>
      </c>
      <c r="G53" s="35">
        <f>+A!G53-B!H53</f>
        <v>-2437.8540000000003</v>
      </c>
      <c r="H53" s="34">
        <f>+A!H53-B!I53</f>
        <v>-2731.5250000000001</v>
      </c>
      <c r="I53" s="35">
        <f>+A!I53-B!J53</f>
        <v>-1649.3910000000005</v>
      </c>
      <c r="J53" s="34">
        <f>+A!J53-B!K53</f>
        <v>-264.2529999999997</v>
      </c>
      <c r="K53" s="35">
        <f>+A!K53-B!L53</f>
        <v>3495.9840000000004</v>
      </c>
      <c r="L53" s="34">
        <f>+A!L53-B!M53</f>
        <v>35260.004000000001</v>
      </c>
      <c r="M53" s="35">
        <f>+A!M53-B!N53</f>
        <v>77515.118000000002</v>
      </c>
      <c r="N53" s="34">
        <f>+A!N53-B!O53</f>
        <v>142519.603</v>
      </c>
      <c r="O53" s="35">
        <f>+A!O53-B!P53</f>
        <v>214558.56899999999</v>
      </c>
      <c r="P53" s="34">
        <f>+A!P53-B!Q53</f>
        <v>515445.98300000001</v>
      </c>
      <c r="Q53" s="35">
        <f>+A!Q53-B!R53</f>
        <v>238011.07800000001</v>
      </c>
      <c r="R53" s="34">
        <f>+A!R53-B!S53</f>
        <v>338663.11200000002</v>
      </c>
      <c r="S53" s="35">
        <f>+A!S53-B!T53</f>
        <v>364937.978</v>
      </c>
      <c r="T53" s="34">
        <f>+A!T53-B!U53</f>
        <v>323285.05599999998</v>
      </c>
      <c r="U53" s="35">
        <f>+A!U53-B!V53</f>
        <v>390560.61599999998</v>
      </c>
      <c r="V53" s="34">
        <f>+A!V53-B!W53</f>
        <v>328518.26399999997</v>
      </c>
      <c r="W53" s="35">
        <f>+A!W53-B!X53</f>
        <v>177455.75900000002</v>
      </c>
      <c r="X53" s="36">
        <f>+A!X53-B!Y53</f>
        <v>196022.94099999999</v>
      </c>
      <c r="Y53" s="36">
        <f>+A!Y53-B!Z53</f>
        <v>66895.065999999992</v>
      </c>
      <c r="Z53" s="36">
        <f>+A!Z53-B!AA53</f>
        <v>150338.685</v>
      </c>
      <c r="AA53" s="36">
        <f>+A!AA53-B!AB53</f>
        <v>262027.06800000003</v>
      </c>
    </row>
    <row r="54" spans="2:27" x14ac:dyDescent="0.25">
      <c r="B54" s="201" t="s">
        <v>24</v>
      </c>
      <c r="C54" s="202"/>
      <c r="D54" s="37">
        <f>+A!D54-B!E54</f>
        <v>-146.214</v>
      </c>
      <c r="E54" s="38">
        <f>+A!E54-B!F54</f>
        <v>770.37200000000007</v>
      </c>
      <c r="F54" s="37">
        <f>+A!F54-B!G54</f>
        <v>0</v>
      </c>
      <c r="G54" s="38">
        <f>+A!G54-B!H54</f>
        <v>97.188000000000002</v>
      </c>
      <c r="H54" s="37">
        <f>+A!H54-B!I54</f>
        <v>972.154</v>
      </c>
      <c r="I54" s="38">
        <f>+A!I54-B!J54</f>
        <v>792.45099999999991</v>
      </c>
      <c r="J54" s="37">
        <f>+A!J54-B!K54</f>
        <v>413.20299999999997</v>
      </c>
      <c r="K54" s="38">
        <f>+A!K54-B!L54</f>
        <v>184.39999999999998</v>
      </c>
      <c r="L54" s="37">
        <f>+A!L54-B!M54</f>
        <v>684.41600000000005</v>
      </c>
      <c r="M54" s="38">
        <f>+A!M54-B!N54</f>
        <v>1247.4770000000001</v>
      </c>
      <c r="N54" s="37">
        <f>+A!N54-B!O54</f>
        <v>1469.5249999999999</v>
      </c>
      <c r="O54" s="38">
        <f>+A!O54-B!P54</f>
        <v>6581.8810000000003</v>
      </c>
      <c r="P54" s="37">
        <f>+A!P54-B!Q54</f>
        <v>2683.2280000000001</v>
      </c>
      <c r="Q54" s="38">
        <f>+A!Q54-B!R54</f>
        <v>4368.5680000000002</v>
      </c>
      <c r="R54" s="37">
        <f>+A!R54-B!S54</f>
        <v>-138.49400000000003</v>
      </c>
      <c r="S54" s="38">
        <f>+A!S54-B!T54</f>
        <v>-800.125</v>
      </c>
      <c r="T54" s="37">
        <f>+A!T54-B!U54</f>
        <v>-1402.3989999999999</v>
      </c>
      <c r="U54" s="38">
        <f>+A!U54-B!V54</f>
        <v>400.07099999999991</v>
      </c>
      <c r="V54" s="37">
        <f>+A!V54-B!W54</f>
        <v>2399.2399999999998</v>
      </c>
      <c r="W54" s="38">
        <f>+A!W54-B!X54</f>
        <v>4521.2570000000005</v>
      </c>
      <c r="X54" s="39">
        <f>+A!X54-B!Y54</f>
        <v>1293.2079999999999</v>
      </c>
      <c r="Y54" s="39">
        <f>+A!Y54-B!Z54</f>
        <v>1236.7340000000002</v>
      </c>
      <c r="Z54" s="39">
        <f>+A!Z54-B!AA54</f>
        <v>2695.6579999999999</v>
      </c>
      <c r="AA54" s="39">
        <f>+A!AA54-B!AB54</f>
        <v>3006.4789999999998</v>
      </c>
    </row>
    <row r="55" spans="2:27" x14ac:dyDescent="0.25">
      <c r="B55" s="192" t="s">
        <v>25</v>
      </c>
      <c r="C55" s="193"/>
      <c r="D55" s="34">
        <f>+A!D55-B!E55</f>
        <v>-2.804000000000002</v>
      </c>
      <c r="E55" s="35">
        <f>+A!E55-B!F55</f>
        <v>-526.01499999999999</v>
      </c>
      <c r="F55" s="34">
        <f>+A!F55-B!G55</f>
        <v>-1090.5010000000002</v>
      </c>
      <c r="G55" s="35">
        <f>+A!G55-B!H55</f>
        <v>-4386.7210000000005</v>
      </c>
      <c r="H55" s="34">
        <f>+A!H55-B!I55</f>
        <v>-1405.653</v>
      </c>
      <c r="I55" s="35">
        <f>+A!I55-B!J55</f>
        <v>-1992.6249999999998</v>
      </c>
      <c r="J55" s="34">
        <f>+A!J55-B!K55</f>
        <v>-1552.0520000000001</v>
      </c>
      <c r="K55" s="35">
        <f>+A!K55-B!L55</f>
        <v>34.434000000000026</v>
      </c>
      <c r="L55" s="34">
        <f>+A!L55-B!M55</f>
        <v>-5145.9669999999996</v>
      </c>
      <c r="M55" s="35">
        <f>+A!M55-B!N55</f>
        <v>-10580.061</v>
      </c>
      <c r="N55" s="34">
        <f>+A!N55-B!O55</f>
        <v>-25801.657999999999</v>
      </c>
      <c r="O55" s="35">
        <f>+A!O55-B!P55</f>
        <v>-65145.619000000006</v>
      </c>
      <c r="P55" s="34">
        <f>+A!P55-B!Q55</f>
        <v>-71731.64499999999</v>
      </c>
      <c r="Q55" s="35">
        <f>+A!Q55-B!R55</f>
        <v>-82776.151999999987</v>
      </c>
      <c r="R55" s="34">
        <f>+A!R55-B!S55</f>
        <v>-54947.19</v>
      </c>
      <c r="S55" s="35">
        <f>+A!S55-B!T55</f>
        <v>-72513.26400000001</v>
      </c>
      <c r="T55" s="34">
        <f>+A!T55-B!U55</f>
        <v>-125131.65500000001</v>
      </c>
      <c r="U55" s="35">
        <f>+A!U55-B!V55</f>
        <v>-147618.25400000002</v>
      </c>
      <c r="V55" s="34">
        <f>+A!V55-B!W55</f>
        <v>-154781.06200000001</v>
      </c>
      <c r="W55" s="35">
        <f>+A!W55-B!X55</f>
        <v>-173613.18799999999</v>
      </c>
      <c r="X55" s="36">
        <f>+A!X55-B!Y55</f>
        <v>-187968.1</v>
      </c>
      <c r="Y55" s="36">
        <f>+A!Y55-B!Z55</f>
        <v>-136164.10399999999</v>
      </c>
      <c r="Z55" s="36">
        <f>+A!Z55-B!AA55</f>
        <v>-112281.762</v>
      </c>
      <c r="AA55" s="36">
        <f>+A!AA55-B!AB55</f>
        <v>-122694.25900000001</v>
      </c>
    </row>
    <row r="56" spans="2:27" ht="15.75" thickBot="1" x14ac:dyDescent="0.3">
      <c r="B56" s="203" t="s">
        <v>26</v>
      </c>
      <c r="C56" s="204"/>
      <c r="D56" s="40">
        <f>+A!D56-B!E56</f>
        <v>-7.798</v>
      </c>
      <c r="E56" s="41">
        <f>+A!E56-B!F56</f>
        <v>-5.593</v>
      </c>
      <c r="F56" s="40">
        <f>+A!F56-B!G56</f>
        <v>-2.899</v>
      </c>
      <c r="G56" s="41">
        <f>+A!G56-B!H56</f>
        <v>-42.853000000000002</v>
      </c>
      <c r="H56" s="40">
        <f>+A!H56-B!I56</f>
        <v>-503.37400000000002</v>
      </c>
      <c r="I56" s="41">
        <f>+A!I56-B!J56</f>
        <v>-476.18700000000001</v>
      </c>
      <c r="J56" s="40">
        <f>+A!J56-B!K56</f>
        <v>-1.5840000000000001</v>
      </c>
      <c r="K56" s="41">
        <f>+A!K56-B!L56</f>
        <v>-82.462999999999994</v>
      </c>
      <c r="L56" s="40">
        <f>+A!L56-B!M56</f>
        <v>0</v>
      </c>
      <c r="M56" s="41">
        <f>+A!M56-B!N56</f>
        <v>-123.836</v>
      </c>
      <c r="N56" s="40">
        <f>+A!N56-B!O56</f>
        <v>-389.48899999999998</v>
      </c>
      <c r="O56" s="41">
        <f>+A!O56-B!P56</f>
        <v>1.1149999999999998</v>
      </c>
      <c r="P56" s="40">
        <f>+A!P56-B!Q56</f>
        <v>9.3849999999999998</v>
      </c>
      <c r="Q56" s="41">
        <f>+A!Q56-B!R56</f>
        <v>-783.75</v>
      </c>
      <c r="R56" s="40">
        <f>+A!R56-B!S56</f>
        <v>-210.679</v>
      </c>
      <c r="S56" s="41">
        <f>+A!S56-B!T56</f>
        <v>-239.214</v>
      </c>
      <c r="T56" s="40">
        <f>+A!T56-B!U56</f>
        <v>-189.37800000000001</v>
      </c>
      <c r="U56" s="41">
        <f>+A!U56-B!V56</f>
        <v>-7611.94</v>
      </c>
      <c r="V56" s="40">
        <f>+A!V56-B!W56</f>
        <v>-12875.134</v>
      </c>
      <c r="W56" s="41">
        <f>+A!W56-B!X56</f>
        <v>-14084.434999999999</v>
      </c>
      <c r="X56" s="42">
        <f>+A!X56-B!Y56</f>
        <v>-10745.867</v>
      </c>
      <c r="Y56" s="42">
        <f>+A!Y56-B!Z56</f>
        <v>-7972.0540000000001</v>
      </c>
      <c r="Z56" s="42">
        <f>+A!Z56-B!AA56</f>
        <v>-8069.4170000000004</v>
      </c>
      <c r="AA56" s="42">
        <f>+A!AA56-B!AB56</f>
        <v>-3758.31</v>
      </c>
    </row>
    <row r="57" spans="2:27" x14ac:dyDescent="0.25">
      <c r="B57" t="s">
        <v>53</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51"/>
  <sheetViews>
    <sheetView showGridLines="0" topLeftCell="A75" workbookViewId="0">
      <selection activeCell="H140" sqref="H140:AE150"/>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5.140625" bestFit="1" customWidth="1"/>
    <col min="10" max="10" width="16.28515625" bestFit="1" customWidth="1"/>
    <col min="11" max="11" width="17" customWidth="1"/>
    <col min="12" max="13" width="15.140625" bestFit="1" customWidth="1"/>
    <col min="14" max="14" width="18" customWidth="1"/>
    <col min="15" max="16" width="15.140625" bestFit="1" customWidth="1"/>
    <col min="17" max="31" width="16.28515625" bestFit="1" customWidth="1"/>
  </cols>
  <sheetData>
    <row r="7" spans="2:16" x14ac:dyDescent="0.25">
      <c r="L7" s="194" t="s">
        <v>9</v>
      </c>
      <c r="M7" s="207"/>
      <c r="N7" s="207"/>
      <c r="O7" s="207"/>
      <c r="P7" s="207"/>
    </row>
    <row r="8" spans="2:16" x14ac:dyDescent="0.25">
      <c r="B8" s="194" t="s">
        <v>8</v>
      </c>
      <c r="C8" s="207"/>
      <c r="D8" s="207"/>
      <c r="E8" s="207"/>
      <c r="L8" s="207"/>
      <c r="M8" s="207"/>
      <c r="N8" s="207"/>
      <c r="O8" s="207"/>
      <c r="P8" s="207"/>
    </row>
    <row r="9" spans="2:16" x14ac:dyDescent="0.25">
      <c r="B9" s="207"/>
      <c r="C9" s="207"/>
      <c r="D9" s="207"/>
      <c r="E9" s="207"/>
      <c r="L9" s="207"/>
      <c r="M9" s="207"/>
      <c r="N9" s="207"/>
      <c r="O9" s="207"/>
      <c r="P9" s="207"/>
    </row>
    <row r="10" spans="2:16" x14ac:dyDescent="0.25">
      <c r="B10" s="207"/>
      <c r="C10" s="207"/>
      <c r="D10" s="207"/>
      <c r="E10" s="207"/>
      <c r="L10" s="207"/>
      <c r="M10" s="207"/>
      <c r="N10" s="207"/>
      <c r="O10" s="207"/>
      <c r="P10" s="207"/>
    </row>
    <row r="11" spans="2:16" x14ac:dyDescent="0.25">
      <c r="B11" s="207"/>
      <c r="C11" s="207"/>
      <c r="D11" s="207"/>
      <c r="E11" s="207"/>
      <c r="L11" s="207"/>
      <c r="M11" s="207"/>
      <c r="N11" s="207"/>
      <c r="O11" s="207"/>
      <c r="P11" s="207"/>
    </row>
    <row r="12" spans="2:16" x14ac:dyDescent="0.25">
      <c r="B12" s="207"/>
      <c r="C12" s="207"/>
      <c r="D12" s="207"/>
      <c r="E12" s="207"/>
      <c r="L12" s="207"/>
      <c r="M12" s="207"/>
      <c r="N12" s="207"/>
      <c r="O12" s="207"/>
      <c r="P12" s="207"/>
    </row>
    <row r="13" spans="2:16" x14ac:dyDescent="0.25">
      <c r="B13" s="207"/>
      <c r="C13" s="207"/>
      <c r="D13" s="207"/>
      <c r="E13" s="207"/>
      <c r="L13" s="207"/>
      <c r="M13" s="207"/>
      <c r="N13" s="207"/>
      <c r="O13" s="207"/>
      <c r="P13" s="207"/>
    </row>
    <row r="14" spans="2:16" x14ac:dyDescent="0.25">
      <c r="B14" s="207"/>
      <c r="C14" s="207"/>
      <c r="D14" s="207"/>
      <c r="E14" s="207"/>
      <c r="L14" s="207"/>
      <c r="M14" s="207"/>
      <c r="N14" s="207"/>
      <c r="O14" s="207"/>
      <c r="P14" s="207"/>
    </row>
    <row r="15" spans="2:16" x14ac:dyDescent="0.25">
      <c r="B15" s="207"/>
      <c r="C15" s="207"/>
      <c r="D15" s="207"/>
      <c r="E15" s="207"/>
      <c r="G15" s="229" t="s">
        <v>40</v>
      </c>
      <c r="H15" s="229"/>
      <c r="I15" s="229"/>
      <c r="J15" s="229"/>
      <c r="K15" s="229"/>
      <c r="L15" s="207"/>
      <c r="M15" s="207"/>
      <c r="N15" s="207"/>
      <c r="O15" s="207"/>
      <c r="P15" s="207"/>
    </row>
    <row r="16" spans="2:16" ht="15" customHeight="1" x14ac:dyDescent="0.25">
      <c r="B16" s="207"/>
      <c r="C16" s="207"/>
      <c r="D16" s="207"/>
      <c r="E16" s="207"/>
      <c r="G16" s="229"/>
      <c r="H16" s="229"/>
      <c r="I16" s="229"/>
      <c r="J16" s="229"/>
      <c r="K16" s="229"/>
      <c r="L16" s="207"/>
      <c r="M16" s="207"/>
      <c r="N16" s="207"/>
      <c r="O16" s="207"/>
      <c r="P16" s="207"/>
    </row>
    <row r="17" spans="3:14" x14ac:dyDescent="0.25">
      <c r="C17" s="195" t="s">
        <v>3</v>
      </c>
      <c r="D17" s="195"/>
      <c r="E17" s="195"/>
      <c r="G17" s="229"/>
      <c r="H17" s="229"/>
      <c r="I17" s="229"/>
      <c r="J17" s="229"/>
      <c r="K17" s="229"/>
      <c r="N17" s="3" t="s">
        <v>3</v>
      </c>
    </row>
    <row r="43" spans="6:31" x14ac:dyDescent="0.25">
      <c r="F43" s="5" t="s">
        <v>61</v>
      </c>
    </row>
    <row r="44" spans="6:31" ht="15.75" thickBot="1" x14ac:dyDescent="0.3"/>
    <row r="45" spans="6:31" ht="15.75" thickBot="1" x14ac:dyDescent="0.3">
      <c r="F45" s="7" t="s">
        <v>15</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c r="AE45" s="10">
        <v>2018</v>
      </c>
    </row>
    <row r="46" spans="6:31" ht="15.75" thickBot="1" x14ac:dyDescent="0.3">
      <c r="F46" s="197" t="s">
        <v>27</v>
      </c>
      <c r="G46" s="213"/>
      <c r="H46" s="126">
        <f>(A!D46/D!H60)*1000</f>
        <v>1.1770462523339558</v>
      </c>
      <c r="I46" s="137">
        <f>(A!E46/D!I60)*1000</f>
        <v>0.18084144356955381</v>
      </c>
      <c r="J46" s="126">
        <f>(A!F46/D!J60)*1000</f>
        <v>0.32648709844559581</v>
      </c>
      <c r="K46" s="137">
        <f>(A!G46/D!K60)*1000</f>
        <v>0.22167160714285714</v>
      </c>
      <c r="L46" s="126">
        <f>(A!H46/D!L60)*1000</f>
        <v>0.38700342569269519</v>
      </c>
      <c r="M46" s="137">
        <f>(A!I46/D!M60)*1000</f>
        <v>0.72855233770101246</v>
      </c>
      <c r="N46" s="126">
        <f>(A!J46/D!N60)*1000</f>
        <v>0.48775309942666734</v>
      </c>
      <c r="O46" s="137">
        <f>(A!K46/D!O60)*1000</f>
        <v>0.67324880834281009</v>
      </c>
      <c r="P46" s="126">
        <f>(A!L46/D!P60)*1000</f>
        <v>1.9643117637219527</v>
      </c>
      <c r="Q46" s="137">
        <f>(A!M46/D!Q60)*1000</f>
        <v>3.2454598989803625</v>
      </c>
      <c r="R46" s="126">
        <f>(A!N46/D!R60)*1000</f>
        <v>5.5186375527524536</v>
      </c>
      <c r="S46" s="137">
        <f>(A!O46/D!S60)*1000</f>
        <v>10.422992397364419</v>
      </c>
      <c r="T46" s="126">
        <f>(A!P46/D!T60)*1000</f>
        <v>17.865051904295765</v>
      </c>
      <c r="U46" s="137">
        <f>(A!Q46/D!U60)*1000</f>
        <v>9.9649786731457102</v>
      </c>
      <c r="V46" s="126">
        <f>(A!R46/D!V60)*1000</f>
        <v>21.114881055603725</v>
      </c>
      <c r="W46" s="137">
        <f>(A!S46/D!W60)*1000</f>
        <v>43.213006438145463</v>
      </c>
      <c r="X46" s="126">
        <f>(A!T46/D!X60)*1000</f>
        <v>43.198202758171355</v>
      </c>
      <c r="Y46" s="137">
        <f>(A!U46/D!Y60)*1000</f>
        <v>71.767660276501658</v>
      </c>
      <c r="Z46" s="126">
        <f>(A!V46/D!Z60)*1000</f>
        <v>108.27807913669065</v>
      </c>
      <c r="AA46" s="137">
        <f>(A!W46/D!AA60)*1000</f>
        <v>120.74891519449457</v>
      </c>
      <c r="AB46" s="126">
        <f>(A!X46/D!AB60)*1000</f>
        <v>46.962321867933532</v>
      </c>
      <c r="AC46" s="133">
        <f>(A!Y46/D!AC60)*1000</f>
        <v>23.121762574874868</v>
      </c>
      <c r="AD46" s="133">
        <f>(A!Z46/D!AD60)*1000</f>
        <v>40.565913129919657</v>
      </c>
      <c r="AE46" s="133">
        <f>(A!AA46/D!AE60)*1000</f>
        <v>81.391222177629729</v>
      </c>
    </row>
    <row r="47" spans="6:31" x14ac:dyDescent="0.25">
      <c r="F47" s="219" t="s">
        <v>17</v>
      </c>
      <c r="G47" s="220"/>
      <c r="H47" s="134">
        <f>(A!D47/D!H$60)*1000</f>
        <v>0.99214931981861831</v>
      </c>
      <c r="I47" s="127">
        <f>(A!E47/D!I$60)*1000</f>
        <v>1.3978293963254593E-2</v>
      </c>
      <c r="J47" s="134">
        <f>(A!F47/D!J$60)*1000</f>
        <v>0.16860334196891191</v>
      </c>
      <c r="K47" s="127">
        <f>(A!G47/D!K$60)*1000</f>
        <v>6.3244209183673475E-2</v>
      </c>
      <c r="L47" s="134">
        <f>(A!H47/D!L$60)*1000</f>
        <v>0.19315856423173805</v>
      </c>
      <c r="M47" s="127">
        <f>(A!I47/D!M$60)*1000</f>
        <v>0.31804424756799682</v>
      </c>
      <c r="N47" s="134">
        <f>(A!J47/D!N$60)*1000</f>
        <v>9.8217253883471356E-2</v>
      </c>
      <c r="O47" s="127">
        <f>(A!K47/D!O$60)*1000</f>
        <v>5.8214086960729751E-2</v>
      </c>
      <c r="P47" s="134">
        <f>(A!L47/D!P$60)*1000</f>
        <v>1.110561781643528E-2</v>
      </c>
      <c r="Q47" s="127">
        <f>(A!M47/D!Q$60)*1000</f>
        <v>4.5238977530211479E-2</v>
      </c>
      <c r="R47" s="134">
        <f>(A!N47/D!R$60)*1000</f>
        <v>4.9951316188300031E-2</v>
      </c>
      <c r="S47" s="127">
        <f>(A!O47/D!S$60)*1000</f>
        <v>4.5780260793438693E-2</v>
      </c>
      <c r="T47" s="134">
        <f>(A!P47/D!T$60)*1000</f>
        <v>3.7755161973273846E-2</v>
      </c>
      <c r="U47" s="127">
        <f>(A!Q47/D!U$60)*1000</f>
        <v>6.6860588063260659E-2</v>
      </c>
      <c r="V47" s="134">
        <f>(A!R47/D!V$60)*1000</f>
        <v>3.5299028435492118E-2</v>
      </c>
      <c r="W47" s="127">
        <f>(A!S47/D!W$60)*1000</f>
        <v>5.1961151395297736E-2</v>
      </c>
      <c r="X47" s="134">
        <f>(A!T47/D!X$60)*1000</f>
        <v>0.13914366380714518</v>
      </c>
      <c r="Y47" s="127">
        <f>(A!U47/D!Y$60)*1000</f>
        <v>0.15332793783006313</v>
      </c>
      <c r="Z47" s="134">
        <f>(A!V47/D!Z$60)*1000</f>
        <v>0.14096965259650687</v>
      </c>
      <c r="AA47" s="127">
        <f>(A!W47/D!AA$60)*1000</f>
        <v>0.17463778271998656</v>
      </c>
      <c r="AB47" s="134">
        <f>(A!X47/D!AB$60)*1000</f>
        <v>0.24372178080202475</v>
      </c>
      <c r="AC47" s="128">
        <f>(A!Y47/D!AC$60)*1000</f>
        <v>0.18450839008779849</v>
      </c>
      <c r="AD47" s="128">
        <f>(A!Z47/D!AD$60)*1000</f>
        <v>0.31496171792582978</v>
      </c>
      <c r="AE47" s="128">
        <f>(A!AA47/D!AE$60)*1000</f>
        <v>0.65536972749528433</v>
      </c>
    </row>
    <row r="48" spans="6:31" x14ac:dyDescent="0.25">
      <c r="F48" s="223" t="s">
        <v>18</v>
      </c>
      <c r="G48" s="224"/>
      <c r="H48" s="135">
        <f>(A!D48/D!H$60)*1000</f>
        <v>0</v>
      </c>
      <c r="I48" s="129">
        <f>(A!E48/D!I$60)*1000</f>
        <v>0</v>
      </c>
      <c r="J48" s="135">
        <f>(A!F48/D!J$60)*1000</f>
        <v>0</v>
      </c>
      <c r="K48" s="129">
        <f>(A!G48/D!K$60)*1000</f>
        <v>0</v>
      </c>
      <c r="L48" s="135">
        <f>(A!H48/D!L$60)*1000</f>
        <v>0</v>
      </c>
      <c r="M48" s="129">
        <f>(A!I48/D!M$60)*1000</f>
        <v>0</v>
      </c>
      <c r="N48" s="135">
        <f>(A!J48/D!N$60)*1000</f>
        <v>0</v>
      </c>
      <c r="O48" s="129">
        <f>(A!K48/D!O$60)*1000</f>
        <v>0</v>
      </c>
      <c r="P48" s="135">
        <f>(A!L48/D!P$60)*1000</f>
        <v>0</v>
      </c>
      <c r="Q48" s="129">
        <f>(A!M48/D!Q$60)*1000</f>
        <v>0</v>
      </c>
      <c r="R48" s="135">
        <f>(A!N48/D!R$60)*1000</f>
        <v>1.3989601063209681E-7</v>
      </c>
      <c r="S48" s="129">
        <f>(A!O48/D!S$60)*1000</f>
        <v>0</v>
      </c>
      <c r="T48" s="135">
        <f>(A!P48/D!T$60)*1000</f>
        <v>0</v>
      </c>
      <c r="U48" s="129">
        <f>(A!Q48/D!U$60)*1000</f>
        <v>0</v>
      </c>
      <c r="V48" s="135">
        <f>(A!R48/D!V$60)*1000</f>
        <v>0</v>
      </c>
      <c r="W48" s="129">
        <f>(A!S48/D!W$60)*1000</f>
        <v>1.3378378378378379E-3</v>
      </c>
      <c r="X48" s="135">
        <f>(A!T48/D!X$60)*1000</f>
        <v>2.2332717993267456E-3</v>
      </c>
      <c r="Y48" s="129">
        <f>(A!U48/D!Y$60)*1000</f>
        <v>1.3632733673951312E-3</v>
      </c>
      <c r="Z48" s="135">
        <f>(A!V48/D!Z$60)*1000</f>
        <v>9.779079391354173E-4</v>
      </c>
      <c r="AA48" s="129">
        <f>(A!W48/D!AA$60)*1000</f>
        <v>4.4291049473375016E-5</v>
      </c>
      <c r="AB48" s="135">
        <f>(A!X48/D!AB$60)*1000</f>
        <v>9.1973528618550713E-4</v>
      </c>
      <c r="AC48" s="130">
        <f>(A!Y48/D!AC$60)*1000</f>
        <v>6.4778042176089274E-4</v>
      </c>
      <c r="AD48" s="130">
        <f>(A!Z48/D!AD$60)*1000</f>
        <v>5.2286375071005438E-4</v>
      </c>
      <c r="AE48" s="130">
        <f>(A!AA48/D!AE$60)*1000</f>
        <v>1.1048681622988321E-4</v>
      </c>
    </row>
    <row r="49" spans="6:31" x14ac:dyDescent="0.25">
      <c r="F49" s="219" t="s">
        <v>19</v>
      </c>
      <c r="G49" s="220"/>
      <c r="H49" s="135">
        <f>(A!D49/D!H$60)*1000</f>
        <v>8.262974126433717E-2</v>
      </c>
      <c r="I49" s="129">
        <f>(A!E49/D!I$60)*1000</f>
        <v>7.9920892388451445E-2</v>
      </c>
      <c r="J49" s="135">
        <f>(A!F49/D!J$60)*1000</f>
        <v>6.3178393782383421E-2</v>
      </c>
      <c r="K49" s="129">
        <f>(A!G49/D!K$60)*1000</f>
        <v>0.11008048469387754</v>
      </c>
      <c r="L49" s="135">
        <f>(A!H49/D!L$60)*1000</f>
        <v>7.5984005037783381E-2</v>
      </c>
      <c r="M49" s="129">
        <f>(A!I49/D!M$60)*1000</f>
        <v>0.19094719078816755</v>
      </c>
      <c r="N49" s="135">
        <f>(A!J49/D!N$60)*1000</f>
        <v>0.22533897682167886</v>
      </c>
      <c r="O49" s="129">
        <f>(A!K49/D!O$60)*1000</f>
        <v>0.26712908611386676</v>
      </c>
      <c r="P49" s="135">
        <f>(A!L49/D!P$60)*1000</f>
        <v>0.59488869507037201</v>
      </c>
      <c r="Q49" s="129">
        <f>(A!M49/D!Q$60)*1000</f>
        <v>0.80236718750000002</v>
      </c>
      <c r="R49" s="135">
        <f>(A!N49/D!R$60)*1000</f>
        <v>1.5986749982512998</v>
      </c>
      <c r="S49" s="129">
        <f>(A!O49/D!S$60)*1000</f>
        <v>4.8074549371054687</v>
      </c>
      <c r="T49" s="135">
        <f>(A!P49/D!T$60)*1000</f>
        <v>5.3527063081931381</v>
      </c>
      <c r="U49" s="129">
        <f>(A!Q49/D!U$60)*1000</f>
        <v>2.0919106881734946</v>
      </c>
      <c r="V49" s="135">
        <f>(A!R49/D!V$60)*1000</f>
        <v>2.9807956824295783</v>
      </c>
      <c r="W49" s="129">
        <f>(A!S49/D!W$60)*1000</f>
        <v>5.3075889255108768</v>
      </c>
      <c r="X49" s="135">
        <f>(A!T49/D!X$60)*1000</f>
        <v>5.6036125312194587</v>
      </c>
      <c r="Y49" s="129">
        <f>(A!U49/D!Y$60)*1000</f>
        <v>5.7698163883044948</v>
      </c>
      <c r="Z49" s="135">
        <f>(A!V49/D!Z$60)*1000</f>
        <v>6.2363229345726952</v>
      </c>
      <c r="AA49" s="129">
        <f>(A!W49/D!AA$60)*1000</f>
        <v>4.0545576979564428</v>
      </c>
      <c r="AB49" s="135">
        <f>(A!X49/D!AB$60)*1000</f>
        <v>3.3312866834014478</v>
      </c>
      <c r="AC49" s="130">
        <f>(A!Y49/D!AC$60)*1000</f>
        <v>2.328746922950685</v>
      </c>
      <c r="AD49" s="130">
        <f>(A!Z49/D!AD$60)*1000</f>
        <v>3.0787905339608859</v>
      </c>
      <c r="AE49" s="130">
        <f>(A!AA49/D!AE$60)*1000</f>
        <v>4.033549985953365</v>
      </c>
    </row>
    <row r="50" spans="6:31" x14ac:dyDescent="0.25">
      <c r="F50" s="223" t="s">
        <v>20</v>
      </c>
      <c r="G50" s="224"/>
      <c r="H50" s="135">
        <f>(A!D50/D!H$60)*1000</f>
        <v>0</v>
      </c>
      <c r="I50" s="129">
        <f>(A!E50/D!I$60)*1000</f>
        <v>0</v>
      </c>
      <c r="J50" s="135">
        <f>(A!F50/D!J$60)*1000</f>
        <v>0</v>
      </c>
      <c r="K50" s="129">
        <f>(A!G50/D!K$60)*1000</f>
        <v>0</v>
      </c>
      <c r="L50" s="135">
        <f>(A!H50/D!L$60)*1000</f>
        <v>0</v>
      </c>
      <c r="M50" s="129">
        <f>(A!I50/D!M$60)*1000</f>
        <v>0</v>
      </c>
      <c r="N50" s="135">
        <f>(A!J50/D!N$60)*1000</f>
        <v>0</v>
      </c>
      <c r="O50" s="129">
        <f>(A!K50/D!O$60)*1000</f>
        <v>1.3432214667666773E-3</v>
      </c>
      <c r="P50" s="135">
        <f>(A!L50/D!P$60)*1000</f>
        <v>4.5992353461253556E-2</v>
      </c>
      <c r="Q50" s="129">
        <f>(A!M50/D!Q$60)*1000</f>
        <v>0.15071893882175227</v>
      </c>
      <c r="R50" s="135">
        <f>(A!N50/D!R$60)*1000</f>
        <v>0</v>
      </c>
      <c r="S50" s="129">
        <f>(A!O50/D!S$60)*1000</f>
        <v>0</v>
      </c>
      <c r="T50" s="135">
        <f>(A!P50/D!T$60)*1000</f>
        <v>0</v>
      </c>
      <c r="U50" s="129">
        <f>(A!Q50/D!U$60)*1000</f>
        <v>1.4736690738116127</v>
      </c>
      <c r="V50" s="135">
        <f>(A!R50/D!V$60)*1000</f>
        <v>9.50146672891794</v>
      </c>
      <c r="W50" s="129">
        <f>(A!S50/D!W$60)*1000</f>
        <v>28.983835706438143</v>
      </c>
      <c r="X50" s="135">
        <f>(A!T50/D!X$60)*1000</f>
        <v>29.210978521012056</v>
      </c>
      <c r="Y50" s="129">
        <f>(A!U50/D!Y$60)*1000</f>
        <v>56.022393113219692</v>
      </c>
      <c r="Z50" s="135">
        <f>(A!V50/D!Z$60)*1000</f>
        <v>93.421571931835061</v>
      </c>
      <c r="AA50" s="129">
        <f>(A!W50/D!AA$60)*1000</f>
        <v>111.35441464898661</v>
      </c>
      <c r="AB50" s="135">
        <f>(A!X50/D!AB$60)*1000</f>
        <v>37.948780013692101</v>
      </c>
      <c r="AC50" s="130">
        <f>(A!Y50/D!AC$60)*1000</f>
        <v>17.996479732501847</v>
      </c>
      <c r="AD50" s="130">
        <f>(A!Z50/D!AD$60)*1000</f>
        <v>32.702596039925339</v>
      </c>
      <c r="AE50" s="130">
        <f>(A!AA50/D!AE$60)*1000</f>
        <v>69.836881185535972</v>
      </c>
    </row>
    <row r="51" spans="6:31" x14ac:dyDescent="0.25">
      <c r="F51" s="219" t="s">
        <v>21</v>
      </c>
      <c r="G51" s="220"/>
      <c r="H51" s="135">
        <f>(A!D51/D!H$60)*1000</f>
        <v>0</v>
      </c>
      <c r="I51" s="129">
        <f>(A!E51/D!I$60)*1000</f>
        <v>0</v>
      </c>
      <c r="J51" s="135">
        <f>(A!F51/D!J$60)*1000</f>
        <v>0</v>
      </c>
      <c r="K51" s="129">
        <f>(A!G51/D!K$60)*1000</f>
        <v>0</v>
      </c>
      <c r="L51" s="135">
        <f>(A!H51/D!L$60)*1000</f>
        <v>0</v>
      </c>
      <c r="M51" s="129">
        <f>(A!I51/D!M$60)*1000</f>
        <v>0</v>
      </c>
      <c r="N51" s="135">
        <f>(A!J51/D!N$60)*1000</f>
        <v>0</v>
      </c>
      <c r="O51" s="129">
        <f>(A!K51/D!O$60)*1000</f>
        <v>0</v>
      </c>
      <c r="P51" s="135">
        <f>(A!L51/D!P$60)*1000</f>
        <v>2.3783125044803935E-4</v>
      </c>
      <c r="Q51" s="129">
        <f>(A!M51/D!Q$60)*1000</f>
        <v>0</v>
      </c>
      <c r="R51" s="135">
        <f>(A!N51/D!R$60)*1000</f>
        <v>0</v>
      </c>
      <c r="S51" s="129">
        <f>(A!O51/D!S$60)*1000</f>
        <v>0</v>
      </c>
      <c r="T51" s="135">
        <f>(A!P51/D!T$60)*1000</f>
        <v>0</v>
      </c>
      <c r="U51" s="129">
        <f>(A!Q51/D!U$60)*1000</f>
        <v>0</v>
      </c>
      <c r="V51" s="135">
        <f>(A!R51/D!V$60)*1000</f>
        <v>0</v>
      </c>
      <c r="W51" s="129">
        <f>(A!S51/D!W$60)*1000</f>
        <v>0</v>
      </c>
      <c r="X51" s="135">
        <f>(A!T51/D!X$60)*1000</f>
        <v>0</v>
      </c>
      <c r="Y51" s="129">
        <f>(A!U51/D!Y$60)*1000</f>
        <v>1.9468893564037609E-3</v>
      </c>
      <c r="Z51" s="135">
        <f>(A!V51/D!Z$60)*1000</f>
        <v>3.7206341121792831E-4</v>
      </c>
      <c r="AA51" s="129">
        <f>(A!W51/D!AA$60)*1000</f>
        <v>2.8953883596995509E-4</v>
      </c>
      <c r="AB51" s="135">
        <f>(A!X51/D!AB$60)*1000</f>
        <v>0</v>
      </c>
      <c r="AC51" s="130">
        <f>(A!Y51/D!AC$60)*1000</f>
        <v>6.6895052104701741E-5</v>
      </c>
      <c r="AD51" s="130">
        <f>(A!Z51/D!AD$60)*1000</f>
        <v>0</v>
      </c>
      <c r="AE51" s="130">
        <f>(A!AA51/D!AE$60)*1000</f>
        <v>5.1428743428181569E-4</v>
      </c>
    </row>
    <row r="52" spans="6:31" x14ac:dyDescent="0.25">
      <c r="F52" s="223" t="s">
        <v>22</v>
      </c>
      <c r="G52" s="224"/>
      <c r="H52" s="135">
        <f>(A!D52/D!H$60)*1000</f>
        <v>8.0013843691651113E-2</v>
      </c>
      <c r="I52" s="129">
        <f>(A!E52/D!I$60)*1000</f>
        <v>5.629774278215223E-2</v>
      </c>
      <c r="J52" s="135">
        <f>(A!F52/D!J$60)*1000</f>
        <v>8.327914507772019E-2</v>
      </c>
      <c r="K52" s="129">
        <f>(A!G52/D!K$60)*1000</f>
        <v>2.4237295918367346E-2</v>
      </c>
      <c r="L52" s="135">
        <f>(A!H52/D!L$60)*1000</f>
        <v>3.6627153652392948E-2</v>
      </c>
      <c r="M52" s="129">
        <f>(A!I52/D!M$60)*1000</f>
        <v>4.1608770101250747E-2</v>
      </c>
      <c r="N52" s="135">
        <f>(A!J52/D!N$60)*1000</f>
        <v>2.9891017788013917E-2</v>
      </c>
      <c r="O52" s="129">
        <f>(A!K52/D!O$60)*1000</f>
        <v>8.8801035592441138E-2</v>
      </c>
      <c r="P52" s="135">
        <f>(A!L52/D!P$60)*1000</f>
        <v>0.23552142225620681</v>
      </c>
      <c r="Q52" s="129">
        <f>(A!M52/D!Q$60)*1000</f>
        <v>0.13116113576283989</v>
      </c>
      <c r="R52" s="135">
        <f>(A!N52/D!R$60)*1000</f>
        <v>0.20378022336729698</v>
      </c>
      <c r="S52" s="129">
        <f>(A!O52/D!S$60)*1000</f>
        <v>0.14212355434732526</v>
      </c>
      <c r="T52" s="135">
        <f>(A!P52/D!T$60)*1000</f>
        <v>0.25318712864525239</v>
      </c>
      <c r="U52" s="129">
        <f>(A!Q52/D!U$60)*1000</f>
        <v>0.36073647387010416</v>
      </c>
      <c r="V52" s="135">
        <f>(A!R52/D!V$60)*1000</f>
        <v>0.65265354943418041</v>
      </c>
      <c r="W52" s="129">
        <f>(A!S52/D!W$60)*1000</f>
        <v>0.38306528235552628</v>
      </c>
      <c r="X52" s="135">
        <f>(A!T52/D!X$60)*1000</f>
        <v>0.47503010098816373</v>
      </c>
      <c r="Y52" s="129">
        <f>(A!U52/D!Y$60)*1000</f>
        <v>0.61607348331973733</v>
      </c>
      <c r="Z52" s="135">
        <f>(A!V52/D!Z$60)*1000</f>
        <v>0.57238638823454513</v>
      </c>
      <c r="AA52" s="129">
        <f>(A!W52/D!AA$60)*1000</f>
        <v>0.53614823129537159</v>
      </c>
      <c r="AB52" s="135">
        <f>(A!X52/D!AB$60)*1000</f>
        <v>0.45459921581644291</v>
      </c>
      <c r="AC52" s="130">
        <f>(A!Y52/D!AC$60)*1000</f>
        <v>0.37828977599080987</v>
      </c>
      <c r="AD52" s="130">
        <f>(A!Z52/D!AD$60)*1000</f>
        <v>0.43169457518461413</v>
      </c>
      <c r="AE52" s="130">
        <f>(A!AA52/D!AE$60)*1000</f>
        <v>0.38768712124252519</v>
      </c>
    </row>
    <row r="53" spans="6:31" x14ac:dyDescent="0.25">
      <c r="F53" s="219" t="s">
        <v>23</v>
      </c>
      <c r="G53" s="220"/>
      <c r="H53" s="135">
        <f>(A!D53/D!H$60)*1000</f>
        <v>2.0140330754867965E-2</v>
      </c>
      <c r="I53" s="129">
        <f>(A!E53/D!I$60)*1000</f>
        <v>4.0039632545931757E-3</v>
      </c>
      <c r="J53" s="135">
        <f>(A!F53/D!J$60)*1000</f>
        <v>9.5252072538860103E-3</v>
      </c>
      <c r="K53" s="129">
        <f>(A!G53/D!K$60)*1000</f>
        <v>2.1392346938775512E-2</v>
      </c>
      <c r="L53" s="135">
        <f>(A!H53/D!L$60)*1000</f>
        <v>5.4550453400503768E-2</v>
      </c>
      <c r="M53" s="129">
        <f>(A!I53/D!M$60)*1000</f>
        <v>0.15600402025014889</v>
      </c>
      <c r="N53" s="135">
        <f>(A!J53/D!N$60)*1000</f>
        <v>0.12116886362522665</v>
      </c>
      <c r="O53" s="129">
        <f>(A!K53/D!O$60)*1000</f>
        <v>0.24390258656149436</v>
      </c>
      <c r="P53" s="135">
        <f>(A!L53/D!P$60)*1000</f>
        <v>1.0486861095844584</v>
      </c>
      <c r="Q53" s="129">
        <f>(A!M53/D!Q$60)*1000</f>
        <v>2.0755652851208457</v>
      </c>
      <c r="R53" s="135">
        <f>(A!N53/D!R$60)*1000</f>
        <v>3.6287383944601181</v>
      </c>
      <c r="S53" s="129">
        <f>(A!O53/D!S$60)*1000</f>
        <v>5.2681050315624569</v>
      </c>
      <c r="T53" s="135">
        <f>(A!P53/D!T$60)*1000</f>
        <v>12.134188494547773</v>
      </c>
      <c r="U53" s="129">
        <f>(A!Q53/D!U$60)*1000</f>
        <v>5.8315059503723203</v>
      </c>
      <c r="V53" s="135">
        <f>(A!R53/D!V$60)*1000</f>
        <v>7.9176489917517063</v>
      </c>
      <c r="W53" s="129">
        <f>(A!S53/D!W$60)*1000</f>
        <v>8.4612566249176009</v>
      </c>
      <c r="X53" s="135">
        <f>(A!T53/D!X$60)*1000</f>
        <v>7.7402448039960907</v>
      </c>
      <c r="Y53" s="129">
        <f>(A!U53/D!Y$60)*1000</f>
        <v>9.141005023399595</v>
      </c>
      <c r="Z53" s="135">
        <f>(A!V53/D!Z$60)*1000</f>
        <v>7.6305502854353682</v>
      </c>
      <c r="AA53" s="129">
        <f>(A!W53/D!AA$60)*1000</f>
        <v>4.479833515169318</v>
      </c>
      <c r="AB53" s="135">
        <f>(A!X53/D!AB$60)*1000</f>
        <v>4.9001802584901348</v>
      </c>
      <c r="AC53" s="130">
        <f>(A!Y53/D!AC$60)*1000</f>
        <v>2.1476552268811031</v>
      </c>
      <c r="AD53" s="130">
        <f>(A!Z53/D!AD$60)*1000</f>
        <v>3.9438149598312098</v>
      </c>
      <c r="AE53" s="130">
        <f>(A!AA53/D!AE$60)*1000</f>
        <v>6.3203487378095282</v>
      </c>
    </row>
    <row r="54" spans="6:31" x14ac:dyDescent="0.25">
      <c r="F54" s="223" t="s">
        <v>24</v>
      </c>
      <c r="G54" s="224"/>
      <c r="H54" s="135">
        <f>(A!D54/D!H$60)*1000</f>
        <v>1.8671645772205922E-4</v>
      </c>
      <c r="I54" s="129">
        <f>(A!E54/D!I$60)*1000</f>
        <v>2.5141076115485564E-2</v>
      </c>
      <c r="J54" s="135">
        <f>(A!F54/D!J$60)*1000</f>
        <v>0</v>
      </c>
      <c r="K54" s="129">
        <f>(A!G54/D!K$60)*1000</f>
        <v>2.4792857142857143E-3</v>
      </c>
      <c r="L54" s="135">
        <f>(A!H54/D!L$60)*1000</f>
        <v>2.448750629722922E-2</v>
      </c>
      <c r="M54" s="129">
        <f>(A!I54/D!M$60)*1000</f>
        <v>1.9683467341671628E-2</v>
      </c>
      <c r="N54" s="135">
        <f>(A!J54/D!N$60)*1000</f>
        <v>1.0530136717792914E-2</v>
      </c>
      <c r="O54" s="129">
        <f>(A!K54/D!O$60)*1000</f>
        <v>4.4930678216264612E-3</v>
      </c>
      <c r="P54" s="135">
        <f>(A!L54/D!P$60)*1000</f>
        <v>1.6569475973141533E-2</v>
      </c>
      <c r="Q54" s="129">
        <f>(A!M54/D!Q$60)*1000</f>
        <v>3.1092735083081569E-2</v>
      </c>
      <c r="R54" s="135">
        <f>(A!N54/D!R$60)*1000</f>
        <v>3.5069761477301876E-2</v>
      </c>
      <c r="S54" s="129">
        <f>(A!O54/D!S$60)*1000</f>
        <v>0.15275397410496247</v>
      </c>
      <c r="T54" s="135">
        <f>(A!P54/D!T$60)*1000</f>
        <v>7.5420310970473747E-2</v>
      </c>
      <c r="U54" s="129">
        <f>(A!Q54/D!U$60)*1000</f>
        <v>0.12882949764909676</v>
      </c>
      <c r="V54" s="135">
        <f>(A!R54/D!V$60)*1000</f>
        <v>9.9523110785033012E-3</v>
      </c>
      <c r="W54" s="129">
        <f>(A!S54/D!W$60)*1000</f>
        <v>8.7736980883322338E-3</v>
      </c>
      <c r="X54" s="135">
        <f>(A!T54/D!X$60)*1000</f>
        <v>8.0819415788902157E-3</v>
      </c>
      <c r="Y54" s="129">
        <f>(A!U54/D!Y$60)*1000</f>
        <v>3.2058735133742647E-2</v>
      </c>
      <c r="Z54" s="135">
        <f>(A!V54/D!Z$60)*1000</f>
        <v>5.383631501878143E-2</v>
      </c>
      <c r="AA54" s="129">
        <f>(A!W54/D!AA$60)*1000</f>
        <v>0.10167282111535396</v>
      </c>
      <c r="AB54" s="135">
        <f>(A!X54/D!AB$60)*1000</f>
        <v>3.1657863618446982E-2</v>
      </c>
      <c r="AC54" s="130">
        <f>(A!Y54/D!AC$60)*1000</f>
        <v>3.434333716255026E-2</v>
      </c>
      <c r="AD54" s="130">
        <f>(A!Z54/D!AD$60)*1000</f>
        <v>6.1721050068976706E-2</v>
      </c>
      <c r="AE54" s="130">
        <f>(A!AA54/D!AE$60)*1000</f>
        <v>7.7710438656339045E-2</v>
      </c>
    </row>
    <row r="55" spans="6:31" x14ac:dyDescent="0.25">
      <c r="F55" s="219" t="s">
        <v>25</v>
      </c>
      <c r="G55" s="220"/>
      <c r="H55" s="135">
        <f>(A!D55/D!H$60)*1000</f>
        <v>1.9262736729794608E-3</v>
      </c>
      <c r="I55" s="129">
        <f>(A!E55/D!I$60)*1000</f>
        <v>1.4994750656167981E-3</v>
      </c>
      <c r="J55" s="135">
        <f>(A!F55/D!J$60)*1000</f>
        <v>1.9010103626943007E-3</v>
      </c>
      <c r="K55" s="129">
        <f>(A!G55/D!K$60)*1000</f>
        <v>2.3798469387755104E-4</v>
      </c>
      <c r="L55" s="135">
        <f>(A!H55/D!L$60)*1000</f>
        <v>2.195743073047859E-3</v>
      </c>
      <c r="M55" s="129">
        <f>(A!I55/D!M$60)*1000</f>
        <v>2.2646416517768516E-3</v>
      </c>
      <c r="N55" s="135">
        <f>(A!J55/D!N$60)*1000</f>
        <v>2.6068505904836576E-3</v>
      </c>
      <c r="O55" s="129">
        <f>(A!K55/D!O$60)*1000</f>
        <v>9.3657238258849727E-3</v>
      </c>
      <c r="P55" s="135">
        <f>(A!L55/D!P$60)*1000</f>
        <v>1.1310258309637028E-2</v>
      </c>
      <c r="Q55" s="129">
        <f>(A!M55/D!Q$60)*1000</f>
        <v>9.3156391616314189E-3</v>
      </c>
      <c r="R55" s="135">
        <f>(A!N55/D!R$60)*1000</f>
        <v>2.2291263494136023E-3</v>
      </c>
      <c r="S55" s="129">
        <f>(A!O55/D!S$60)*1000</f>
        <v>6.7240243284338568E-3</v>
      </c>
      <c r="T55" s="135">
        <f>(A!P55/D!T$60)*1000</f>
        <v>1.1526805836956771E-2</v>
      </c>
      <c r="U55" s="129">
        <f>(A!Q55/D!U$60)*1000</f>
        <v>1.1134957593754921E-2</v>
      </c>
      <c r="V55" s="135">
        <f>(A!R55/D!V$60)*1000</f>
        <v>1.6918117343649258E-2</v>
      </c>
      <c r="W55" s="129">
        <f>(A!S55/D!W$60)*1000</f>
        <v>1.4842781806196441E-2</v>
      </c>
      <c r="X55" s="135">
        <f>(A!T55/D!X$60)*1000</f>
        <v>1.8396655445759583E-2</v>
      </c>
      <c r="Y55" s="129">
        <f>(A!U55/D!Y$60)*1000</f>
        <v>2.9164505603022625E-2</v>
      </c>
      <c r="Z55" s="135">
        <f>(A!V55/D!Z$60)*1000</f>
        <v>0.22051333800216463</v>
      </c>
      <c r="AA55" s="129">
        <f>(A!W55/D!AA$60)*1000</f>
        <v>4.6466996768914443E-2</v>
      </c>
      <c r="AB55" s="135">
        <f>(A!X55/D!AB$60)*1000</f>
        <v>5.010376947492895E-2</v>
      </c>
      <c r="AC55" s="130">
        <f>(A!Y55/D!AC$60)*1000</f>
        <v>5.0339521621399853E-2</v>
      </c>
      <c r="AD55" s="130">
        <f>(A!Z55/D!AD$60)*1000</f>
        <v>3.0239389758987257E-2</v>
      </c>
      <c r="AE55" s="130">
        <f>(A!AA55/D!AE$60)*1000</f>
        <v>7.8899486294497737E-2</v>
      </c>
    </row>
    <row r="56" spans="6:31" ht="15.75" thickBot="1" x14ac:dyDescent="0.3">
      <c r="F56" s="221" t="s">
        <v>26</v>
      </c>
      <c r="G56" s="222"/>
      <c r="H56" s="136">
        <f>(A!D56/D!H$60)*1000</f>
        <v>8.0021339023739658E-8</v>
      </c>
      <c r="I56" s="131">
        <f>(A!E56/D!I$60)*1000</f>
        <v>0</v>
      </c>
      <c r="J56" s="136">
        <f>(A!F56/D!J$60)*1000</f>
        <v>0</v>
      </c>
      <c r="K56" s="131">
        <f>(A!G56/D!K$60)*1000</f>
        <v>0</v>
      </c>
      <c r="L56" s="136">
        <f>(A!H56/D!L$60)*1000</f>
        <v>0</v>
      </c>
      <c r="M56" s="131">
        <f>(A!I56/D!M$60)*1000</f>
        <v>0</v>
      </c>
      <c r="N56" s="136">
        <f>(A!J56/D!N$60)*1000</f>
        <v>0</v>
      </c>
      <c r="O56" s="131">
        <f>(A!K56/D!O$60)*1000</f>
        <v>0</v>
      </c>
      <c r="P56" s="136">
        <f>(A!L56/D!P$60)*1000</f>
        <v>0</v>
      </c>
      <c r="Q56" s="131">
        <f>(A!M56/D!Q$60)*1000</f>
        <v>0</v>
      </c>
      <c r="R56" s="136">
        <f>(A!N56/D!R$60)*1000</f>
        <v>1.9352281470773393E-4</v>
      </c>
      <c r="S56" s="131">
        <f>(A!O56/D!S$60)*1000</f>
        <v>5.0661198912592725E-5</v>
      </c>
      <c r="T56" s="136">
        <f>(A!P56/D!T$60)*1000</f>
        <v>2.6780795410567533E-4</v>
      </c>
      <c r="U56" s="131">
        <f>(A!Q56/D!U$60)*1000</f>
        <v>3.3148860543069896E-4</v>
      </c>
      <c r="V56" s="136">
        <f>(A!R56/D!V$60)*1000</f>
        <v>1.4673514306676446E-4</v>
      </c>
      <c r="W56" s="131">
        <f>(A!S56/D!W$60)*1000</f>
        <v>3.4453966161283233E-4</v>
      </c>
      <c r="X56" s="136">
        <f>(A!T56/D!X$60)*1000</f>
        <v>4.8126832446519709E-4</v>
      </c>
      <c r="Y56" s="131">
        <f>(A!U56/D!Y$60)*1000</f>
        <v>5.1090549997853251E-4</v>
      </c>
      <c r="Z56" s="136">
        <f>(A!V56/D!Z$60)*1000</f>
        <v>5.7829842320833598E-4</v>
      </c>
      <c r="AA56" s="131">
        <f>(A!W56/D!AA$60)*1000</f>
        <v>8.4971255927153704E-4</v>
      </c>
      <c r="AB56" s="136">
        <f>(A!X56/D!AB$60)*1000</f>
        <v>1.0725266062278282E-3</v>
      </c>
      <c r="AC56" s="132">
        <f>(A!Y56/D!AC$60)*1000</f>
        <v>6.8515631410519403E-4</v>
      </c>
      <c r="AD56" s="132">
        <f>(A!Z56/D!AD$60)*1000</f>
        <v>1.5719792258378643E-3</v>
      </c>
      <c r="AE56" s="132">
        <f>(A!AA56/D!AE$60)*1000</f>
        <v>1.5070032507926315E-4</v>
      </c>
    </row>
    <row r="57" spans="6:31" x14ac:dyDescent="0.25">
      <c r="F57" s="1" t="s">
        <v>53</v>
      </c>
    </row>
    <row r="58" spans="6:31" s="1" customFormat="1" ht="19.5" thickBot="1" x14ac:dyDescent="0.3">
      <c r="G58" s="230" t="s">
        <v>63</v>
      </c>
      <c r="H58" s="230"/>
      <c r="I58" s="230"/>
      <c r="J58" s="230"/>
      <c r="K58" s="230"/>
      <c r="L58" s="230"/>
      <c r="M58" s="230"/>
      <c r="N58" s="230"/>
      <c r="O58" s="230"/>
      <c r="P58" s="230"/>
      <c r="Q58" s="230"/>
      <c r="R58" s="230"/>
      <c r="S58" s="230"/>
      <c r="T58" s="230"/>
      <c r="U58" s="230"/>
      <c r="V58" s="230"/>
      <c r="W58" s="230"/>
      <c r="X58" s="230"/>
      <c r="Y58" s="230"/>
      <c r="Z58" s="230"/>
      <c r="AA58" s="230"/>
      <c r="AB58" s="230"/>
      <c r="AC58" s="230"/>
    </row>
    <row r="59" spans="6:31" ht="15.75" thickBot="1" x14ac:dyDescent="0.3">
      <c r="G59" s="51" t="s">
        <v>39</v>
      </c>
      <c r="H59" s="52">
        <v>1995</v>
      </c>
      <c r="I59" s="52">
        <v>1996</v>
      </c>
      <c r="J59" s="52">
        <v>1997</v>
      </c>
      <c r="K59" s="160">
        <v>1998</v>
      </c>
      <c r="L59" s="52">
        <v>1999</v>
      </c>
      <c r="M59" s="160">
        <v>2000</v>
      </c>
      <c r="N59" s="52">
        <v>2001</v>
      </c>
      <c r="O59" s="160">
        <v>2002</v>
      </c>
      <c r="P59" s="52">
        <v>2003</v>
      </c>
      <c r="Q59" s="160">
        <v>2004</v>
      </c>
      <c r="R59" s="52">
        <v>2005</v>
      </c>
      <c r="S59" s="160">
        <v>2006</v>
      </c>
      <c r="T59" s="52">
        <v>2007</v>
      </c>
      <c r="U59" s="160">
        <v>2008</v>
      </c>
      <c r="V59" s="52">
        <v>2009</v>
      </c>
      <c r="W59" s="160">
        <v>2010</v>
      </c>
      <c r="X59" s="52">
        <v>2011</v>
      </c>
      <c r="Y59" s="160">
        <v>2012</v>
      </c>
      <c r="Z59" s="52">
        <v>2013</v>
      </c>
      <c r="AA59" s="160">
        <v>2014</v>
      </c>
      <c r="AB59" s="52">
        <v>2015</v>
      </c>
      <c r="AC59" s="161">
        <v>2016</v>
      </c>
      <c r="AD59" s="161">
        <v>2017</v>
      </c>
      <c r="AE59" s="177">
        <v>2018</v>
      </c>
    </row>
    <row r="60" spans="6:31" x14ac:dyDescent="0.25">
      <c r="G60" s="24" t="s">
        <v>38</v>
      </c>
      <c r="H60" s="178">
        <v>37490000</v>
      </c>
      <c r="I60" s="178">
        <v>38100000</v>
      </c>
      <c r="J60" s="184">
        <v>38600000</v>
      </c>
      <c r="K60" s="179">
        <v>39200000</v>
      </c>
      <c r="L60" s="178">
        <v>39700000</v>
      </c>
      <c r="M60" s="179">
        <v>40296000</v>
      </c>
      <c r="N60" s="178">
        <v>40814000</v>
      </c>
      <c r="O60" s="179">
        <v>41329000</v>
      </c>
      <c r="P60" s="178">
        <v>41849000</v>
      </c>
      <c r="Q60" s="179">
        <v>42368000</v>
      </c>
      <c r="R60" s="178">
        <v>42889000</v>
      </c>
      <c r="S60" s="179">
        <v>43406000</v>
      </c>
      <c r="T60" s="178">
        <v>43927000</v>
      </c>
      <c r="U60" s="179">
        <v>44451000</v>
      </c>
      <c r="V60" s="178">
        <v>44979000</v>
      </c>
      <c r="W60" s="179">
        <v>45510000</v>
      </c>
      <c r="X60" s="178">
        <v>46045000</v>
      </c>
      <c r="Y60" s="179">
        <v>46582000</v>
      </c>
      <c r="Z60" s="178">
        <v>47121000</v>
      </c>
      <c r="AA60" s="179">
        <v>47662000</v>
      </c>
      <c r="AB60" s="178">
        <v>48203000</v>
      </c>
      <c r="AC60" s="180">
        <v>48748000</v>
      </c>
      <c r="AD60" s="180">
        <v>49292000</v>
      </c>
      <c r="AE60" s="180">
        <v>49834000</v>
      </c>
    </row>
    <row r="61" spans="6:31" ht="18.75" customHeight="1" thickBot="1" x14ac:dyDescent="0.3">
      <c r="G61" s="50" t="s">
        <v>59</v>
      </c>
      <c r="H61" s="182">
        <v>1211210000</v>
      </c>
      <c r="I61" s="182">
        <v>1223890000</v>
      </c>
      <c r="J61" s="185">
        <v>1236260000</v>
      </c>
      <c r="K61" s="181">
        <v>1247610000</v>
      </c>
      <c r="L61" s="182">
        <v>1257860000</v>
      </c>
      <c r="M61" s="181">
        <v>1267430000</v>
      </c>
      <c r="N61" s="182">
        <v>1276270000</v>
      </c>
      <c r="O61" s="181">
        <v>1284530000</v>
      </c>
      <c r="P61" s="182">
        <v>1292270000</v>
      </c>
      <c r="Q61" s="181">
        <v>1299880000</v>
      </c>
      <c r="R61" s="182">
        <v>1307560000</v>
      </c>
      <c r="S61" s="181">
        <v>1314480000</v>
      </c>
      <c r="T61" s="182">
        <v>1321290000</v>
      </c>
      <c r="U61" s="181">
        <v>1328020000</v>
      </c>
      <c r="V61" s="182">
        <v>1334500000</v>
      </c>
      <c r="W61" s="181">
        <v>1340910000</v>
      </c>
      <c r="X61" s="182">
        <v>1347350000</v>
      </c>
      <c r="Y61" s="181">
        <v>1354040000</v>
      </c>
      <c r="Z61" s="182">
        <v>1360720000</v>
      </c>
      <c r="AA61" s="186" t="s">
        <v>60</v>
      </c>
      <c r="AB61" s="182">
        <v>1374620000</v>
      </c>
      <c r="AC61" s="183">
        <v>1382710000</v>
      </c>
      <c r="AD61" s="183">
        <v>1390080000</v>
      </c>
      <c r="AE61" s="183">
        <v>1395380000</v>
      </c>
    </row>
    <row r="62" spans="6:31" x14ac:dyDescent="0.25">
      <c r="G62" s="1" t="s">
        <v>54</v>
      </c>
      <c r="K62" s="1" t="s">
        <v>55</v>
      </c>
      <c r="W62" s="2"/>
      <c r="X62" s="225"/>
      <c r="Y62" s="225"/>
      <c r="Z62" s="2"/>
      <c r="AA62" s="59"/>
    </row>
    <row r="63" spans="6:31" s="1" customFormat="1" x14ac:dyDescent="0.25">
      <c r="W63" s="122"/>
      <c r="X63" s="138"/>
      <c r="Y63" s="138"/>
      <c r="Z63" s="122"/>
      <c r="AA63" s="59"/>
    </row>
    <row r="64" spans="6:31" ht="15.75" thickBot="1" x14ac:dyDescent="0.3"/>
    <row r="65" spans="6:31" ht="15.75" thickBot="1" x14ac:dyDescent="0.3">
      <c r="F65" s="7" t="s">
        <v>15</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c r="AE65" s="10">
        <v>2018</v>
      </c>
    </row>
    <row r="66" spans="6:31" ht="15.75" thickBot="1" x14ac:dyDescent="0.3">
      <c r="F66" s="197" t="s">
        <v>27</v>
      </c>
      <c r="G66" s="213"/>
      <c r="H66" s="141">
        <f>+(B!E46/D!H$60)*1000</f>
        <v>3.1703005601493732</v>
      </c>
      <c r="I66" s="142">
        <f>+(B!F46/D!I$60)*1000</f>
        <v>3.3894131233595801</v>
      </c>
      <c r="J66" s="141">
        <f>+(B!G46/D!J$60)*1000</f>
        <v>4.7489355440414514</v>
      </c>
      <c r="K66" s="142">
        <f>+(B!H46/D!K$60)*1000</f>
        <v>5.7565591836734695</v>
      </c>
      <c r="L66" s="141">
        <f>+(B!I46/D!L$60)*1000</f>
        <v>5.7297974811083119</v>
      </c>
      <c r="M66" s="142">
        <f>+(B!J46/D!M$60)*1000</f>
        <v>8.8302829809410373</v>
      </c>
      <c r="N66" s="141">
        <f>+(B!K46/D!N$60)*1000</f>
        <v>11.648097834076543</v>
      </c>
      <c r="O66" s="142">
        <f>+(B!L46/D!O$60)*1000</f>
        <v>12.892799390258658</v>
      </c>
      <c r="P66" s="141">
        <f>+(B!M46/D!P$60)*1000</f>
        <v>16.456132189538579</v>
      </c>
      <c r="Q66" s="142">
        <f>+(B!N46/D!Q$60)*1000</f>
        <v>29.379011376510572</v>
      </c>
      <c r="R66" s="141">
        <f>+(B!O46/D!R$60)*1000</f>
        <v>37.697797430576607</v>
      </c>
      <c r="S66" s="142">
        <f>+(B!P46/D!S$60)*1000</f>
        <v>51.128248444915442</v>
      </c>
      <c r="T66" s="141">
        <f>+(B!Q46/D!T$60)*1000</f>
        <v>75.729588954401635</v>
      </c>
      <c r="U66" s="142">
        <f>+(B!R46/D!U$60)*1000</f>
        <v>102.33286252277789</v>
      </c>
      <c r="V66" s="141">
        <f>+(B!S46/D!V$60)*1000</f>
        <v>82.597888570221656</v>
      </c>
      <c r="W66" s="142">
        <f>+(B!T46/D!W$60)*1000</f>
        <v>120.35658725554823</v>
      </c>
      <c r="X66" s="141">
        <f>+(B!U46/D!X$60)*1000</f>
        <v>177.5749737865132</v>
      </c>
      <c r="Y66" s="142">
        <f>+(B!V46/D!Y$60)*1000</f>
        <v>205.33016476321325</v>
      </c>
      <c r="Z66" s="141">
        <f>+(B!W46/D!Z$60)*1000</f>
        <v>219.91868608476051</v>
      </c>
      <c r="AA66" s="142">
        <f>+(B!X46/D!AA$60)*1000</f>
        <v>247.37495745037975</v>
      </c>
      <c r="AB66" s="141">
        <f>+(B!Y46/D!AB$60)*1000</f>
        <v>208.12996693151877</v>
      </c>
      <c r="AC66" s="143">
        <f>+(B!Z46/D!AC$60)*1000</f>
        <v>177.0620303807336</v>
      </c>
      <c r="AD66" s="143">
        <f>+(B!AA46/D!AD$60)*1000</f>
        <v>177.60413365251966</v>
      </c>
      <c r="AE66" s="143">
        <f>+(B!AB46/D!AE$60)*1000</f>
        <v>211.59706485531967</v>
      </c>
    </row>
    <row r="67" spans="6:31" x14ac:dyDescent="0.25">
      <c r="F67" s="219" t="s">
        <v>17</v>
      </c>
      <c r="G67" s="220"/>
      <c r="H67" s="144">
        <f>+(B!E47/D!H$60)*1000</f>
        <v>0.91487439317151242</v>
      </c>
      <c r="I67" s="145">
        <f>+(B!F47/D!I$60)*1000</f>
        <v>1.0545157480314962</v>
      </c>
      <c r="J67" s="144">
        <f>+(B!G47/D!J$60)*1000</f>
        <v>1.6847679015544041</v>
      </c>
      <c r="K67" s="145">
        <f>+(B!H47/D!K$60)*1000</f>
        <v>2.1326773724489794</v>
      </c>
      <c r="L67" s="144">
        <f>+(B!I47/D!L$60)*1000</f>
        <v>1.9484078337531487</v>
      </c>
      <c r="M67" s="145">
        <f>+(B!J47/D!M$60)*1000</f>
        <v>2.9333829164185032</v>
      </c>
      <c r="N67" s="144">
        <f>+(B!K47/D!N$60)*1000</f>
        <v>4.2916942470720825</v>
      </c>
      <c r="O67" s="145">
        <f>+(B!L47/D!O$60)*1000</f>
        <v>4.2437133247840499</v>
      </c>
      <c r="P67" s="144">
        <f>+(B!M47/D!P$60)*1000</f>
        <v>4.3589936438146664</v>
      </c>
      <c r="Q67" s="145">
        <f>+(B!N47/D!Q$60)*1000</f>
        <v>6.8159725028323273</v>
      </c>
      <c r="R67" s="144">
        <f>+(B!O47/D!R$60)*1000</f>
        <v>8.3255210193755964</v>
      </c>
      <c r="S67" s="145">
        <f>+(B!P47/D!S$60)*1000</f>
        <v>11.135546744689675</v>
      </c>
      <c r="T67" s="144">
        <f>+(B!Q47/D!T$60)*1000</f>
        <v>14.918165957156189</v>
      </c>
      <c r="U67" s="145">
        <f>+(B!R47/D!U$60)*1000</f>
        <v>17.90628026366111</v>
      </c>
      <c r="V67" s="144">
        <f>+(B!S47/D!V$60)*1000</f>
        <v>16.3714055448098</v>
      </c>
      <c r="W67" s="145">
        <f>+(B!T47/D!W$60)*1000</f>
        <v>23.262596462315972</v>
      </c>
      <c r="X67" s="144">
        <f>+(B!U47/D!X$60)*1000</f>
        <v>34.82687195135194</v>
      </c>
      <c r="Y67" s="145">
        <f>+(B!V47/D!Y$60)*1000</f>
        <v>41.195979326778584</v>
      </c>
      <c r="Z67" s="144">
        <f>+(B!W47/D!Z$60)*1000</f>
        <v>39.529579783960443</v>
      </c>
      <c r="AA67" s="145">
        <f>+(B!X47/D!AA$60)*1000</f>
        <v>42.565549158658882</v>
      </c>
      <c r="AB67" s="144">
        <f>+(B!Y47/D!AB$60)*1000</f>
        <v>35.088661058440351</v>
      </c>
      <c r="AC67" s="146">
        <f>+(B!Z47/D!AC$60)*1000</f>
        <v>29.277787642569951</v>
      </c>
      <c r="AD67" s="146">
        <f>+(B!AA47/D!AD$60)*1000</f>
        <v>30.651132293272742</v>
      </c>
      <c r="AE67" s="146">
        <f>+(B!AB47/D!AE$60)*1000</f>
        <v>35.209885339326561</v>
      </c>
    </row>
    <row r="68" spans="6:31" x14ac:dyDescent="0.25">
      <c r="F68" s="223" t="s">
        <v>18</v>
      </c>
      <c r="G68" s="224"/>
      <c r="H68" s="18">
        <f>+(B!E48/D!H$60)*1000</f>
        <v>0.72519373166177648</v>
      </c>
      <c r="I68" s="11">
        <f>+(B!F48/D!I$60)*1000</f>
        <v>0.83802608923884525</v>
      </c>
      <c r="J68" s="18">
        <f>+(B!G48/D!J$60)*1000</f>
        <v>1.0922130310880829</v>
      </c>
      <c r="K68" s="11">
        <f>+(B!H48/D!K$60)*1000</f>
        <v>1.4228226275510203</v>
      </c>
      <c r="L68" s="18">
        <f>+(B!I48/D!L$60)*1000</f>
        <v>1.7217709319899244</v>
      </c>
      <c r="M68" s="11">
        <f>+(B!J48/D!M$60)*1000</f>
        <v>2.871047647409172</v>
      </c>
      <c r="N68" s="18">
        <f>+(B!K48/D!N$60)*1000</f>
        <v>3.764988582349194</v>
      </c>
      <c r="O68" s="11">
        <f>+(B!L48/D!O$60)*1000</f>
        <v>4.4795155459846594</v>
      </c>
      <c r="P68" s="18">
        <f>+(B!M48/D!P$60)*1000</f>
        <v>6.7729223398408562</v>
      </c>
      <c r="Q68" s="11">
        <f>+(B!N48/D!Q$60)*1000</f>
        <v>12.395134700717524</v>
      </c>
      <c r="R68" s="18">
        <f>+(B!O48/D!R$60)*1000</f>
        <v>18.145951246240298</v>
      </c>
      <c r="S68" s="11">
        <f>+(B!P48/D!S$60)*1000</f>
        <v>23.342137676818876</v>
      </c>
      <c r="T68" s="18">
        <f>+(B!Q48/D!T$60)*1000</f>
        <v>36.029427823434332</v>
      </c>
      <c r="U68" s="11">
        <f>+(B!R48/D!U$60)*1000</f>
        <v>48.286245236327645</v>
      </c>
      <c r="V68" s="18">
        <f>+(B!S48/D!V$60)*1000</f>
        <v>38.558482892016279</v>
      </c>
      <c r="W68" s="11">
        <f>+(B!T48/D!W$60)*1000</f>
        <v>58.507473676115133</v>
      </c>
      <c r="X68" s="18">
        <f>+(B!U48/D!X$60)*1000</f>
        <v>80.509945357802152</v>
      </c>
      <c r="Y68" s="11">
        <f>+(B!V48/D!Y$60)*1000</f>
        <v>100.45083953029068</v>
      </c>
      <c r="Z68" s="18">
        <f>+(B!W48/D!Z$60)*1000</f>
        <v>114.43875624456189</v>
      </c>
      <c r="AA68" s="11">
        <f>+(B!X48/D!AA$60)*1000</f>
        <v>129.13978649658009</v>
      </c>
      <c r="AB68" s="18">
        <f>+(B!Y48/D!AB$60)*1000</f>
        <v>106.12034333962616</v>
      </c>
      <c r="AC68" s="12">
        <f>+(B!Z48/D!AC$60)*1000</f>
        <v>86.499133892672532</v>
      </c>
      <c r="AD68" s="12">
        <f>+(B!AA48/D!AD$60)*1000</f>
        <v>87.458850097378885</v>
      </c>
      <c r="AE68" s="12">
        <f>+(B!AB48/D!AE$60)*1000</f>
        <v>104.86146279648433</v>
      </c>
    </row>
    <row r="69" spans="6:31" x14ac:dyDescent="0.25">
      <c r="F69" s="219" t="s">
        <v>19</v>
      </c>
      <c r="G69" s="220"/>
      <c r="H69" s="18">
        <f>+(B!E49/D!H$60)*1000</f>
        <v>0.45045993598292877</v>
      </c>
      <c r="I69" s="11">
        <f>+(B!F49/D!I$60)*1000</f>
        <v>0.3801958005249344</v>
      </c>
      <c r="J69" s="18">
        <f>+(B!G49/D!J$60)*1000</f>
        <v>0.57090948186528501</v>
      </c>
      <c r="K69" s="11">
        <f>+(B!H49/D!K$60)*1000</f>
        <v>0.71162714285714279</v>
      </c>
      <c r="L69" s="18">
        <f>+(B!I49/D!L$60)*1000</f>
        <v>0.64898785894206545</v>
      </c>
      <c r="M69" s="11">
        <f>+(B!J49/D!M$60)*1000</f>
        <v>1.1795063033551718</v>
      </c>
      <c r="N69" s="18">
        <f>+(B!K49/D!N$60)*1000</f>
        <v>1.7405087224971825</v>
      </c>
      <c r="O69" s="11">
        <f>+(B!L49/D!O$60)*1000</f>
        <v>2.1917334559268311</v>
      </c>
      <c r="P69" s="18">
        <f>+(B!M49/D!P$60)*1000</f>
        <v>2.6995410881980453</v>
      </c>
      <c r="Q69" s="11">
        <f>+(B!N49/D!Q$60)*1000</f>
        <v>5.9326326236782485</v>
      </c>
      <c r="R69" s="18">
        <f>+(B!O49/D!R$60)*1000</f>
        <v>6.0619376530112614</v>
      </c>
      <c r="S69" s="11">
        <f>+(B!P49/D!S$60)*1000</f>
        <v>8.5174789890798515</v>
      </c>
      <c r="T69" s="18">
        <f>+(B!Q49/D!T$60)*1000</f>
        <v>15.037862453616228</v>
      </c>
      <c r="U69" s="11">
        <f>+(B!R49/D!U$60)*1000</f>
        <v>22.127176846415153</v>
      </c>
      <c r="V69" s="18">
        <f>+(B!S49/D!V$60)*1000</f>
        <v>15.786384201516263</v>
      </c>
      <c r="W69" s="11">
        <f>+(B!T49/D!W$60)*1000</f>
        <v>24.730858514612173</v>
      </c>
      <c r="X69" s="18">
        <f>+(B!U49/D!X$60)*1000</f>
        <v>42.39813045933326</v>
      </c>
      <c r="Y69" s="11">
        <f>+(B!V49/D!Y$60)*1000</f>
        <v>40.962872268258131</v>
      </c>
      <c r="Z69" s="18">
        <f>+(B!W49/D!Z$60)*1000</f>
        <v>39.437674922009293</v>
      </c>
      <c r="AA69" s="11">
        <f>+(B!X49/D!AA$60)*1000</f>
        <v>49.164928727287993</v>
      </c>
      <c r="AB69" s="18">
        <f>+(B!Y49/D!AB$60)*1000</f>
        <v>39.813653755990288</v>
      </c>
      <c r="AC69" s="12">
        <f>+(B!Z49/D!AC$60)*1000</f>
        <v>34.849362353327315</v>
      </c>
      <c r="AD69" s="12">
        <f>+(B!AA49/D!AD$60)*1000</f>
        <v>34.474071593767754</v>
      </c>
      <c r="AE69" s="12">
        <f>+(B!AB49/D!AE$60)*1000</f>
        <v>44.794225930087897</v>
      </c>
    </row>
    <row r="70" spans="6:31" x14ac:dyDescent="0.25">
      <c r="F70" s="223" t="s">
        <v>20</v>
      </c>
      <c r="G70" s="224"/>
      <c r="H70" s="18">
        <f>+(B!E50/D!H$60)*1000</f>
        <v>0.43785537476660441</v>
      </c>
      <c r="I70" s="11">
        <f>+(B!F50/D!I$60)*1000</f>
        <v>0.54293929133858265</v>
      </c>
      <c r="J70" s="18">
        <f>+(B!G50/D!J$60)*1000</f>
        <v>0.47726507772020726</v>
      </c>
      <c r="K70" s="11">
        <f>+(B!H50/D!K$60)*1000</f>
        <v>0.64465234693877549</v>
      </c>
      <c r="L70" s="18">
        <f>+(B!I50/D!L$60)*1000</f>
        <v>0.72400143576826193</v>
      </c>
      <c r="M70" s="11">
        <f>+(B!J50/D!M$60)*1000</f>
        <v>1.042881625967838</v>
      </c>
      <c r="N70" s="18">
        <f>+(B!K50/D!N$60)*1000</f>
        <v>1.2612696378693586</v>
      </c>
      <c r="O70" s="11">
        <f>+(B!L50/D!O$60)*1000</f>
        <v>1.3657824529991049</v>
      </c>
      <c r="P70" s="18">
        <f>+(B!M50/D!P$60)*1000</f>
        <v>1.9113242132428492</v>
      </c>
      <c r="Q70" s="11">
        <f>+(B!N50/D!Q$60)*1000</f>
        <v>3.3329827936178247</v>
      </c>
      <c r="R70" s="18">
        <f>+(B!O50/D!R$60)*1000</f>
        <v>3.7682509967590758</v>
      </c>
      <c r="S70" s="11">
        <f>+(B!P50/D!S$60)*1000</f>
        <v>5.5794135372989908</v>
      </c>
      <c r="T70" s="18">
        <f>+(B!Q50/D!T$60)*1000</f>
        <v>6.7296157943861408</v>
      </c>
      <c r="U70" s="11">
        <f>+(B!R50/D!U$60)*1000</f>
        <v>10.671376841915816</v>
      </c>
      <c r="V70" s="18">
        <f>+(B!S50/D!V$60)*1000</f>
        <v>9.3158971297716704</v>
      </c>
      <c r="W70" s="11">
        <f>+(B!T50/D!W$60)*1000</f>
        <v>10.061561656778728</v>
      </c>
      <c r="X70" s="18">
        <f>+(B!U50/D!X$60)*1000</f>
        <v>13.993961993701813</v>
      </c>
      <c r="Y70" s="11">
        <f>+(B!V50/D!Y$60)*1000</f>
        <v>16.190106006611998</v>
      </c>
      <c r="Z70" s="18">
        <f>+(B!W50/D!Z$60)*1000</f>
        <v>19.845152776893531</v>
      </c>
      <c r="AA70" s="11">
        <f>+(B!X50/D!AA$60)*1000</f>
        <v>19.765812597037471</v>
      </c>
      <c r="AB70" s="18">
        <f>+(B!Y50/D!AB$60)*1000</f>
        <v>20.189973943530486</v>
      </c>
      <c r="AC70" s="12">
        <f>+(B!Z50/D!AC$60)*1000</f>
        <v>20.141859419873636</v>
      </c>
      <c r="AD70" s="12">
        <f>+(B!AA50/D!AD$60)*1000</f>
        <v>19.479623265438612</v>
      </c>
      <c r="AE70" s="12">
        <f>+(B!AB50/D!AE$60)*1000</f>
        <v>21.002202171208413</v>
      </c>
    </row>
    <row r="71" spans="6:31" x14ac:dyDescent="0.25">
      <c r="F71" s="219" t="s">
        <v>21</v>
      </c>
      <c r="G71" s="220"/>
      <c r="H71" s="18">
        <f>+(B!E51/D!H$60)*1000</f>
        <v>0.32112654041077621</v>
      </c>
      <c r="I71" s="11">
        <f>+(B!F51/D!I$60)*1000</f>
        <v>0.22552551181102365</v>
      </c>
      <c r="J71" s="18">
        <f>+(B!G51/D!J$60)*1000</f>
        <v>0.27589326424870464</v>
      </c>
      <c r="K71" s="11">
        <f>+(B!H51/D!K$60)*1000</f>
        <v>0.2505689285714286</v>
      </c>
      <c r="L71" s="18">
        <f>+(B!I51/D!L$60)*1000</f>
        <v>0.20232589420654912</v>
      </c>
      <c r="M71" s="11">
        <f>+(B!J51/D!M$60)*1000</f>
        <v>0.13159742902521343</v>
      </c>
      <c r="N71" s="18">
        <f>+(B!K51/D!N$60)*1000</f>
        <v>0.1280403783015632</v>
      </c>
      <c r="O71" s="11">
        <f>+(B!L51/D!O$60)*1000</f>
        <v>0.12571804302063927</v>
      </c>
      <c r="P71" s="18">
        <f>+(B!M51/D!P$60)*1000</f>
        <v>0.15449566297880474</v>
      </c>
      <c r="Q71" s="11">
        <f>+(B!N51/D!Q$60)*1000</f>
        <v>0.18888323734894261</v>
      </c>
      <c r="R71" s="18">
        <f>+(B!O51/D!R$60)*1000</f>
        <v>0.15635484623096832</v>
      </c>
      <c r="S71" s="11">
        <f>+(B!P51/D!S$60)*1000</f>
        <v>0.19149129152651706</v>
      </c>
      <c r="T71" s="18">
        <f>+(B!Q51/D!T$60)*1000</f>
        <v>0.1914363375600428</v>
      </c>
      <c r="U71" s="11">
        <f>+(B!R51/D!U$60)*1000</f>
        <v>0.13773046725607971</v>
      </c>
      <c r="V71" s="18">
        <f>+(B!S51/D!V$60)*1000</f>
        <v>9.7330821049823241E-2</v>
      </c>
      <c r="W71" s="11">
        <f>+(B!T51/D!W$60)*1000</f>
        <v>0.12217163260821798</v>
      </c>
      <c r="X71" s="18">
        <f>+(B!U51/D!X$60)*1000</f>
        <v>0.32866613095884462</v>
      </c>
      <c r="Y71" s="11">
        <f>+(B!V51/D!Y$60)*1000</f>
        <v>0.21479352539607577</v>
      </c>
      <c r="Z71" s="18">
        <f>+(B!W51/D!Z$60)*1000</f>
        <v>0.24471053245898855</v>
      </c>
      <c r="AA71" s="11">
        <f>+(B!X51/D!AA$60)*1000</f>
        <v>0.12735426545256179</v>
      </c>
      <c r="AB71" s="18">
        <f>+(B!Y51/D!AB$60)*1000</f>
        <v>0.20295245109225565</v>
      </c>
      <c r="AC71" s="12">
        <f>+(B!Z51/D!AC$60)*1000</f>
        <v>0.56865038565684745</v>
      </c>
      <c r="AD71" s="12">
        <f>+(B!AA51/D!AD$60)*1000</f>
        <v>0.29895837052665747</v>
      </c>
      <c r="AE71" s="12">
        <f>+(B!AB51/D!AE$60)*1000</f>
        <v>0.30097868924830434</v>
      </c>
    </row>
    <row r="72" spans="6:31" x14ac:dyDescent="0.25">
      <c r="F72" s="223" t="s">
        <v>22</v>
      </c>
      <c r="G72" s="224"/>
      <c r="H72" s="18">
        <f>+(B!E52/D!H$60)*1000</f>
        <v>0.23157586022939453</v>
      </c>
      <c r="I72" s="11">
        <f>+(B!F52/D!I$60)*1000</f>
        <v>0.19837687664041995</v>
      </c>
      <c r="J72" s="18">
        <f>+(B!G52/D!J$60)*1000</f>
        <v>0.49174886010362695</v>
      </c>
      <c r="K72" s="11">
        <f>+(B!H52/D!K$60)*1000</f>
        <v>0.39739094387755103</v>
      </c>
      <c r="L72" s="18">
        <f>+(B!I52/D!L$60)*1000</f>
        <v>0.3106669017632242</v>
      </c>
      <c r="M72" s="11">
        <f>+(B!J52/D!M$60)*1000</f>
        <v>0.41138187413142752</v>
      </c>
      <c r="N72" s="18">
        <f>+(B!K52/D!N$60)*1000</f>
        <v>0.29287364629783896</v>
      </c>
      <c r="O72" s="11">
        <f>+(B!L52/D!O$60)*1000</f>
        <v>0.31646393573519804</v>
      </c>
      <c r="P72" s="18">
        <f>+(B!M52/D!P$60)*1000</f>
        <v>0.21823178570575161</v>
      </c>
      <c r="Q72" s="11">
        <f>+(B!N52/D!Q$60)*1000</f>
        <v>0.20380216200906345</v>
      </c>
      <c r="R72" s="18">
        <f>+(B!O52/D!R$60)*1000</f>
        <v>0.32012884422579219</v>
      </c>
      <c r="S72" s="11">
        <f>+(B!P52/D!S$60)*1000</f>
        <v>0.52842632354973962</v>
      </c>
      <c r="T72" s="18">
        <f>+(B!Q52/D!T$60)*1000</f>
        <v>0.76415024927720998</v>
      </c>
      <c r="U72" s="11">
        <f>+(B!R52/D!U$60)*1000</f>
        <v>0.80516825268272929</v>
      </c>
      <c r="V72" s="18">
        <f>+(B!S52/D!V$60)*1000</f>
        <v>0.82370079370372828</v>
      </c>
      <c r="W72" s="11">
        <f>+(B!T52/D!W$60)*1000</f>
        <v>1.5893747967479674</v>
      </c>
      <c r="X72" s="18">
        <f>+(B!U52/D!X$60)*1000</f>
        <v>2.019095884460854</v>
      </c>
      <c r="Y72" s="11">
        <f>+(B!V52/D!Y$60)*1000</f>
        <v>2.1733838607187326</v>
      </c>
      <c r="Z72" s="18">
        <f>+(B!W52/D!Z$60)*1000</f>
        <v>1.9820585726109374</v>
      </c>
      <c r="AA72" s="11">
        <f>+(B!X52/D!AA$60)*1000</f>
        <v>1.8626786748352986</v>
      </c>
      <c r="AB72" s="18">
        <f>+(B!Y52/D!AB$60)*1000</f>
        <v>1.7023693753500819</v>
      </c>
      <c r="AC72" s="12">
        <f>+(B!Z52/D!AC$60)*1000</f>
        <v>1.9330859112168703</v>
      </c>
      <c r="AD72" s="12">
        <f>+(B!AA52/D!AD$60)*1000</f>
        <v>1.8672027712407693</v>
      </c>
      <c r="AE72" s="12">
        <f>+(B!AB52/D!AE$60)*1000</f>
        <v>1.7320525544808765</v>
      </c>
    </row>
    <row r="73" spans="6:31" x14ac:dyDescent="0.25">
      <c r="F73" s="219" t="s">
        <v>23</v>
      </c>
      <c r="G73" s="220"/>
      <c r="H73" s="18">
        <f>+(B!E53/D!H$60)*1000</f>
        <v>8.2918805014670582E-2</v>
      </c>
      <c r="I73" s="11">
        <f>+(B!F53/D!I$60)*1000</f>
        <v>0.12946005249343831</v>
      </c>
      <c r="J73" s="18">
        <f>+(B!G53/D!J$60)*1000</f>
        <v>0.12591049222797929</v>
      </c>
      <c r="K73" s="11">
        <f>+(B!H53/D!K$60)*1000</f>
        <v>8.3582500000000004E-2</v>
      </c>
      <c r="L73" s="18">
        <f>+(B!I53/D!L$60)*1000</f>
        <v>0.12335460957178841</v>
      </c>
      <c r="M73" s="11">
        <f>+(B!J53/D!M$60)*1000</f>
        <v>0.19693589934484812</v>
      </c>
      <c r="N73" s="18">
        <f>+(B!K53/D!N$60)*1000</f>
        <v>0.12764343117557703</v>
      </c>
      <c r="O73" s="11">
        <f>+(B!L53/D!O$60)*1000</f>
        <v>0.15931346028212634</v>
      </c>
      <c r="P73" s="18">
        <f>+(B!M53/D!P$60)*1000</f>
        <v>0.20613302587875454</v>
      </c>
      <c r="Q73" s="11">
        <f>+(B!N53/D!Q$60)*1000</f>
        <v>0.24599773413897283</v>
      </c>
      <c r="R73" s="18">
        <f>+(B!O53/D!R$60)*1000</f>
        <v>0.30575107836508192</v>
      </c>
      <c r="S73" s="11">
        <f>+(B!P53/D!S$60)*1000</f>
        <v>0.32504257475924991</v>
      </c>
      <c r="T73" s="18">
        <f>+(B!Q53/D!T$60)*1000</f>
        <v>0.40003904204703256</v>
      </c>
      <c r="U73" s="11">
        <f>+(B!R53/D!U$60)*1000</f>
        <v>0.47704647814447371</v>
      </c>
      <c r="V73" s="18">
        <f>+(B!S53/D!V$60)*1000</f>
        <v>0.38828835678872364</v>
      </c>
      <c r="W73" s="11">
        <f>+(B!T53/D!W$60)*1000</f>
        <v>0.44240410898703586</v>
      </c>
      <c r="X73" s="18">
        <f>+(B!U53/D!X$60)*1000</f>
        <v>0.71917723965685754</v>
      </c>
      <c r="Y73" s="11">
        <f>+(B!V53/D!Y$60)*1000</f>
        <v>0.75663732772315484</v>
      </c>
      <c r="Z73" s="18">
        <f>+(B!W53/D!Z$60)*1000</f>
        <v>0.65874866832197954</v>
      </c>
      <c r="AA73" s="11">
        <f>+(B!X53/D!AA$60)*1000</f>
        <v>0.75662091393563002</v>
      </c>
      <c r="AB73" s="18">
        <f>+(B!Y53/D!AB$60)*1000</f>
        <v>0.83356737132543612</v>
      </c>
      <c r="AC73" s="12">
        <f>+(B!Z53/D!AC$60)*1000</f>
        <v>0.77539244686961517</v>
      </c>
      <c r="AD73" s="12">
        <f>+(B!AA53/D!AD$60)*1000</f>
        <v>0.89385380994887598</v>
      </c>
      <c r="AE73" s="12">
        <f>+(B!AB53/D!AE$60)*1000</f>
        <v>1.0623508247381306</v>
      </c>
    </row>
    <row r="74" spans="6:31" x14ac:dyDescent="0.25">
      <c r="F74" s="223" t="s">
        <v>24</v>
      </c>
      <c r="G74" s="224"/>
      <c r="H74" s="18">
        <f>+(B!E54/D!H$60)*1000</f>
        <v>4.0867964790610826E-3</v>
      </c>
      <c r="I74" s="11">
        <f>+(B!F54/D!I$60)*1000</f>
        <v>4.9213385826771651E-3</v>
      </c>
      <c r="J74" s="18">
        <f>+(B!G54/D!J$60)*1000</f>
        <v>0</v>
      </c>
      <c r="K74" s="11">
        <f>+(B!H54/D!K$60)*1000</f>
        <v>0</v>
      </c>
      <c r="L74" s="18">
        <f>+(B!I54/D!L$60)*1000</f>
        <v>0</v>
      </c>
      <c r="M74" s="11">
        <f>+(B!J54/D!M$60)*1000</f>
        <v>1.7718880285884454E-5</v>
      </c>
      <c r="N74" s="18">
        <f>+(B!K54/D!N$60)*1000</f>
        <v>4.060861469103739E-4</v>
      </c>
      <c r="O74" s="11">
        <f>+(B!L54/D!O$60)*1000</f>
        <v>3.1309734085025041E-5</v>
      </c>
      <c r="P74" s="18">
        <f>+(B!M54/D!P$60)*1000</f>
        <v>2.1505890224378122E-4</v>
      </c>
      <c r="Q74" s="11">
        <f>+(B!N54/D!Q$60)*1000</f>
        <v>1.6488859516616313E-3</v>
      </c>
      <c r="R74" s="18">
        <f>+(B!O54/D!R$60)*1000</f>
        <v>8.0631397327986199E-4</v>
      </c>
      <c r="S74" s="11">
        <f>+(B!P54/D!S$60)*1000</f>
        <v>1.1186932682117679E-3</v>
      </c>
      <c r="T74" s="18">
        <f>+(B!Q54/D!T$60)*1000</f>
        <v>1.433651285086621E-2</v>
      </c>
      <c r="U74" s="11">
        <f>+(B!R54/D!U$60)*1000</f>
        <v>3.0551213695979844E-2</v>
      </c>
      <c r="V74" s="18">
        <f>+(B!S54/D!V$60)*1000</f>
        <v>1.3031392427577313E-2</v>
      </c>
      <c r="W74" s="11">
        <f>+(B!T54/D!W$60)*1000</f>
        <v>2.6354998901340361E-2</v>
      </c>
      <c r="X74" s="18">
        <f>+(B!U54/D!X$60)*1000</f>
        <v>3.8539081333478116E-2</v>
      </c>
      <c r="Y74" s="11">
        <f>+(B!V54/D!Y$60)*1000</f>
        <v>2.347020308273582E-2</v>
      </c>
      <c r="Z74" s="18">
        <f>+(B!W54/D!Z$60)*1000</f>
        <v>2.9197385454468282E-3</v>
      </c>
      <c r="AA74" s="11">
        <f>+(B!X54/D!AA$60)*1000</f>
        <v>6.8119885862951614E-3</v>
      </c>
      <c r="AB74" s="18">
        <f>+(B!Y54/D!AB$60)*1000</f>
        <v>4.8294919403356644E-3</v>
      </c>
      <c r="AC74" s="12">
        <f>+(B!Z54/D!AC$60)*1000</f>
        <v>8.9733937802576533E-3</v>
      </c>
      <c r="AD74" s="12">
        <f>+(B!AA54/D!AD$60)*1000</f>
        <v>7.0335145662582168E-3</v>
      </c>
      <c r="AE74" s="12">
        <f>+(B!AB54/D!AE$60)*1000</f>
        <v>1.7380563470722803E-2</v>
      </c>
    </row>
    <row r="75" spans="6:31" x14ac:dyDescent="0.25">
      <c r="F75" s="219" t="s">
        <v>25</v>
      </c>
      <c r="G75" s="220"/>
      <c r="H75" s="18">
        <f>+(B!E55/D!H$60)*1000</f>
        <v>2.001066951186983E-3</v>
      </c>
      <c r="I75" s="11">
        <f>+(B!F55/D!I$60)*1000</f>
        <v>1.5305643044619422E-2</v>
      </c>
      <c r="J75" s="18">
        <f>+(B!G55/D!J$60)*1000</f>
        <v>3.0152331606217619E-2</v>
      </c>
      <c r="K75" s="11">
        <f>+(B!H55/D!K$60)*1000</f>
        <v>0.11214413265306122</v>
      </c>
      <c r="L75" s="18">
        <f>+(B!I55/D!L$60)*1000</f>
        <v>3.7602619647355166E-2</v>
      </c>
      <c r="M75" s="11">
        <f>+(B!J55/D!M$60)*1000</f>
        <v>5.1714338892197731E-2</v>
      </c>
      <c r="N75" s="18">
        <f>+(B!K55/D!N$60)*1000</f>
        <v>4.0634292154652814E-2</v>
      </c>
      <c r="O75" s="11">
        <f>+(B!L55/D!O$60)*1000</f>
        <v>8.5325558324663067E-3</v>
      </c>
      <c r="P75" s="18">
        <f>+(B!M55/D!P$60)*1000</f>
        <v>0.13427537097660636</v>
      </c>
      <c r="Q75" s="11">
        <f>+(B!N55/D!Q$60)*1000</f>
        <v>0.2590338462990936</v>
      </c>
      <c r="R75" s="18">
        <f>+(B!O55/D!R$60)*1000</f>
        <v>0.60382062999836783</v>
      </c>
      <c r="S75" s="11">
        <f>+(B!P55/D!S$60)*1000</f>
        <v>1.507567663456665</v>
      </c>
      <c r="T75" s="18">
        <f>+(B!Q55/D!T$60)*1000</f>
        <v>1.6445007170988228</v>
      </c>
      <c r="U75" s="11">
        <f>+(B!R55/D!U$60)*1000</f>
        <v>1.8733237047535487</v>
      </c>
      <c r="V75" s="18">
        <f>+(B!S55/D!V$60)*1000</f>
        <v>1.238536872762845</v>
      </c>
      <c r="W75" s="11">
        <f>+(B!T55/D!W$60)*1000</f>
        <v>1.6081907053394859</v>
      </c>
      <c r="X75" s="18">
        <f>+(B!U55/D!X$60)*1000</f>
        <v>2.7359915083070909</v>
      </c>
      <c r="Y75" s="11">
        <f>+(B!V55/D!Y$60)*1000</f>
        <v>3.19816227298098</v>
      </c>
      <c r="Z75" s="18">
        <f>+(B!W55/D!Z$60)*1000</f>
        <v>3.5052709195475478</v>
      </c>
      <c r="AA75" s="11">
        <f>+(B!X55/D!AA$60)*1000</f>
        <v>3.689058327388695</v>
      </c>
      <c r="AB75" s="18">
        <f>+(B!Y55/D!AB$60)*1000</f>
        <v>3.9496141733916974</v>
      </c>
      <c r="AC75" s="12">
        <f>+(B!Z55/D!AC$60)*1000</f>
        <v>2.8435639410847622</v>
      </c>
      <c r="AD75" s="12">
        <f>+(B!AA55/D!AD$60)*1000</f>
        <v>2.3081295544916012</v>
      </c>
      <c r="AE75" s="12">
        <f>+(B!AB55/D!AE$60)*1000</f>
        <v>2.5409587028936067</v>
      </c>
    </row>
    <row r="76" spans="6:31" ht="15.75" thickBot="1" x14ac:dyDescent="0.3">
      <c r="F76" s="221" t="s">
        <v>26</v>
      </c>
      <c r="G76" s="222"/>
      <c r="H76" s="147">
        <f>+(B!E56/D!H$60)*1000</f>
        <v>2.0808215524139773E-4</v>
      </c>
      <c r="I76" s="148">
        <f>+(B!F56/D!I$60)*1000</f>
        <v>1.4679790026246719E-4</v>
      </c>
      <c r="J76" s="147">
        <f>+(B!G56/D!J$60)*1000</f>
        <v>7.510362694300519E-5</v>
      </c>
      <c r="K76" s="148">
        <f>+(B!H56/D!K$60)*1000</f>
        <v>1.0931887755102042E-3</v>
      </c>
      <c r="L76" s="147">
        <f>+(B!I56/D!L$60)*1000</f>
        <v>1.2679445843828716E-2</v>
      </c>
      <c r="M76" s="148">
        <f>+(B!J56/D!M$60)*1000</f>
        <v>1.1817227516378797E-2</v>
      </c>
      <c r="N76" s="147">
        <f>+(B!K56/D!N$60)*1000</f>
        <v>3.881021218209438E-5</v>
      </c>
      <c r="O76" s="148">
        <f>+(B!L56/D!O$60)*1000</f>
        <v>1.9952817634106799E-3</v>
      </c>
      <c r="P76" s="147">
        <f>+(B!M56/D!P$60)*1000</f>
        <v>0</v>
      </c>
      <c r="Q76" s="148">
        <f>+(B!N56/D!Q$60)*1000</f>
        <v>2.9228663141993958E-3</v>
      </c>
      <c r="R76" s="147">
        <f>+(B!O56/D!R$60)*1000</f>
        <v>9.2748490288885269E-3</v>
      </c>
      <c r="S76" s="148">
        <f>+(B!P56/D!S$60)*1000</f>
        <v>2.4973505966917018E-5</v>
      </c>
      <c r="T76" s="147">
        <f>+(B!Q56/D!T$60)*1000</f>
        <v>5.4158034921574434E-5</v>
      </c>
      <c r="U76" s="148">
        <f>+(B!R56/D!U$60)*1000</f>
        <v>1.7963262918719487E-2</v>
      </c>
      <c r="V76" s="147">
        <f>+(B!S56/D!V$60)*1000</f>
        <v>4.8306765379399269E-3</v>
      </c>
      <c r="W76" s="148">
        <f>+(B!T56/D!W$60)*1000</f>
        <v>5.6008349813227859E-3</v>
      </c>
      <c r="X76" s="147">
        <f>+(B!U56/D!X$60)*1000</f>
        <v>4.5941578890216096E-3</v>
      </c>
      <c r="Y76" s="148">
        <f>+(B!V56/D!Y$60)*1000</f>
        <v>0.16392037696964493</v>
      </c>
      <c r="Z76" s="147">
        <f>+(B!W56/D!Z$60)*1000</f>
        <v>0.27381388340654911</v>
      </c>
      <c r="AA76" s="148">
        <f>+(B!X56/D!AA$60)*1000</f>
        <v>0.29635630061684359</v>
      </c>
      <c r="AB76" s="147">
        <f>+(B!Y56/D!AB$60)*1000</f>
        <v>0.22400195008609422</v>
      </c>
      <c r="AC76" s="149">
        <f>+(B!Z56/D!AC$60)*1000</f>
        <v>0.16422117830475097</v>
      </c>
      <c r="AD76" s="149">
        <f>+(B!AA56/D!AD$60)*1000</f>
        <v>0.16527840217479511</v>
      </c>
      <c r="AE76" s="149">
        <f>+(B!AB56/D!AE$60)*1000</f>
        <v>7.5567283380824343E-2</v>
      </c>
    </row>
    <row r="77" spans="6:31" x14ac:dyDescent="0.25">
      <c r="F77" s="1" t="s">
        <v>53</v>
      </c>
      <c r="AD77" s="1"/>
    </row>
    <row r="78" spans="6:31" ht="15.75" thickBot="1" x14ac:dyDescent="0.3"/>
    <row r="79" spans="6:31" ht="15.75" thickBot="1" x14ac:dyDescent="0.3">
      <c r="F79" s="7" t="s">
        <v>15</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c r="AE79" s="10">
        <v>2018</v>
      </c>
    </row>
    <row r="80" spans="6:31" ht="15.75" thickBot="1" x14ac:dyDescent="0.3">
      <c r="F80" s="227" t="s">
        <v>27</v>
      </c>
      <c r="G80" s="228"/>
      <c r="H80" s="162">
        <f>+('C'!D46/D!H$60)*1000</f>
        <v>-1.993254307815417</v>
      </c>
      <c r="I80" s="162">
        <f>+('C'!E46/D!I$60)*1000</f>
        <v>-3.2085716797900261</v>
      </c>
      <c r="J80" s="162">
        <f>+('C'!F46/D!J$60)*1000</f>
        <v>-4.4224484455958555</v>
      </c>
      <c r="K80" s="162">
        <f>+('C'!G46/D!K$60)*1000</f>
        <v>-5.534887576530612</v>
      </c>
      <c r="L80" s="162">
        <f>+('C'!H46/D!L$60)*1000</f>
        <v>-5.3427940554156175</v>
      </c>
      <c r="M80" s="162">
        <f>+('C'!I46/D!M$60)*1000</f>
        <v>-8.1017306432400229</v>
      </c>
      <c r="N80" s="162">
        <f>+('C'!J46/D!N$60)*1000</f>
        <v>-11.160344734649877</v>
      </c>
      <c r="O80" s="162">
        <f>+('C'!K46/D!O$60)*1000</f>
        <v>-12.219550581915847</v>
      </c>
      <c r="P80" s="162">
        <f>+('C'!L46/D!P$60)*1000</f>
        <v>-14.491820425816625</v>
      </c>
      <c r="Q80" s="162">
        <f>+('C'!M46/D!Q$60)*1000</f>
        <v>-26.133551477530208</v>
      </c>
      <c r="R80" s="162">
        <f>+('C'!N46/D!R$60)*1000</f>
        <v>-32.179159877824155</v>
      </c>
      <c r="S80" s="162">
        <f>+('C'!O46/D!S$60)*1000</f>
        <v>-40.705256047551025</v>
      </c>
      <c r="T80" s="162">
        <f>+('C'!P46/D!T$60)*1000</f>
        <v>-57.864537050105866</v>
      </c>
      <c r="U80" s="162">
        <f>+('C'!Q46/D!U$60)*1000</f>
        <v>-92.367883849632165</v>
      </c>
      <c r="V80" s="162">
        <f>+('C'!R46/D!V$60)*1000</f>
        <v>-61.483007514617938</v>
      </c>
      <c r="W80" s="162">
        <f>+('C'!S46/D!W$60)*1000</f>
        <v>-77.143580817402778</v>
      </c>
      <c r="X80" s="162">
        <f>+('C'!T46/D!X$60)*1000</f>
        <v>-134.37677102834184</v>
      </c>
      <c r="Y80" s="162">
        <f>+('C'!U46/D!Y$60)*1000</f>
        <v>-133.56250448671159</v>
      </c>
      <c r="Z80" s="162">
        <f>+('C'!V46/D!Z$60)*1000</f>
        <v>-111.64060694806986</v>
      </c>
      <c r="AA80" s="162">
        <f>+('C'!W46/D!AA$60)*1000</f>
        <v>-126.62604225588517</v>
      </c>
      <c r="AB80" s="162">
        <f>+('C'!X46/D!AB$60)*1000</f>
        <v>-161.16764506358524</v>
      </c>
      <c r="AC80" s="162">
        <f>+('C'!Y46/D!AC$60)*1000</f>
        <v>-153.9402678058587</v>
      </c>
      <c r="AD80" s="162">
        <f>+('C'!Z46/D!AD$60)*1000</f>
        <v>-137.0382205226</v>
      </c>
      <c r="AE80" s="162">
        <f>+('C'!AA46/D!AE$60)*1000</f>
        <v>-130.20584267768996</v>
      </c>
    </row>
    <row r="81" spans="6:31" x14ac:dyDescent="0.25">
      <c r="F81" s="219" t="s">
        <v>17</v>
      </c>
      <c r="G81" s="220"/>
      <c r="H81" s="139">
        <f>+('C'!D47/D!H$60)*1000</f>
        <v>7.7274926647105807E-2</v>
      </c>
      <c r="I81" s="139">
        <f>+('C'!E47/D!I$60)*1000</f>
        <v>-1.0405374540682415</v>
      </c>
      <c r="J81" s="139">
        <f>+('C'!F47/D!J$60)*1000</f>
        <v>-1.516164559585492</v>
      </c>
      <c r="K81" s="139">
        <f>+('C'!G47/D!K$60)*1000</f>
        <v>-2.0694331632653062</v>
      </c>
      <c r="L81" s="139">
        <f>+('C'!H47/D!L$60)*1000</f>
        <v>-1.7552492695214104</v>
      </c>
      <c r="M81" s="139">
        <f>+('C'!I47/D!M$60)*1000</f>
        <v>-2.6153386688505065</v>
      </c>
      <c r="N81" s="139">
        <f>+('C'!J47/D!N$60)*1000</f>
        <v>-4.1934769931886118</v>
      </c>
      <c r="O81" s="139">
        <f>+('C'!K47/D!O$60)*1000</f>
        <v>-4.1854992378233202</v>
      </c>
      <c r="P81" s="139">
        <f>+('C'!L47/D!P$60)*1000</f>
        <v>-4.3478880259982313</v>
      </c>
      <c r="Q81" s="139">
        <f>+('C'!M47/D!Q$60)*1000</f>
        <v>-6.7707335253021155</v>
      </c>
      <c r="R81" s="139">
        <f>+('C'!N47/D!R$60)*1000</f>
        <v>-8.2755697031872959</v>
      </c>
      <c r="S81" s="139">
        <f>+('C'!O47/D!S$60)*1000</f>
        <v>-11.089766483896236</v>
      </c>
      <c r="T81" s="139">
        <f>+('C'!P47/D!T$60)*1000</f>
        <v>-14.880410795182916</v>
      </c>
      <c r="U81" s="139">
        <f>+('C'!Q47/D!U$60)*1000</f>
        <v>-17.839419675597849</v>
      </c>
      <c r="V81" s="139">
        <f>+('C'!R47/D!V$60)*1000</f>
        <v>-16.336106516374308</v>
      </c>
      <c r="W81" s="139">
        <f>+('C'!S47/D!W$60)*1000</f>
        <v>-23.210635310920672</v>
      </c>
      <c r="X81" s="139">
        <f>+('C'!T47/D!X$60)*1000</f>
        <v>-34.687728287544786</v>
      </c>
      <c r="Y81" s="139">
        <f>+('C'!U47/D!Y$60)*1000</f>
        <v>-41.042651388948521</v>
      </c>
      <c r="Z81" s="139">
        <f>+('C'!V47/D!Z$60)*1000</f>
        <v>-39.388610131363933</v>
      </c>
      <c r="AA81" s="139">
        <f>+('C'!W47/D!AA$60)*1000</f>
        <v>-42.390911375938899</v>
      </c>
      <c r="AB81" s="139">
        <f>+('C'!X47/D!AB$60)*1000</f>
        <v>-34.844939277638318</v>
      </c>
      <c r="AC81" s="139">
        <f>+('C'!Y47/D!AC$60)*1000</f>
        <v>-29.093279252482152</v>
      </c>
      <c r="AD81" s="139">
        <f>+('C'!Z47/D!AD$60)*1000</f>
        <v>-30.336170575346909</v>
      </c>
      <c r="AE81" s="139">
        <f>+('C'!AA47/D!AE$60)*1000</f>
        <v>-34.554515611831278</v>
      </c>
    </row>
    <row r="82" spans="6:31" x14ac:dyDescent="0.25">
      <c r="F82" s="223" t="s">
        <v>18</v>
      </c>
      <c r="G82" s="224"/>
      <c r="H82" s="35">
        <f>+('C'!D48/D!H$60)*1000</f>
        <v>-0.72519373166177648</v>
      </c>
      <c r="I82" s="35">
        <f>+('C'!E48/D!I$60)*1000</f>
        <v>-0.83802608923884525</v>
      </c>
      <c r="J82" s="35">
        <f>+('C'!F48/D!J$60)*1000</f>
        <v>-1.0922130310880829</v>
      </c>
      <c r="K82" s="35">
        <f>+('C'!G48/D!K$60)*1000</f>
        <v>-1.4228226275510203</v>
      </c>
      <c r="L82" s="35">
        <f>+('C'!H48/D!L$60)*1000</f>
        <v>-1.7217709319899244</v>
      </c>
      <c r="M82" s="35">
        <f>+('C'!I48/D!M$60)*1000</f>
        <v>-2.871047647409172</v>
      </c>
      <c r="N82" s="35">
        <f>+('C'!J48/D!N$60)*1000</f>
        <v>-3.764988582349194</v>
      </c>
      <c r="O82" s="35">
        <f>+('C'!K48/D!O$60)*1000</f>
        <v>-4.4795155459846594</v>
      </c>
      <c r="P82" s="35">
        <f>+('C'!L48/D!P$60)*1000</f>
        <v>-6.7729223398408562</v>
      </c>
      <c r="Q82" s="35">
        <f>+('C'!M48/D!Q$60)*1000</f>
        <v>-12.395134700717524</v>
      </c>
      <c r="R82" s="35">
        <f>+('C'!N48/D!R$60)*1000</f>
        <v>-18.145951106344281</v>
      </c>
      <c r="S82" s="35">
        <f>+('C'!O48/D!S$60)*1000</f>
        <v>-23.342137676818876</v>
      </c>
      <c r="T82" s="35">
        <f>+('C'!P48/D!T$60)*1000</f>
        <v>-36.029427823434332</v>
      </c>
      <c r="U82" s="35">
        <f>+('C'!Q48/D!U$60)*1000</f>
        <v>-48.286245236327645</v>
      </c>
      <c r="V82" s="35">
        <f>+('C'!R48/D!V$60)*1000</f>
        <v>-38.558482892016279</v>
      </c>
      <c r="W82" s="35">
        <f>+('C'!S48/D!W$60)*1000</f>
        <v>-58.506135838277302</v>
      </c>
      <c r="X82" s="35">
        <f>+('C'!T48/D!X$60)*1000</f>
        <v>-80.507712086002826</v>
      </c>
      <c r="Y82" s="35">
        <f>+('C'!U48/D!Y$60)*1000</f>
        <v>-100.44947625692329</v>
      </c>
      <c r="Z82" s="35">
        <f>+('C'!V48/D!Z$60)*1000</f>
        <v>-114.43777833662274</v>
      </c>
      <c r="AA82" s="35">
        <f>+('C'!W48/D!AA$60)*1000</f>
        <v>-129.13974220553061</v>
      </c>
      <c r="AB82" s="35">
        <f>+('C'!X48/D!AB$60)*1000</f>
        <v>-106.11942360433999</v>
      </c>
      <c r="AC82" s="35">
        <f>+('C'!Y48/D!AC$60)*1000</f>
        <v>-86.49848611225076</v>
      </c>
      <c r="AD82" s="35">
        <f>+('C'!Z48/D!AD$60)*1000</f>
        <v>-87.458327233628182</v>
      </c>
      <c r="AE82" s="35">
        <f>+('C'!AA48/D!AE$60)*1000</f>
        <v>-104.86135230966811</v>
      </c>
    </row>
    <row r="83" spans="6:31" x14ac:dyDescent="0.25">
      <c r="F83" s="219" t="s">
        <v>19</v>
      </c>
      <c r="G83" s="220"/>
      <c r="H83" s="35">
        <f>+('C'!D49/D!H$60)*1000</f>
        <v>-0.36783019471859152</v>
      </c>
      <c r="I83" s="35">
        <f>+('C'!E49/D!I$60)*1000</f>
        <v>-0.30027490813648289</v>
      </c>
      <c r="J83" s="35">
        <f>+('C'!F49/D!J$60)*1000</f>
        <v>-0.50773108808290157</v>
      </c>
      <c r="K83" s="35">
        <f>+('C'!G49/D!K$60)*1000</f>
        <v>-0.60154665816326536</v>
      </c>
      <c r="L83" s="35">
        <f>+('C'!H49/D!L$60)*1000</f>
        <v>-0.5730038539042821</v>
      </c>
      <c r="M83" s="35">
        <f>+('C'!I49/D!M$60)*1000</f>
        <v>-0.98855911256700413</v>
      </c>
      <c r="N83" s="35">
        <f>+('C'!J49/D!N$60)*1000</f>
        <v>-1.5151697456755036</v>
      </c>
      <c r="O83" s="35">
        <f>+('C'!K49/D!O$60)*1000</f>
        <v>-1.9246043698129642</v>
      </c>
      <c r="P83" s="35">
        <f>+('C'!L49/D!P$60)*1000</f>
        <v>-2.1046523931276733</v>
      </c>
      <c r="Q83" s="35">
        <f>+('C'!M49/D!Q$60)*1000</f>
        <v>-5.1302654361782478</v>
      </c>
      <c r="R83" s="35">
        <f>+('C'!N49/D!R$60)*1000</f>
        <v>-4.4632626547599612</v>
      </c>
      <c r="S83" s="35">
        <f>+('C'!O49/D!S$60)*1000</f>
        <v>-3.7100240519743819</v>
      </c>
      <c r="T83" s="35">
        <f>+('C'!P49/D!T$60)*1000</f>
        <v>-9.6851561454230897</v>
      </c>
      <c r="U83" s="35">
        <f>+('C'!Q49/D!U$60)*1000</f>
        <v>-20.035266158241658</v>
      </c>
      <c r="V83" s="35">
        <f>+('C'!R49/D!V$60)*1000</f>
        <v>-12.805588519086685</v>
      </c>
      <c r="W83" s="35">
        <f>+('C'!S49/D!W$60)*1000</f>
        <v>-19.423269589101299</v>
      </c>
      <c r="X83" s="35">
        <f>+('C'!T49/D!X$60)*1000</f>
        <v>-36.794517928113798</v>
      </c>
      <c r="Y83" s="35">
        <f>+('C'!U49/D!Y$60)*1000</f>
        <v>-35.193055879953633</v>
      </c>
      <c r="Z83" s="35">
        <f>+('C'!V49/D!Z$60)*1000</f>
        <v>-33.201351987436595</v>
      </c>
      <c r="AA83" s="35">
        <f>+('C'!W49/D!AA$60)*1000</f>
        <v>-45.110371029331546</v>
      </c>
      <c r="AB83" s="35">
        <f>+('C'!X49/D!AB$60)*1000</f>
        <v>-36.482367072588843</v>
      </c>
      <c r="AC83" s="35">
        <f>+('C'!Y49/D!AC$60)*1000</f>
        <v>-32.52061543037663</v>
      </c>
      <c r="AD83" s="35">
        <f>+('C'!Z49/D!AD$60)*1000</f>
        <v>-31.395281059806866</v>
      </c>
      <c r="AE83" s="35">
        <f>+('C'!AA49/D!AE$60)*1000</f>
        <v>-40.760675944134533</v>
      </c>
    </row>
    <row r="84" spans="6:31" x14ac:dyDescent="0.25">
      <c r="F84" s="223" t="s">
        <v>20</v>
      </c>
      <c r="G84" s="224"/>
      <c r="H84" s="35">
        <f>+('C'!D50/D!H$60)*1000</f>
        <v>-0.43785537476660441</v>
      </c>
      <c r="I84" s="35">
        <f>+('C'!E50/D!I$60)*1000</f>
        <v>-0.54293929133858265</v>
      </c>
      <c r="J84" s="35">
        <f>+('C'!F50/D!J$60)*1000</f>
        <v>-0.47726507772020726</v>
      </c>
      <c r="K84" s="35">
        <f>+('C'!G50/D!K$60)*1000</f>
        <v>-0.64465234693877549</v>
      </c>
      <c r="L84" s="35">
        <f>+('C'!H50/D!L$60)*1000</f>
        <v>-0.72400143576826193</v>
      </c>
      <c r="M84" s="35">
        <f>+('C'!I50/D!M$60)*1000</f>
        <v>-1.042881625967838</v>
      </c>
      <c r="N84" s="35">
        <f>+('C'!J50/D!N$60)*1000</f>
        <v>-1.2612696378693586</v>
      </c>
      <c r="O84" s="35">
        <f>+('C'!K50/D!O$60)*1000</f>
        <v>-1.3644392315323381</v>
      </c>
      <c r="P84" s="35">
        <f>+('C'!L50/D!P$60)*1000</f>
        <v>-1.8653318597815958</v>
      </c>
      <c r="Q84" s="35">
        <f>+('C'!M50/D!Q$60)*1000</f>
        <v>-3.1822638547960724</v>
      </c>
      <c r="R84" s="35">
        <f>+('C'!N50/D!R$60)*1000</f>
        <v>-3.7682509967590758</v>
      </c>
      <c r="S84" s="35">
        <f>+('C'!O50/D!S$60)*1000</f>
        <v>-5.5794135372989908</v>
      </c>
      <c r="T84" s="35">
        <f>+('C'!P50/D!T$60)*1000</f>
        <v>-6.7296157943861408</v>
      </c>
      <c r="U84" s="35">
        <f>+('C'!Q50/D!U$60)*1000</f>
        <v>-9.1977077681042037</v>
      </c>
      <c r="V84" s="35">
        <f>+('C'!R50/D!V$60)*1000</f>
        <v>0.18556959914626794</v>
      </c>
      <c r="W84" s="35">
        <f>+('C'!S50/D!W$60)*1000</f>
        <v>18.922274049659414</v>
      </c>
      <c r="X84" s="35">
        <f>+('C'!T50/D!X$60)*1000</f>
        <v>15.217016527310243</v>
      </c>
      <c r="Y84" s="35">
        <f>+('C'!U50/D!Y$60)*1000</f>
        <v>39.832287106607694</v>
      </c>
      <c r="Z84" s="35">
        <f>+('C'!V50/D!Z$60)*1000</f>
        <v>73.576419154941519</v>
      </c>
      <c r="AA84" s="35">
        <f>+('C'!W50/D!AA$60)*1000</f>
        <v>91.588602051949124</v>
      </c>
      <c r="AB84" s="35">
        <f>+('C'!X50/D!AB$60)*1000</f>
        <v>17.758806070161608</v>
      </c>
      <c r="AC84" s="35">
        <f>+('C'!Y50/D!AC$60)*1000</f>
        <v>-2.1453796873717903</v>
      </c>
      <c r="AD84" s="35">
        <f>+('C'!Z50/D!AD$60)*1000</f>
        <v>13.222972774486735</v>
      </c>
      <c r="AE84" s="35">
        <f>+('C'!AA50/D!AE$60)*1000</f>
        <v>48.83467901432757</v>
      </c>
    </row>
    <row r="85" spans="6:31" x14ac:dyDescent="0.25">
      <c r="F85" s="219" t="s">
        <v>21</v>
      </c>
      <c r="G85" s="220"/>
      <c r="H85" s="35">
        <f>+('C'!D51/D!H$60)*1000</f>
        <v>-0.32112654041077621</v>
      </c>
      <c r="I85" s="35">
        <f>+('C'!E51/D!I$60)*1000</f>
        <v>-0.22552551181102365</v>
      </c>
      <c r="J85" s="35">
        <f>+('C'!F51/D!J$60)*1000</f>
        <v>-0.27589326424870464</v>
      </c>
      <c r="K85" s="35">
        <f>+('C'!G51/D!K$60)*1000</f>
        <v>-0.2505689285714286</v>
      </c>
      <c r="L85" s="35">
        <f>+('C'!H51/D!L$60)*1000</f>
        <v>-0.20232589420654912</v>
      </c>
      <c r="M85" s="35">
        <f>+('C'!I51/D!M$60)*1000</f>
        <v>-0.13159742902521343</v>
      </c>
      <c r="N85" s="35">
        <f>+('C'!J51/D!N$60)*1000</f>
        <v>-0.1280403783015632</v>
      </c>
      <c r="O85" s="35">
        <f>+('C'!K51/D!O$60)*1000</f>
        <v>-0.12571804302063927</v>
      </c>
      <c r="P85" s="35">
        <f>+('C'!L51/D!P$60)*1000</f>
        <v>-0.15425783172835669</v>
      </c>
      <c r="Q85" s="35">
        <f>+('C'!M51/D!Q$60)*1000</f>
        <v>-0.18888323734894261</v>
      </c>
      <c r="R85" s="35">
        <f>+('C'!N51/D!R$60)*1000</f>
        <v>-0.15635484623096832</v>
      </c>
      <c r="S85" s="35">
        <f>+('C'!O51/D!S$60)*1000</f>
        <v>-0.19149129152651706</v>
      </c>
      <c r="T85" s="35">
        <f>+('C'!P51/D!T$60)*1000</f>
        <v>-0.1914363375600428</v>
      </c>
      <c r="U85" s="35">
        <f>+('C'!Q51/D!U$60)*1000</f>
        <v>-0.13773046725607971</v>
      </c>
      <c r="V85" s="35">
        <f>+('C'!R51/D!V$60)*1000</f>
        <v>-9.7330821049823241E-2</v>
      </c>
      <c r="W85" s="35">
        <f>+('C'!S51/D!W$60)*1000</f>
        <v>-0.12217163260821798</v>
      </c>
      <c r="X85" s="35">
        <f>+('C'!T51/D!X$60)*1000</f>
        <v>-0.32866613095884462</v>
      </c>
      <c r="Y85" s="35">
        <f>+('C'!U51/D!Y$60)*1000</f>
        <v>-0.21284663603967199</v>
      </c>
      <c r="Z85" s="35">
        <f>+('C'!V51/D!Z$60)*1000</f>
        <v>-0.24433846904777065</v>
      </c>
      <c r="AA85" s="35">
        <f>+('C'!W51/D!AA$60)*1000</f>
        <v>-0.12706472661659182</v>
      </c>
      <c r="AB85" s="35">
        <f>+('C'!X51/D!AB$60)*1000</f>
        <v>-0.20295245109225565</v>
      </c>
      <c r="AC85" s="35">
        <f>+('C'!Y51/D!AC$60)*1000</f>
        <v>-0.56858349060474278</v>
      </c>
      <c r="AD85" s="35">
        <f>+('C'!Z51/D!AD$60)*1000</f>
        <v>-0.29895837052665747</v>
      </c>
      <c r="AE85" s="35">
        <f>+('C'!AA51/D!AE$60)*1000</f>
        <v>-0.30046440181402256</v>
      </c>
    </row>
    <row r="86" spans="6:31" x14ac:dyDescent="0.25">
      <c r="F86" s="223" t="s">
        <v>22</v>
      </c>
      <c r="G86" s="224"/>
      <c r="H86" s="35">
        <f>+('C'!D52/D!H$60)*1000</f>
        <v>-0.15156201653774343</v>
      </c>
      <c r="I86" s="35">
        <f>+('C'!E52/D!I$60)*1000</f>
        <v>-0.1420791338582677</v>
      </c>
      <c r="J86" s="35">
        <f>+('C'!F52/D!J$60)*1000</f>
        <v>-0.40846971502590679</v>
      </c>
      <c r="K86" s="35">
        <f>+('C'!G52/D!K$60)*1000</f>
        <v>-0.37315364795918371</v>
      </c>
      <c r="L86" s="35">
        <f>+('C'!H52/D!L$60)*1000</f>
        <v>-0.27403974811083126</v>
      </c>
      <c r="M86" s="35">
        <f>+('C'!I52/D!M$60)*1000</f>
        <v>-0.36977310403017671</v>
      </c>
      <c r="N86" s="35">
        <f>+('C'!J52/D!N$60)*1000</f>
        <v>-0.26298262850982507</v>
      </c>
      <c r="O86" s="35">
        <f>+('C'!K52/D!O$60)*1000</f>
        <v>-0.22766290014275695</v>
      </c>
      <c r="P86" s="35">
        <f>+('C'!L52/D!P$60)*1000</f>
        <v>1.728963655045521E-2</v>
      </c>
      <c r="Q86" s="35">
        <f>+('C'!M52/D!Q$60)*1000</f>
        <v>-7.2641026246223581E-2</v>
      </c>
      <c r="R86" s="35">
        <f>+('C'!N52/D!R$60)*1000</f>
        <v>-0.11634862085849516</v>
      </c>
      <c r="S86" s="35">
        <f>+('C'!O52/D!S$60)*1000</f>
        <v>-0.38630276920241441</v>
      </c>
      <c r="T86" s="35">
        <f>+('C'!P52/D!T$60)*1000</f>
        <v>-0.51096312063195759</v>
      </c>
      <c r="U86" s="35">
        <f>+('C'!Q52/D!U$60)*1000</f>
        <v>-0.44443177881262508</v>
      </c>
      <c r="V86" s="35">
        <f>+('C'!R52/D!V$60)*1000</f>
        <v>-0.1710472442695479</v>
      </c>
      <c r="W86" s="35">
        <f>+('C'!S52/D!W$60)*1000</f>
        <v>-1.2063095143924412</v>
      </c>
      <c r="X86" s="35">
        <f>+('C'!T52/D!X$60)*1000</f>
        <v>-1.5440657834726899</v>
      </c>
      <c r="Y86" s="35">
        <f>+('C'!U52/D!Y$60)*1000</f>
        <v>-1.5573103773989951</v>
      </c>
      <c r="Z86" s="35">
        <f>+('C'!V52/D!Z$60)*1000</f>
        <v>-1.4096721843763926</v>
      </c>
      <c r="AA86" s="35">
        <f>+('C'!W52/D!AA$60)*1000</f>
        <v>-1.326530443539927</v>
      </c>
      <c r="AB86" s="35">
        <f>+('C'!X52/D!AB$60)*1000</f>
        <v>-1.247770159533639</v>
      </c>
      <c r="AC86" s="35">
        <f>+('C'!Y52/D!AC$60)*1000</f>
        <v>-1.5547961352260606</v>
      </c>
      <c r="AD86" s="35">
        <f>+('C'!Z52/D!AD$60)*1000</f>
        <v>-1.4355081960561553</v>
      </c>
      <c r="AE86" s="35">
        <f>+('C'!AA52/D!AE$60)*1000</f>
        <v>-1.3443654332383514</v>
      </c>
    </row>
    <row r="87" spans="6:31" x14ac:dyDescent="0.25">
      <c r="F87" s="219" t="s">
        <v>23</v>
      </c>
      <c r="G87" s="220"/>
      <c r="H87" s="35">
        <f>+('C'!D53/D!H$60)*1000</f>
        <v>-6.2778474259802611E-2</v>
      </c>
      <c r="I87" s="35">
        <f>+('C'!E53/D!I$60)*1000</f>
        <v>-0.12545608923884513</v>
      </c>
      <c r="J87" s="35">
        <f>+('C'!F53/D!J$60)*1000</f>
        <v>-0.11638528497409328</v>
      </c>
      <c r="K87" s="35">
        <f>+('C'!G53/D!K$60)*1000</f>
        <v>-6.2190153061224503E-2</v>
      </c>
      <c r="L87" s="35">
        <f>+('C'!H53/D!L$60)*1000</f>
        <v>-6.8804156171284631E-2</v>
      </c>
      <c r="M87" s="35">
        <f>+('C'!I53/D!M$60)*1000</f>
        <v>-4.0931879094699239E-2</v>
      </c>
      <c r="N87" s="35">
        <f>+('C'!J53/D!N$60)*1000</f>
        <v>-6.4745675503503622E-3</v>
      </c>
      <c r="O87" s="35">
        <f>+('C'!K53/D!O$60)*1000</f>
        <v>8.4589126279368015E-2</v>
      </c>
      <c r="P87" s="35">
        <f>+('C'!L53/D!P$60)*1000</f>
        <v>0.84255308370570381</v>
      </c>
      <c r="Q87" s="35">
        <f>+('C'!M53/D!Q$60)*1000</f>
        <v>1.8295675509818732</v>
      </c>
      <c r="R87" s="35">
        <f>+('C'!N53/D!R$60)*1000</f>
        <v>3.3229873160950358</v>
      </c>
      <c r="S87" s="35">
        <f>+('C'!O53/D!S$60)*1000</f>
        <v>4.9430624568032071</v>
      </c>
      <c r="T87" s="35">
        <f>+('C'!P53/D!T$60)*1000</f>
        <v>11.734149452500739</v>
      </c>
      <c r="U87" s="35">
        <f>+('C'!Q53/D!U$60)*1000</f>
        <v>5.3544594722278465</v>
      </c>
      <c r="V87" s="35">
        <f>+('C'!R53/D!V$60)*1000</f>
        <v>7.5293606349629831</v>
      </c>
      <c r="W87" s="35">
        <f>+('C'!S53/D!W$60)*1000</f>
        <v>8.0188525159305648</v>
      </c>
      <c r="X87" s="35">
        <f>+('C'!T53/D!X$60)*1000</f>
        <v>7.0210675643392335</v>
      </c>
      <c r="Y87" s="35">
        <f>+('C'!U53/D!Y$60)*1000</f>
        <v>8.3843676956764401</v>
      </c>
      <c r="Z87" s="35">
        <f>+('C'!V53/D!Z$60)*1000</f>
        <v>6.9718016171133881</v>
      </c>
      <c r="AA87" s="35">
        <f>+('C'!W53/D!AA$60)*1000</f>
        <v>3.7232126012336875</v>
      </c>
      <c r="AB87" s="35">
        <f>+('C'!X53/D!AB$60)*1000</f>
        <v>4.0666128871646992</v>
      </c>
      <c r="AC87" s="35">
        <f>+('C'!Y53/D!AC$60)*1000</f>
        <v>1.3722627800114875</v>
      </c>
      <c r="AD87" s="35">
        <f>+('C'!Z53/D!AD$60)*1000</f>
        <v>3.0499611498823338</v>
      </c>
      <c r="AE87" s="35">
        <f>+('C'!AA53/D!AE$60)*1000</f>
        <v>5.2579979130713976</v>
      </c>
    </row>
    <row r="88" spans="6:31" x14ac:dyDescent="0.25">
      <c r="F88" s="223" t="s">
        <v>24</v>
      </c>
      <c r="G88" s="224"/>
      <c r="H88" s="35">
        <f>+('C'!D54/D!H$60)*1000</f>
        <v>-3.9000800213390236E-3</v>
      </c>
      <c r="I88" s="35">
        <f>+('C'!E54/D!I$60)*1000</f>
        <v>2.02197375328084E-2</v>
      </c>
      <c r="J88" s="35">
        <f>+('C'!F54/D!J$60)*1000</f>
        <v>0</v>
      </c>
      <c r="K88" s="35">
        <f>+('C'!G54/D!K$60)*1000</f>
        <v>2.4792857142857143E-3</v>
      </c>
      <c r="L88" s="35">
        <f>+('C'!H54/D!L$60)*1000</f>
        <v>2.448750629722922E-2</v>
      </c>
      <c r="M88" s="35">
        <f>+('C'!I54/D!M$60)*1000</f>
        <v>1.9665748461385742E-2</v>
      </c>
      <c r="N88" s="35">
        <f>+('C'!J54/D!N$60)*1000</f>
        <v>1.012405057088254E-2</v>
      </c>
      <c r="O88" s="35">
        <f>+('C'!K54/D!O$60)*1000</f>
        <v>4.4617580875414356E-3</v>
      </c>
      <c r="P88" s="35">
        <f>+('C'!L54/D!P$60)*1000</f>
        <v>1.6354417070897753E-2</v>
      </c>
      <c r="Q88" s="35">
        <f>+('C'!M54/D!Q$60)*1000</f>
        <v>2.9443849131419942E-2</v>
      </c>
      <c r="R88" s="35">
        <f>+('C'!N54/D!R$60)*1000</f>
        <v>3.4263447504022007E-2</v>
      </c>
      <c r="S88" s="35">
        <f>+('C'!O54/D!S$60)*1000</f>
        <v>0.15163528083675071</v>
      </c>
      <c r="T88" s="35">
        <f>+('C'!P54/D!T$60)*1000</f>
        <v>6.1083798119607541E-2</v>
      </c>
      <c r="U88" s="35">
        <f>+('C'!Q54/D!U$60)*1000</f>
        <v>9.8278283953116913E-2</v>
      </c>
      <c r="V88" s="35">
        <f>+('C'!R54/D!V$60)*1000</f>
        <v>-3.0790813490740128E-3</v>
      </c>
      <c r="W88" s="35">
        <f>+('C'!S54/D!W$60)*1000</f>
        <v>-1.7581300813008131E-2</v>
      </c>
      <c r="X88" s="35">
        <f>+('C'!T54/D!X$60)*1000</f>
        <v>-3.04571397545879E-2</v>
      </c>
      <c r="Y88" s="35">
        <f>+('C'!U54/D!Y$60)*1000</f>
        <v>8.5885320510068249E-3</v>
      </c>
      <c r="Z88" s="35">
        <f>+('C'!V54/D!Z$60)*1000</f>
        <v>5.0916576473334599E-2</v>
      </c>
      <c r="AA88" s="35">
        <f>+('C'!W54/D!AA$60)*1000</f>
        <v>9.4860832529058803E-2</v>
      </c>
      <c r="AB88" s="35">
        <f>+('C'!X54/D!AB$60)*1000</f>
        <v>2.6828371678111317E-2</v>
      </c>
      <c r="AC88" s="35">
        <f>+('C'!Y54/D!AC$60)*1000</f>
        <v>2.536994338229261E-2</v>
      </c>
      <c r="AD88" s="35">
        <f>+('C'!Z54/D!AD$60)*1000</f>
        <v>5.4687535502718487E-2</v>
      </c>
      <c r="AE88" s="35">
        <f>+('C'!AA54/D!AE$60)*1000</f>
        <v>6.0329875185616243E-2</v>
      </c>
    </row>
    <row r="89" spans="6:31" x14ac:dyDescent="0.25">
      <c r="F89" s="219" t="s">
        <v>25</v>
      </c>
      <c r="G89" s="220"/>
      <c r="H89" s="35">
        <f>+('C'!D55/D!H$60)*1000</f>
        <v>-7.4793278207522056E-5</v>
      </c>
      <c r="I89" s="35">
        <f>+('C'!E55/D!I$60)*1000</f>
        <v>-1.3806167979002625E-2</v>
      </c>
      <c r="J89" s="35">
        <f>+('C'!F55/D!J$60)*1000</f>
        <v>-2.8251321243523319E-2</v>
      </c>
      <c r="K89" s="35">
        <f>+('C'!G55/D!K$60)*1000</f>
        <v>-0.11190614795918369</v>
      </c>
      <c r="L89" s="35">
        <f>+('C'!H55/D!L$60)*1000</f>
        <v>-3.5406876574307307E-2</v>
      </c>
      <c r="M89" s="35">
        <f>+('C'!I55/D!M$60)*1000</f>
        <v>-4.9449697240420878E-2</v>
      </c>
      <c r="N89" s="35">
        <f>+('C'!J55/D!N$60)*1000</f>
        <v>-3.8027441564169158E-2</v>
      </c>
      <c r="O89" s="35">
        <f>+('C'!K55/D!O$60)*1000</f>
        <v>8.3316799341866547E-4</v>
      </c>
      <c r="P89" s="35">
        <f>+('C'!L55/D!P$60)*1000</f>
        <v>-0.12296511266696934</v>
      </c>
      <c r="Q89" s="35">
        <f>+('C'!M55/D!Q$60)*1000</f>
        <v>-0.24971820713746226</v>
      </c>
      <c r="R89" s="35">
        <f>+('C'!N55/D!R$60)*1000</f>
        <v>-0.60159150364895431</v>
      </c>
      <c r="S89" s="35">
        <f>+('C'!O55/D!S$60)*1000</f>
        <v>-1.5008436391282312</v>
      </c>
      <c r="T89" s="35">
        <f>+('C'!P55/D!T$60)*1000</f>
        <v>-1.6329739112618662</v>
      </c>
      <c r="U89" s="35">
        <f>+('C'!Q55/D!U$60)*1000</f>
        <v>-1.8621887471597938</v>
      </c>
      <c r="V89" s="35">
        <f>+('C'!R55/D!V$60)*1000</f>
        <v>-1.2216187554191957</v>
      </c>
      <c r="W89" s="35">
        <f>+('C'!S55/D!W$60)*1000</f>
        <v>-1.5933479235332895</v>
      </c>
      <c r="X89" s="35">
        <f>+('C'!T55/D!X$60)*1000</f>
        <v>-2.7175948528613318</v>
      </c>
      <c r="Y89" s="35">
        <f>+('C'!U55/D!Y$60)*1000</f>
        <v>-3.1689977673779572</v>
      </c>
      <c r="Z89" s="35">
        <f>+('C'!V55/D!Z$60)*1000</f>
        <v>-3.2847575815453833</v>
      </c>
      <c r="AA89" s="35">
        <f>+('C'!W55/D!AA$60)*1000</f>
        <v>-3.6425913306197808</v>
      </c>
      <c r="AB89" s="35">
        <f>+('C'!X55/D!AB$60)*1000</f>
        <v>-3.8995104039167687</v>
      </c>
      <c r="AC89" s="35">
        <f>+('C'!Y55/D!AC$60)*1000</f>
        <v>-2.7932244194633626</v>
      </c>
      <c r="AD89" s="35">
        <f>+('C'!Z55/D!AD$60)*1000</f>
        <v>-2.2778901647326135</v>
      </c>
      <c r="AE89" s="35">
        <f>+('C'!AA55/D!AE$60)*1000</f>
        <v>-2.4620592165991093</v>
      </c>
    </row>
    <row r="90" spans="6:31" ht="15.75" thickBot="1" x14ac:dyDescent="0.3">
      <c r="F90" s="221" t="s">
        <v>26</v>
      </c>
      <c r="G90" s="222"/>
      <c r="H90" s="140">
        <f>+('C'!D56/D!H$60)*1000</f>
        <v>-2.0800213390237396E-4</v>
      </c>
      <c r="I90" s="140">
        <f>+('C'!E56/D!I$60)*1000</f>
        <v>-1.4679790026246719E-4</v>
      </c>
      <c r="J90" s="140">
        <f>+('C'!F56/D!J$60)*1000</f>
        <v>-7.510362694300519E-5</v>
      </c>
      <c r="K90" s="140">
        <f>+('C'!G56/D!K$60)*1000</f>
        <v>-1.0931887755102042E-3</v>
      </c>
      <c r="L90" s="140">
        <f>+('C'!H56/D!L$60)*1000</f>
        <v>-1.2679445843828716E-2</v>
      </c>
      <c r="M90" s="140">
        <f>+('C'!I56/D!M$60)*1000</f>
        <v>-1.1817227516378797E-2</v>
      </c>
      <c r="N90" s="140">
        <f>+('C'!J56/D!N$60)*1000</f>
        <v>-3.881021218209438E-5</v>
      </c>
      <c r="O90" s="140">
        <f>+('C'!K56/D!O$60)*1000</f>
        <v>-1.9952817634106799E-3</v>
      </c>
      <c r="P90" s="140">
        <f>+('C'!L56/D!P$60)*1000</f>
        <v>0</v>
      </c>
      <c r="Q90" s="140">
        <f>+('C'!M56/D!Q$60)*1000</f>
        <v>-2.9228663141993958E-3</v>
      </c>
      <c r="R90" s="140">
        <f>+('C'!N56/D!R$60)*1000</f>
        <v>-9.0813262141807918E-3</v>
      </c>
      <c r="S90" s="140">
        <f>+('C'!O56/D!S$60)*1000</f>
        <v>2.5687692945675707E-5</v>
      </c>
      <c r="T90" s="140">
        <f>+('C'!P56/D!T$60)*1000</f>
        <v>2.136499191841009E-4</v>
      </c>
      <c r="U90" s="140">
        <f>+('C'!Q56/D!U$60)*1000</f>
        <v>-1.763177431328879E-2</v>
      </c>
      <c r="V90" s="140">
        <f>+('C'!R56/D!V$60)*1000</f>
        <v>-4.6839413948731633E-3</v>
      </c>
      <c r="W90" s="140">
        <f>+('C'!S56/D!W$60)*1000</f>
        <v>-5.2562953197099541E-3</v>
      </c>
      <c r="X90" s="140">
        <f>+('C'!T56/D!X$60)*1000</f>
        <v>-4.1128895645564127E-3</v>
      </c>
      <c r="Y90" s="140">
        <f>+('C'!U56/D!Y$60)*1000</f>
        <v>-0.16340947146966639</v>
      </c>
      <c r="Z90" s="140">
        <f>+('C'!V56/D!Z$60)*1000</f>
        <v>-0.27323558498334077</v>
      </c>
      <c r="AA90" s="140">
        <f>+('C'!W56/D!AA$60)*1000</f>
        <v>-0.29550658805757207</v>
      </c>
      <c r="AB90" s="140">
        <f>+('C'!X56/D!AB$60)*1000</f>
        <v>-0.22292942347986641</v>
      </c>
      <c r="AC90" s="140">
        <f>+('C'!Y56/D!AC$60)*1000</f>
        <v>-0.16353602199064579</v>
      </c>
      <c r="AD90" s="140">
        <f>+('C'!Z56/D!AD$60)*1000</f>
        <v>-0.16370642294895726</v>
      </c>
      <c r="AE90" s="140">
        <f>+('C'!AA56/D!AE$60)*1000</f>
        <v>-7.5416583055745071E-2</v>
      </c>
    </row>
    <row r="91" spans="6:31" x14ac:dyDescent="0.25">
      <c r="F91" s="1" t="s">
        <v>53</v>
      </c>
    </row>
    <row r="92" spans="6:31" ht="19.5" thickBot="1" x14ac:dyDescent="0.3">
      <c r="G92" s="226" t="s">
        <v>57</v>
      </c>
      <c r="H92" s="226"/>
      <c r="I92" s="226"/>
      <c r="J92" s="226"/>
      <c r="K92" s="226"/>
      <c r="L92" s="226"/>
      <c r="M92" s="226"/>
      <c r="N92" s="226"/>
      <c r="O92" s="226"/>
      <c r="P92" s="226"/>
      <c r="Q92" s="226"/>
      <c r="R92" s="226"/>
      <c r="S92" s="226"/>
      <c r="T92" s="226"/>
      <c r="U92" s="226"/>
      <c r="V92" s="226"/>
      <c r="W92" s="226"/>
      <c r="X92" s="226"/>
      <c r="Y92" s="226"/>
      <c r="Z92" s="226"/>
      <c r="AA92" s="226"/>
      <c r="AB92" s="226"/>
      <c r="AC92" s="226"/>
    </row>
    <row r="93" spans="6:31" x14ac:dyDescent="0.25">
      <c r="G93" s="173" t="s">
        <v>39</v>
      </c>
      <c r="H93" s="174">
        <v>1995</v>
      </c>
      <c r="I93" s="174">
        <v>1996</v>
      </c>
      <c r="J93" s="174">
        <v>1997</v>
      </c>
      <c r="K93" s="174">
        <v>1998</v>
      </c>
      <c r="L93" s="174">
        <v>1999</v>
      </c>
      <c r="M93" s="174">
        <v>2000</v>
      </c>
      <c r="N93" s="174">
        <v>2001</v>
      </c>
      <c r="O93" s="174">
        <v>2002</v>
      </c>
      <c r="P93" s="174">
        <v>2003</v>
      </c>
      <c r="Q93" s="174">
        <v>2004</v>
      </c>
      <c r="R93" s="174">
        <v>2005</v>
      </c>
      <c r="S93" s="174">
        <v>2006</v>
      </c>
      <c r="T93" s="174">
        <v>2007</v>
      </c>
      <c r="U93" s="174">
        <v>2008</v>
      </c>
      <c r="V93" s="174">
        <v>2009</v>
      </c>
      <c r="W93" s="174">
        <v>2010</v>
      </c>
      <c r="X93" s="174">
        <v>2011</v>
      </c>
      <c r="Y93" s="174">
        <v>2012</v>
      </c>
      <c r="Z93" s="174">
        <v>2013</v>
      </c>
      <c r="AA93" s="174">
        <v>2014</v>
      </c>
      <c r="AB93" s="174">
        <v>2015</v>
      </c>
      <c r="AC93" s="174">
        <v>2016</v>
      </c>
      <c r="AD93" s="174">
        <v>2017</v>
      </c>
      <c r="AE93" s="174">
        <v>2018</v>
      </c>
    </row>
    <row r="94" spans="6:31" ht="15.75" thickBot="1" x14ac:dyDescent="0.3">
      <c r="G94" s="175" t="s">
        <v>38</v>
      </c>
      <c r="H94" s="176">
        <v>92507279383.038742</v>
      </c>
      <c r="I94" s="176">
        <v>97160109277.80867</v>
      </c>
      <c r="J94" s="176">
        <v>106659508271.25496</v>
      </c>
      <c r="K94" s="176">
        <v>98443739941.166382</v>
      </c>
      <c r="L94" s="176">
        <v>86186158684.768494</v>
      </c>
      <c r="M94" s="176">
        <v>99886577330.727112</v>
      </c>
      <c r="N94" s="176">
        <v>98203546156.310226</v>
      </c>
      <c r="O94" s="176">
        <v>97933391976.083038</v>
      </c>
      <c r="P94" s="176">
        <v>94684584162.77298</v>
      </c>
      <c r="Q94" s="176">
        <v>117074863821.85016</v>
      </c>
      <c r="R94" s="176">
        <v>146566264837.01422</v>
      </c>
      <c r="S94" s="176">
        <v>162590146096.41431</v>
      </c>
      <c r="T94" s="176">
        <v>207416494642.37894</v>
      </c>
      <c r="U94" s="176">
        <v>243982437870.84012</v>
      </c>
      <c r="V94" s="176">
        <v>233821670544.25751</v>
      </c>
      <c r="W94" s="176">
        <v>287018184637.52924</v>
      </c>
      <c r="X94" s="176">
        <v>335415156702.18616</v>
      </c>
      <c r="Y94" s="176">
        <v>369659700375.51984</v>
      </c>
      <c r="Z94" s="176">
        <v>380191881860.37207</v>
      </c>
      <c r="AA94" s="176">
        <v>378195716714.26593</v>
      </c>
      <c r="AB94" s="176">
        <v>291519591532.95099</v>
      </c>
      <c r="AC94" s="176">
        <v>280090999648.11493</v>
      </c>
      <c r="AD94" s="176">
        <v>309191382833.36511</v>
      </c>
      <c r="AE94" s="176">
        <v>330227870000</v>
      </c>
    </row>
    <row r="95" spans="6:31" x14ac:dyDescent="0.25">
      <c r="G95" s="2" t="s">
        <v>42</v>
      </c>
      <c r="H95" s="172" t="s">
        <v>41</v>
      </c>
      <c r="Y95" s="59"/>
      <c r="Z95" s="59"/>
      <c r="AA95" s="59"/>
      <c r="AB95" s="59"/>
    </row>
    <row r="96" spans="6:31" ht="15.75" thickBot="1" x14ac:dyDescent="0.3"/>
    <row r="97" spans="6:31" ht="15.75" thickBot="1" x14ac:dyDescent="0.3">
      <c r="F97" s="7" t="s">
        <v>15</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c r="AE97" s="10">
        <v>2018</v>
      </c>
    </row>
    <row r="98" spans="6:31" ht="15.75" thickBot="1" x14ac:dyDescent="0.3">
      <c r="F98" s="197" t="s">
        <v>27</v>
      </c>
      <c r="G98" s="213"/>
      <c r="H98" s="187">
        <f>+A!D46/(D!H$94)</f>
        <v>4.7701612558817501E-7</v>
      </c>
      <c r="I98" s="187">
        <f>+A!E46/(D!I$94)</f>
        <v>7.0914483847474292E-8</v>
      </c>
      <c r="J98" s="187">
        <f>+A!F46/(D!J$94)</f>
        <v>1.1815544815704334E-7</v>
      </c>
      <c r="K98" s="187">
        <f>+A!G46/(D!K$94)</f>
        <v>8.8268964641054701E-8</v>
      </c>
      <c r="L98" s="187">
        <f>+A!H46/(D!L$94)</f>
        <v>1.7826570106454059E-7</v>
      </c>
      <c r="M98" s="187">
        <f>+A!I46/(D!M$94)</f>
        <v>2.939108114876709E-7</v>
      </c>
      <c r="N98" s="187">
        <f>+A!J46/(D!N$94)</f>
        <v>2.0271319905610998E-7</v>
      </c>
      <c r="O98" s="187">
        <f>+A!K46/(D!O$94)</f>
        <v>2.8411861816034365E-7</v>
      </c>
      <c r="P98" s="187">
        <f>+A!L46/(D!P$94)</f>
        <v>8.6819289250594003E-7</v>
      </c>
      <c r="Q98" s="187">
        <f>+A!M46/(D!Q$94)</f>
        <v>1.1744933157405657E-6</v>
      </c>
      <c r="R98" s="187">
        <f>+A!N46/(D!R$94)</f>
        <v>1.614893074222807E-6</v>
      </c>
      <c r="S98" s="187">
        <f>+A!O46/(D!S$94)</f>
        <v>2.7825819636801316E-6</v>
      </c>
      <c r="T98" s="187">
        <f>+A!P46/(D!T$94)</f>
        <v>3.7834895260044556E-6</v>
      </c>
      <c r="U98" s="187">
        <f>+A!Q46/(D!U$94)</f>
        <v>1.8155129150504325E-6</v>
      </c>
      <c r="V98" s="187">
        <f>+A!R46/(D!V$94)</f>
        <v>4.0617545533284383E-6</v>
      </c>
      <c r="W98" s="187">
        <f>+A!S46/(D!W$94)</f>
        <v>6.8519140189100507E-6</v>
      </c>
      <c r="X98" s="187">
        <f>+A!T46/(D!X$94)</f>
        <v>5.9301471810532404E-6</v>
      </c>
      <c r="Y98" s="187">
        <f>+A!U46/(D!Y$94)</f>
        <v>9.0436721871600337E-6</v>
      </c>
      <c r="Z98" s="187">
        <f>+A!V46/(D!Z$94)</f>
        <v>1.3419990300776083E-5</v>
      </c>
      <c r="AA98" s="187">
        <f>+A!W46/(D!AA$94)</f>
        <v>1.5217345257106955E-5</v>
      </c>
      <c r="AB98" s="187">
        <f>+A!X46/(D!AB$94)</f>
        <v>7.7652578651617892E-6</v>
      </c>
      <c r="AC98" s="187">
        <f>+A!Y46/(D!AC$94)</f>
        <v>4.0241910072656842E-6</v>
      </c>
      <c r="AD98" s="187">
        <f>+A!Z46/(D!AD$94)</f>
        <v>6.4671109902103781E-6</v>
      </c>
      <c r="AE98" s="187">
        <f>+A!AA46/(D!AE$94)</f>
        <v>1.2282579801638184E-5</v>
      </c>
    </row>
    <row r="99" spans="6:31" x14ac:dyDescent="0.25">
      <c r="F99" s="219" t="s">
        <v>17</v>
      </c>
      <c r="G99" s="220"/>
      <c r="H99" s="188">
        <f>+A!D47/(D!H$94)</f>
        <v>4.0208379543826307E-7</v>
      </c>
      <c r="I99" s="188">
        <f>+A!E47/(D!I$94)</f>
        <v>5.4813956464089674E-9</v>
      </c>
      <c r="J99" s="188">
        <f>+A!F47/(D!J$94)</f>
        <v>6.1017429252052419E-8</v>
      </c>
      <c r="K99" s="188">
        <f>+A!G47/(D!K$94)</f>
        <v>2.5183653135096707E-8</v>
      </c>
      <c r="L99" s="188">
        <f>+A!H47/(D!L$94)</f>
        <v>8.8974785708313741E-8</v>
      </c>
      <c r="M99" s="188">
        <f>+A!I47/(D!M$94)</f>
        <v>1.2830463654356858E-7</v>
      </c>
      <c r="N99" s="188">
        <f>+A!J47/(D!N$94)</f>
        <v>4.0819697016026939E-8</v>
      </c>
      <c r="O99" s="188">
        <f>+A!K47/(D!O$94)</f>
        <v>2.4567003669060782E-8</v>
      </c>
      <c r="P99" s="188">
        <f>+A!L47/(D!P$94)</f>
        <v>4.9084970284183678E-9</v>
      </c>
      <c r="Q99" s="188">
        <f>+A!M47/(D!Q$94)</f>
        <v>1.6371447614208381E-8</v>
      </c>
      <c r="R99" s="188">
        <f>+A!N47/(D!R$94)</f>
        <v>1.4617019833195356E-8</v>
      </c>
      <c r="S99" s="188">
        <f>+A!O47/(D!S$94)</f>
        <v>1.222176157478601E-8</v>
      </c>
      <c r="T99" s="188">
        <f>+A!P47/(D!T$94)</f>
        <v>7.9958491385146782E-9</v>
      </c>
      <c r="U99" s="188">
        <f>+A!Q47/(D!U$94)</f>
        <v>1.2181286595608712E-8</v>
      </c>
      <c r="V99" s="188">
        <f>+A!R47/(D!V$94)</f>
        <v>6.7902816548369456E-9</v>
      </c>
      <c r="W99" s="188">
        <f>+A!S47/(D!W$94)</f>
        <v>8.2390319727873978E-9</v>
      </c>
      <c r="X99" s="188">
        <f>+A!T47/(D!X$94)</f>
        <v>1.9101313318672225E-8</v>
      </c>
      <c r="Y99" s="188">
        <f>+A!U47/(D!Y$94)</f>
        <v>1.9321343367276584E-8</v>
      </c>
      <c r="Z99" s="188">
        <f>+A!V47/(D!Z$94)</f>
        <v>1.7471785477101664E-8</v>
      </c>
      <c r="AA99" s="188">
        <f>+A!W47/(D!AA$94)</f>
        <v>2.2008673372386783E-8</v>
      </c>
      <c r="AB99" s="188">
        <f>+A!X47/(D!AB$94)</f>
        <v>4.0299593376289731E-8</v>
      </c>
      <c r="AC99" s="188">
        <f>+A!Y47/(D!AC$94)</f>
        <v>3.211247420052733E-8</v>
      </c>
      <c r="AD99" s="188">
        <f>+A!Z47/(D!AD$94)</f>
        <v>5.0211920066242788E-8</v>
      </c>
      <c r="AE99" s="188">
        <f>+A!AA47/(D!AE$94)</f>
        <v>9.8900480447031921E-8</v>
      </c>
    </row>
    <row r="100" spans="6:31" x14ac:dyDescent="0.25">
      <c r="F100" s="223" t="s">
        <v>18</v>
      </c>
      <c r="G100" s="224"/>
      <c r="H100" s="189">
        <f>+A!D48/(D!H$94)</f>
        <v>0</v>
      </c>
      <c r="I100" s="189">
        <f>+A!E48/(D!I$94)</f>
        <v>0</v>
      </c>
      <c r="J100" s="189">
        <f>+A!F48/(D!J$94)</f>
        <v>0</v>
      </c>
      <c r="K100" s="189">
        <f>+A!G48/(D!K$94)</f>
        <v>0</v>
      </c>
      <c r="L100" s="189">
        <f>+A!H48/(D!L$94)</f>
        <v>0</v>
      </c>
      <c r="M100" s="189">
        <f>+A!I48/(D!M$94)</f>
        <v>0</v>
      </c>
      <c r="N100" s="189">
        <f>+A!J48/(D!N$94)</f>
        <v>0</v>
      </c>
      <c r="O100" s="189">
        <f>+A!K48/(D!O$94)</f>
        <v>0</v>
      </c>
      <c r="P100" s="189">
        <f>+A!L48/(D!P$94)</f>
        <v>0</v>
      </c>
      <c r="Q100" s="189">
        <f>+A!M48/(D!Q$94)</f>
        <v>0</v>
      </c>
      <c r="R100" s="189">
        <f>+A!N48/(D!R$94)</f>
        <v>4.0937114735591901E-14</v>
      </c>
      <c r="S100" s="189">
        <f>+A!O48/(D!S$94)</f>
        <v>0</v>
      </c>
      <c r="T100" s="189">
        <f>+A!P48/(D!T$94)</f>
        <v>0</v>
      </c>
      <c r="U100" s="189">
        <f>+A!Q48/(D!U$94)</f>
        <v>0</v>
      </c>
      <c r="V100" s="189">
        <f>+A!R48/(D!V$94)</f>
        <v>0</v>
      </c>
      <c r="W100" s="189">
        <f>+A!S48/(D!W$94)</f>
        <v>2.1212941638834038E-10</v>
      </c>
      <c r="X100" s="189">
        <f>+A!T48/(D!X$94)</f>
        <v>3.0657827455097163E-10</v>
      </c>
      <c r="Y100" s="189">
        <f>+A!U48/(D!Y$94)</f>
        <v>1.7179043302661686E-10</v>
      </c>
      <c r="Z100" s="189">
        <f>+A!V48/(D!Z$94)</f>
        <v>1.2120195669228723E-10</v>
      </c>
      <c r="AA100" s="189">
        <f>+A!W48/(D!AA$94)</f>
        <v>5.581766018769855E-12</v>
      </c>
      <c r="AB100" s="189">
        <f>+A!X48/(D!AB$94)</f>
        <v>1.5207897269226534E-10</v>
      </c>
      <c r="AC100" s="189">
        <f>+A!Y48/(D!AC$94)</f>
        <v>1.1274193044286394E-10</v>
      </c>
      <c r="AD100" s="189">
        <f>+A!Z48/(D!AD$94)</f>
        <v>8.3356139371743237E-11</v>
      </c>
      <c r="AE100" s="189">
        <f>+A!AA48/(D!AE$94)</f>
        <v>1.6673335294201547E-11</v>
      </c>
    </row>
    <row r="101" spans="6:31" x14ac:dyDescent="0.25">
      <c r="F101" s="219" t="s">
        <v>19</v>
      </c>
      <c r="G101" s="220"/>
      <c r="H101" s="189">
        <f>+A!D49/(D!H$94)</f>
        <v>3.3486975518685306E-8</v>
      </c>
      <c r="I101" s="189">
        <f>+A!E49/(D!I$94)</f>
        <v>3.1339878296076326E-8</v>
      </c>
      <c r="J101" s="189">
        <f>+A!F49/(D!J$94)</f>
        <v>2.2864215666529873E-8</v>
      </c>
      <c r="K101" s="189">
        <f>+A!G49/(D!K$94)</f>
        <v>4.3833716624123544E-8</v>
      </c>
      <c r="L101" s="189">
        <f>+A!H49/(D!L$94)</f>
        <v>3.5000573711995722E-8</v>
      </c>
      <c r="M101" s="189">
        <f>+A!I49/(D!M$94)</f>
        <v>7.7031451128049072E-8</v>
      </c>
      <c r="N101" s="189">
        <f>+A!J49/(D!N$94)</f>
        <v>9.3652269800534419E-8</v>
      </c>
      <c r="O101" s="189">
        <f>+A!K49/(D!O$94)</f>
        <v>1.1273149818701464E-7</v>
      </c>
      <c r="P101" s="189">
        <f>+A!L49/(D!P$94)</f>
        <v>2.629308373705477E-7</v>
      </c>
      <c r="Q101" s="189">
        <f>+A!M49/(D!Q$94)</f>
        <v>2.9036713680682865E-7</v>
      </c>
      <c r="R101" s="189">
        <f>+A!N49/(D!R$94)</f>
        <v>4.6781278131258124E-7</v>
      </c>
      <c r="S101" s="189">
        <f>+A!O49/(D!S$94)</f>
        <v>1.2834258041459621E-6</v>
      </c>
      <c r="T101" s="189">
        <f>+A!P49/(D!T$94)</f>
        <v>1.1336047810729851E-6</v>
      </c>
      <c r="U101" s="189">
        <f>+A!Q49/(D!U$94)</f>
        <v>3.8112383338519596E-7</v>
      </c>
      <c r="V101" s="189">
        <f>+A!R49/(D!V$94)</f>
        <v>5.7339941455350594E-7</v>
      </c>
      <c r="W101" s="189">
        <f>+A!S49/(D!W$94)</f>
        <v>8.4157863483474982E-7</v>
      </c>
      <c r="X101" s="189">
        <f>+A!T49/(D!X$94)</f>
        <v>7.6925068484336119E-7</v>
      </c>
      <c r="Y101" s="189">
        <f>+A!U49/(D!Y$94)</f>
        <v>7.2707299910422929E-7</v>
      </c>
      <c r="Z101" s="189">
        <f>+A!V49/(D!Z$94)</f>
        <v>7.7293016242762022E-7</v>
      </c>
      <c r="AA101" s="189">
        <f>+A!W49/(D!AA$94)</f>
        <v>5.1097439886132498E-7</v>
      </c>
      <c r="AB101" s="189">
        <f>+A!X49/(D!AB$94)</f>
        <v>5.5083094469089756E-7</v>
      </c>
      <c r="AC101" s="189">
        <f>+A!Y49/(D!AC$94)</f>
        <v>4.0530311628228012E-7</v>
      </c>
      <c r="AD101" s="189">
        <f>+A!Z49/(D!AD$94)</f>
        <v>4.908278542865764E-7</v>
      </c>
      <c r="AE101" s="189">
        <f>+A!AA49/(D!AE$94)</f>
        <v>6.0869462653167335E-7</v>
      </c>
    </row>
    <row r="102" spans="6:31" x14ac:dyDescent="0.25">
      <c r="F102" s="223" t="s">
        <v>20</v>
      </c>
      <c r="G102" s="224"/>
      <c r="H102" s="189">
        <f>+A!D50/(D!H$94)</f>
        <v>0</v>
      </c>
      <c r="I102" s="189">
        <f>+A!E50/(D!I$94)</f>
        <v>0</v>
      </c>
      <c r="J102" s="189">
        <f>+A!F50/(D!J$94)</f>
        <v>0</v>
      </c>
      <c r="K102" s="189">
        <f>+A!G50/(D!K$94)</f>
        <v>0</v>
      </c>
      <c r="L102" s="189">
        <f>+A!H50/(D!L$94)</f>
        <v>0</v>
      </c>
      <c r="M102" s="189">
        <f>+A!I50/(D!M$94)</f>
        <v>0</v>
      </c>
      <c r="N102" s="189">
        <f>+A!J50/(D!N$94)</f>
        <v>0</v>
      </c>
      <c r="O102" s="189">
        <f>+A!K50/(D!O$94)</f>
        <v>5.6685466396954209E-10</v>
      </c>
      <c r="P102" s="189">
        <f>+A!L50/(D!P$94)</f>
        <v>2.0327849744697355E-8</v>
      </c>
      <c r="Q102" s="189">
        <f>+A!M50/(D!Q$94)</f>
        <v>5.45433903704291E-8</v>
      </c>
      <c r="R102" s="189">
        <f>+A!N50/(D!R$94)</f>
        <v>0</v>
      </c>
      <c r="S102" s="189">
        <f>+A!O50/(D!S$94)</f>
        <v>0</v>
      </c>
      <c r="T102" s="189">
        <f>+A!P50/(D!T$94)</f>
        <v>0</v>
      </c>
      <c r="U102" s="189">
        <f>+A!Q50/(D!U$94)</f>
        <v>2.6848679999942341E-7</v>
      </c>
      <c r="V102" s="189">
        <f>+A!R50/(D!V$94)</f>
        <v>1.8277453539923647E-6</v>
      </c>
      <c r="W102" s="189">
        <f>+A!S50/(D!W$94)</f>
        <v>4.5957170437330062E-6</v>
      </c>
      <c r="X102" s="189">
        <f>+A!T50/(D!X$94)</f>
        <v>4.0100140948437755E-6</v>
      </c>
      <c r="Y102" s="189">
        <f>+A!U50/(D!Y$94)</f>
        <v>7.0595607618276888E-6</v>
      </c>
      <c r="Z102" s="189">
        <f>+A!V50/(D!Z$94)</f>
        <v>1.1578674088092985E-5</v>
      </c>
      <c r="AA102" s="189">
        <f>+A!W50/(D!AA$94)</f>
        <v>1.4033406187436602E-5</v>
      </c>
      <c r="AB102" s="189">
        <f>+A!X50/(D!AB$94)</f>
        <v>6.2748614368624254E-6</v>
      </c>
      <c r="AC102" s="189">
        <f>+A!Y50/(D!AC$94)</f>
        <v>3.132169170384495E-6</v>
      </c>
      <c r="AD102" s="189">
        <f>+A!Z50/(D!AD$94)</f>
        <v>5.2135229294820123E-6</v>
      </c>
      <c r="AE102" s="189">
        <f>+A!AA50/(D!AE$94)</f>
        <v>1.0538938270110273E-5</v>
      </c>
    </row>
    <row r="103" spans="6:31" x14ac:dyDescent="0.25">
      <c r="F103" s="219" t="s">
        <v>21</v>
      </c>
      <c r="G103" s="220"/>
      <c r="H103" s="189">
        <f>+A!D51/(D!H$94)</f>
        <v>0</v>
      </c>
      <c r="I103" s="189">
        <f>+A!E51/(D!I$94)</f>
        <v>0</v>
      </c>
      <c r="J103" s="189">
        <f>+A!F51/(D!J$94)</f>
        <v>0</v>
      </c>
      <c r="K103" s="189">
        <f>+A!G51/(D!K$94)</f>
        <v>0</v>
      </c>
      <c r="L103" s="189">
        <f>+A!H51/(D!L$94)</f>
        <v>0</v>
      </c>
      <c r="M103" s="189">
        <f>+A!I51/(D!M$94)</f>
        <v>0</v>
      </c>
      <c r="N103" s="189">
        <f>+A!J51/(D!N$94)</f>
        <v>0</v>
      </c>
      <c r="O103" s="189">
        <f>+A!K51/(D!O$94)</f>
        <v>0</v>
      </c>
      <c r="P103" s="189">
        <f>+A!L51/(D!P$94)</f>
        <v>1.0511742843892859E-10</v>
      </c>
      <c r="Q103" s="189">
        <f>+A!M51/(D!Q$94)</f>
        <v>0</v>
      </c>
      <c r="R103" s="189">
        <f>+A!N51/(D!R$94)</f>
        <v>0</v>
      </c>
      <c r="S103" s="189">
        <f>+A!O51/(D!S$94)</f>
        <v>0</v>
      </c>
      <c r="T103" s="189">
        <f>+A!P51/(D!T$94)</f>
        <v>0</v>
      </c>
      <c r="U103" s="189">
        <f>+A!Q51/(D!U$94)</f>
        <v>0</v>
      </c>
      <c r="V103" s="189">
        <f>+A!R51/(D!V$94)</f>
        <v>0</v>
      </c>
      <c r="W103" s="189">
        <f>+A!S51/(D!W$94)</f>
        <v>0</v>
      </c>
      <c r="X103" s="189">
        <f>+A!T51/(D!X$94)</f>
        <v>0</v>
      </c>
      <c r="Y103" s="189">
        <f>+A!U51/(D!Y$94)</f>
        <v>2.453337486014091E-10</v>
      </c>
      <c r="Z103" s="189">
        <f>+A!V51/(D!Z$94)</f>
        <v>4.6113556960268662E-11</v>
      </c>
      <c r="AA103" s="189">
        <f>+A!W51/(D!AA$94)</f>
        <v>3.648904360920133E-11</v>
      </c>
      <c r="AB103" s="189">
        <f>+A!X51/(D!AB$94)</f>
        <v>0</v>
      </c>
      <c r="AC103" s="189">
        <f>+A!Y51/(D!AC$94)</f>
        <v>1.1642644726524141E-11</v>
      </c>
      <c r="AD103" s="189">
        <f>+A!Z51/(D!AD$94)</f>
        <v>0</v>
      </c>
      <c r="AE103" s="189">
        <f>+A!AA51/(D!AE$94)</f>
        <v>7.7610045451342439E-11</v>
      </c>
    </row>
    <row r="104" spans="6:31" x14ac:dyDescent="0.25">
      <c r="F104" s="223" t="s">
        <v>22</v>
      </c>
      <c r="G104" s="224"/>
      <c r="H104" s="189">
        <f>+A!D52/(D!H$94)</f>
        <v>3.2426842730713796E-8</v>
      </c>
      <c r="I104" s="189">
        <f>+A!E52/(D!I$94)</f>
        <v>2.2076385215531086E-8</v>
      </c>
      <c r="J104" s="189">
        <f>+A!F52/(D!J$94)</f>
        <v>3.0138663229392898E-8</v>
      </c>
      <c r="K104" s="189">
        <f>+A!G52/(D!K$94)</f>
        <v>9.6512180517300142E-9</v>
      </c>
      <c r="L104" s="189">
        <f>+A!H52/(D!L$94)</f>
        <v>1.6871595418452961E-8</v>
      </c>
      <c r="M104" s="189">
        <f>+A!I52/(D!M$94)</f>
        <v>1.6785708798976171E-8</v>
      </c>
      <c r="N104" s="189">
        <f>+A!J52/(D!N$94)</f>
        <v>1.2422891512065918E-8</v>
      </c>
      <c r="O104" s="189">
        <f>+A!K52/(D!O$94)</f>
        <v>3.7475042229684938E-8</v>
      </c>
      <c r="P104" s="189">
        <f>+A!L52/(D!P$94)</f>
        <v>1.0409652307344877E-7</v>
      </c>
      <c r="Q104" s="189">
        <f>+A!M52/(D!Q$94)</f>
        <v>4.7465654185649947E-8</v>
      </c>
      <c r="R104" s="189">
        <f>+A!N52/(D!R$94)</f>
        <v>5.9631252865173628E-8</v>
      </c>
      <c r="S104" s="189">
        <f>+A!O52/(D!S$94)</f>
        <v>3.7942121020924829E-8</v>
      </c>
      <c r="T104" s="189">
        <f>+A!P52/(D!T$94)</f>
        <v>5.3620378741699293E-8</v>
      </c>
      <c r="U104" s="189">
        <f>+A!Q52/(D!U$94)</f>
        <v>6.5722341082962249E-8</v>
      </c>
      <c r="V104" s="189">
        <f>+A!R52/(D!V$94)</f>
        <v>1.2554740513002874E-7</v>
      </c>
      <c r="W104" s="189">
        <f>+A!S52/(D!W$94)</f>
        <v>6.0739360546148813E-8</v>
      </c>
      <c r="X104" s="189">
        <f>+A!T52/(D!X$94)</f>
        <v>6.5211009588993446E-8</v>
      </c>
      <c r="Y104" s="189">
        <f>+A!U52/(D!Y$94)</f>
        <v>7.7633388142789501E-8</v>
      </c>
      <c r="Z104" s="189">
        <f>+A!V52/(D!Z$94)</f>
        <v>7.0941596301378761E-8</v>
      </c>
      <c r="AA104" s="189">
        <f>+A!W52/(D!AA$94)</f>
        <v>6.7567917537539049E-8</v>
      </c>
      <c r="AB104" s="189">
        <f>+A!X52/(D!AB$94)</f>
        <v>7.5168347639246491E-8</v>
      </c>
      <c r="AC104" s="189">
        <f>+A!Y52/(D!AC$94)</f>
        <v>6.5838852455693711E-8</v>
      </c>
      <c r="AD104" s="189">
        <f>+A!Z52/(D!AD$94)</f>
        <v>6.882174013066885E-8</v>
      </c>
      <c r="AE104" s="189">
        <f>+A!AA52/(D!AE$94)</f>
        <v>5.8505055917902991E-8</v>
      </c>
    </row>
    <row r="105" spans="6:31" x14ac:dyDescent="0.25">
      <c r="F105" s="219" t="s">
        <v>23</v>
      </c>
      <c r="G105" s="220"/>
      <c r="H105" s="189">
        <f>+A!D53/(D!H$94)</f>
        <v>8.1621792904920401E-9</v>
      </c>
      <c r="I105" s="189">
        <f>+A!E53/(D!I$94)</f>
        <v>1.5700990986312381E-9</v>
      </c>
      <c r="J105" s="189">
        <f>+A!F53/(D!J$94)</f>
        <v>3.4471657141427955E-9</v>
      </c>
      <c r="K105" s="189">
        <f>+A!G53/(D!K$94)</f>
        <v>8.5183679581979153E-9</v>
      </c>
      <c r="L105" s="189">
        <f>+A!H53/(D!L$94)</f>
        <v>2.5127619481464733E-8</v>
      </c>
      <c r="M105" s="189">
        <f>+A!I53/(D!M$94)</f>
        <v>6.2934762287286786E-8</v>
      </c>
      <c r="N105" s="189">
        <f>+A!J53/(D!N$94)</f>
        <v>5.0358527706610997E-8</v>
      </c>
      <c r="O105" s="189">
        <f>+A!K53/(D!O$94)</f>
        <v>1.0292965245665916E-7</v>
      </c>
      <c r="P105" s="189">
        <f>+A!L53/(D!P$94)</f>
        <v>4.6350169236160391E-7</v>
      </c>
      <c r="Q105" s="189">
        <f>+A!M53/(D!Q$94)</f>
        <v>7.5112237699300114E-7</v>
      </c>
      <c r="R105" s="189">
        <f>+A!N53/(D!R$94)</f>
        <v>1.0618607301828166E-6</v>
      </c>
      <c r="S105" s="189">
        <f>+A!O53/(D!S$94)</f>
        <v>1.4064036012637727E-6</v>
      </c>
      <c r="T105" s="189">
        <f>+A!P53/(D!T$94)</f>
        <v>2.5697980236288051E-6</v>
      </c>
      <c r="U105" s="189">
        <f>+A!Q53/(D!U$94)</f>
        <v>1.0624382363833269E-6</v>
      </c>
      <c r="V105" s="189">
        <f>+A!R53/(D!V$94)</f>
        <v>1.523074970643461E-6</v>
      </c>
      <c r="W105" s="189">
        <f>+A!S53/(D!W$94)</f>
        <v>1.3416285434537923E-6</v>
      </c>
      <c r="X105" s="189">
        <f>+A!T53/(D!X$94)</f>
        <v>1.0625625135850548E-6</v>
      </c>
      <c r="Y105" s="189">
        <f>+A!U53/(D!Y$94)</f>
        <v>1.1518872508078198E-6</v>
      </c>
      <c r="Z105" s="189">
        <f>+A!V53/(D!Z$94)</f>
        <v>9.4573076689746467E-7</v>
      </c>
      <c r="AA105" s="189">
        <f>+A!W53/(D!AA$94)</f>
        <v>5.6456965418600123E-7</v>
      </c>
      <c r="AB105" s="189">
        <f>+A!X53/(D!AB$94)</f>
        <v>8.1024876495582454E-7</v>
      </c>
      <c r="AC105" s="189">
        <f>+A!Y53/(D!AC$94)</f>
        <v>3.737852952487922E-7</v>
      </c>
      <c r="AD105" s="189">
        <f>+A!Z53/(D!AD$94)</f>
        <v>6.2873203392207314E-7</v>
      </c>
      <c r="AE105" s="189">
        <f>+A!AA53/(D!AE$94)</f>
        <v>9.5379066279293749E-7</v>
      </c>
    </row>
    <row r="106" spans="6:31" x14ac:dyDescent="0.25">
      <c r="F106" s="223" t="s">
        <v>24</v>
      </c>
      <c r="G106" s="224"/>
      <c r="H106" s="189">
        <f>+A!D54/(D!H$94)</f>
        <v>7.5669720768844206E-11</v>
      </c>
      <c r="I106" s="189">
        <f>+A!E54/(D!I$94)</f>
        <v>9.8587270755445539E-9</v>
      </c>
      <c r="J106" s="189">
        <f>+A!F54/(D!J$94)</f>
        <v>0</v>
      </c>
      <c r="K106" s="189">
        <f>+A!G54/(D!K$94)</f>
        <v>9.8724408538402883E-10</v>
      </c>
      <c r="L106" s="189">
        <f>+A!H54/(D!L$94)</f>
        <v>1.1279699836208234E-8</v>
      </c>
      <c r="M106" s="189">
        <f>+A!I54/(D!M$94)</f>
        <v>7.9406565045652688E-9</v>
      </c>
      <c r="N106" s="189">
        <f>+A!J54/(D!N$94)</f>
        <v>4.3763898231936091E-9</v>
      </c>
      <c r="O106" s="189">
        <f>+A!K54/(D!O$94)</f>
        <v>1.8961254813409254E-9</v>
      </c>
      <c r="P106" s="189">
        <f>+A!L54/(D!P$94)</f>
        <v>7.3234308006036488E-9</v>
      </c>
      <c r="Q106" s="189">
        <f>+A!M54/(D!Q$94)</f>
        <v>1.1252090816048764E-8</v>
      </c>
      <c r="R106" s="189">
        <f>+A!N54/(D!R$94)</f>
        <v>1.0262300138934487E-8</v>
      </c>
      <c r="S106" s="189">
        <f>+A!O54/(D!S$94)</f>
        <v>4.0780078985034047E-8</v>
      </c>
      <c r="T106" s="189">
        <f>+A!P54/(D!T$94)</f>
        <v>1.5972635183677896E-8</v>
      </c>
      <c r="U106" s="189">
        <f>+A!Q54/(D!U$94)</f>
        <v>2.3471361504435653E-8</v>
      </c>
      <c r="V106" s="189">
        <f>+A!R54/(D!V$94)</f>
        <v>1.9144718235826232E-9</v>
      </c>
      <c r="W106" s="189">
        <f>+A!S54/(D!W$94)</f>
        <v>1.3911696936703099E-9</v>
      </c>
      <c r="X106" s="189">
        <f>+A!T54/(D!X$94)</f>
        <v>1.1094698392846197E-9</v>
      </c>
      <c r="Y106" s="189">
        <f>+A!U54/(D!Y$94)</f>
        <v>4.0398236499217141E-9</v>
      </c>
      <c r="Z106" s="189">
        <f>+A!V54/(D!Z$94)</f>
        <v>6.6724754552535758E-9</v>
      </c>
      <c r="AA106" s="189">
        <f>+A!W54/(D!AA$94)</f>
        <v>1.2813286311386739E-8</v>
      </c>
      <c r="AB106" s="189">
        <f>+A!X54/(D!AB$94)</f>
        <v>5.2346533280165938E-9</v>
      </c>
      <c r="AC106" s="189">
        <f>+A!Y54/(D!AC$94)</f>
        <v>5.9772324069795134E-9</v>
      </c>
      <c r="AD106" s="189">
        <f>+A!Z54/(D!AD$94)</f>
        <v>9.8397114826438712E-9</v>
      </c>
      <c r="AE106" s="189">
        <f>+A!AA54/(D!AE$94)</f>
        <v>1.1727120427479364E-8</v>
      </c>
    </row>
    <row r="107" spans="6:31" x14ac:dyDescent="0.25">
      <c r="F107" s="219" t="s">
        <v>25</v>
      </c>
      <c r="G107" s="220"/>
      <c r="H107" s="189">
        <f>+A!D55/(D!H$94)</f>
        <v>7.8065207929183605E-10</v>
      </c>
      <c r="I107" s="189">
        <f>+A!E55/(D!I$94)</f>
        <v>5.8799851528211971E-10</v>
      </c>
      <c r="J107" s="189">
        <f>+A!F55/(D!J$94)</f>
        <v>6.8797429492533915E-10</v>
      </c>
      <c r="K107" s="189">
        <f>+A!G55/(D!K$94)</f>
        <v>9.4764786522488441E-11</v>
      </c>
      <c r="L107" s="189">
        <f>+A!H55/(D!L$94)</f>
        <v>1.0114269081052055E-9</v>
      </c>
      <c r="M107" s="189">
        <f>+A!I55/(D!M$94)</f>
        <v>9.1359622522502659E-10</v>
      </c>
      <c r="N107" s="189">
        <f>+A!J55/(D!N$94)</f>
        <v>1.0834231976781151E-9</v>
      </c>
      <c r="O107" s="189">
        <f>+A!K55/(D!O$94)</f>
        <v>3.952441472613656E-9</v>
      </c>
      <c r="P107" s="189">
        <f>+A!L55/(D!P$94)</f>
        <v>4.998944698181352E-9</v>
      </c>
      <c r="Q107" s="189">
        <f>+A!M55/(D!Q$94)</f>
        <v>3.3712189543998286E-9</v>
      </c>
      <c r="R107" s="189">
        <f>+A!N55/(D!R$94)</f>
        <v>6.5229880904937735E-10</v>
      </c>
      <c r="S107" s="189">
        <f>+A!O55/(D!S$94)</f>
        <v>1.795084185648792E-9</v>
      </c>
      <c r="T107" s="189">
        <f>+A!P55/(D!T$94)</f>
        <v>2.4411655441049286E-9</v>
      </c>
      <c r="U107" s="189">
        <f>+A!Q55/(D!U$94)</f>
        <v>2.0286706056360617E-9</v>
      </c>
      <c r="V107" s="189">
        <f>+A!R55/(D!V$94)</f>
        <v>3.2544459982205385E-9</v>
      </c>
      <c r="W107" s="189">
        <f>+A!S55/(D!W$94)</f>
        <v>2.3534919951259256E-9</v>
      </c>
      <c r="X107" s="189">
        <f>+A!T55/(D!X$94)</f>
        <v>2.5254493813829462E-9</v>
      </c>
      <c r="Y107" s="189">
        <f>+A!U55/(D!Y$94)</f>
        <v>3.6751125389646808E-9</v>
      </c>
      <c r="Z107" s="189">
        <f>+A!V55/(D!Z$94)</f>
        <v>2.7330433646176831E-8</v>
      </c>
      <c r="AA107" s="189">
        <f>+A!W55/(D!AA$94)</f>
        <v>5.8559891138937874E-9</v>
      </c>
      <c r="AB107" s="189">
        <f>+A!X55/(D!AB$94)</f>
        <v>8.2846987651840584E-9</v>
      </c>
      <c r="AC107" s="189">
        <f>+A!Y55/(D!AC$94)</f>
        <v>8.7612633147189935E-9</v>
      </c>
      <c r="AD107" s="189">
        <f>+A!Z55/(D!AD$94)</f>
        <v>4.8208329298857562E-9</v>
      </c>
      <c r="AE107" s="189">
        <f>+A!AA55/(D!AE$94)</f>
        <v>1.1906557129778295E-8</v>
      </c>
    </row>
    <row r="108" spans="6:31" ht="15.75" thickBot="1" x14ac:dyDescent="0.3">
      <c r="F108" s="221" t="s">
        <v>26</v>
      </c>
      <c r="G108" s="222"/>
      <c r="H108" s="190">
        <f>+A!D56/(D!H$94)</f>
        <v>3.242988032950466E-14</v>
      </c>
      <c r="I108" s="190">
        <f>+A!E56/(D!I$94)</f>
        <v>0</v>
      </c>
      <c r="J108" s="190">
        <f>+A!F56/(D!J$94)</f>
        <v>0</v>
      </c>
      <c r="K108" s="190">
        <f>+A!G56/(D!K$94)</f>
        <v>0</v>
      </c>
      <c r="L108" s="190">
        <f>+A!H56/(D!L$94)</f>
        <v>0</v>
      </c>
      <c r="M108" s="190">
        <f>+A!I56/(D!M$94)</f>
        <v>0</v>
      </c>
      <c r="N108" s="190">
        <f>+A!J56/(D!N$94)</f>
        <v>0</v>
      </c>
      <c r="O108" s="190">
        <f>+A!K56/(D!O$94)</f>
        <v>0</v>
      </c>
      <c r="P108" s="190">
        <f>+A!L56/(D!P$94)</f>
        <v>0</v>
      </c>
      <c r="Q108" s="190">
        <f>+A!M56/(D!Q$94)</f>
        <v>0</v>
      </c>
      <c r="R108" s="190">
        <f>+A!N56/(D!R$94)</f>
        <v>5.6629675384235465E-11</v>
      </c>
      <c r="S108" s="190">
        <f>+A!O56/(D!S$94)</f>
        <v>1.3524804871606518E-11</v>
      </c>
      <c r="T108" s="190">
        <f>+A!P56/(D!T$94)</f>
        <v>5.6716800755326244E-11</v>
      </c>
      <c r="U108" s="190">
        <f>+A!Q56/(D!U$94)</f>
        <v>6.0393691154936489E-11</v>
      </c>
      <c r="V108" s="190">
        <f>+A!R56/(D!V$94)</f>
        <v>2.8226639492556183E-11</v>
      </c>
      <c r="W108" s="190">
        <f>+A!S56/(D!W$94)</f>
        <v>5.4630684880827415E-11</v>
      </c>
      <c r="X108" s="190">
        <f>+A!T56/(D!X$94)</f>
        <v>6.6067378164653955E-11</v>
      </c>
      <c r="Y108" s="190">
        <f>+A!U56/(D!Y$94)</f>
        <v>6.438083452381669E-11</v>
      </c>
      <c r="Z108" s="190">
        <f>+A!V56/(D!Z$94)</f>
        <v>7.1674334198455445E-11</v>
      </c>
      <c r="AA108" s="190">
        <f>+A!W56/(D!AA$94)</f>
        <v>1.0708476645862642E-10</v>
      </c>
      <c r="AB108" s="190">
        <f>+A!X56/(D!AB$94)</f>
        <v>1.773431409125598E-10</v>
      </c>
      <c r="AC108" s="190">
        <f>+A!Y56/(D!AC$94)</f>
        <v>1.1924695917384429E-10</v>
      </c>
      <c r="AD108" s="190">
        <f>+A!Z56/(D!AD$94)</f>
        <v>2.5060853666080379E-10</v>
      </c>
      <c r="AE108" s="190">
        <f>+A!AA56/(D!AE$94)</f>
        <v>2.2741872150282166E-11</v>
      </c>
    </row>
    <row r="109" spans="6:31" x14ac:dyDescent="0.25">
      <c r="F109" s="1" t="s">
        <v>53</v>
      </c>
      <c r="I109" s="60"/>
    </row>
    <row r="110" spans="6:31" ht="15.75" thickBot="1" x14ac:dyDescent="0.3"/>
    <row r="111" spans="6:31" ht="15.75" thickBot="1" x14ac:dyDescent="0.3">
      <c r="F111" s="7" t="s">
        <v>15</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c r="AE111" s="10">
        <v>2018</v>
      </c>
    </row>
    <row r="112" spans="6:31" ht="15.75" thickBot="1" x14ac:dyDescent="0.3">
      <c r="F112" s="197" t="s">
        <v>27</v>
      </c>
      <c r="G112" s="213"/>
      <c r="H112" s="187">
        <f>+B!E46/(D!H$94)</f>
        <v>1.284813138951658E-6</v>
      </c>
      <c r="I112" s="187">
        <f>+B!F46/(D!I$94)</f>
        <v>1.3291117204362258E-6</v>
      </c>
      <c r="J112" s="187">
        <f>+B!G46/(D!J$94)</f>
        <v>1.7186363876140452E-6</v>
      </c>
      <c r="K112" s="187">
        <f>+B!H46/(D!K$94)</f>
        <v>2.2922444853767342E-6</v>
      </c>
      <c r="L112" s="187">
        <f>+B!I46/(D!L$94)</f>
        <v>2.6393212491578516E-6</v>
      </c>
      <c r="M112" s="187">
        <f>+B!J46/(D!M$94)</f>
        <v>3.5622912758523468E-6</v>
      </c>
      <c r="N112" s="187">
        <f>+B!K46/(D!N$94)</f>
        <v>4.8410213643741428E-6</v>
      </c>
      <c r="O112" s="187">
        <f>+B!L46/(D!O$94)</f>
        <v>5.4409072865578883E-6</v>
      </c>
      <c r="P112" s="187">
        <f>+B!M46/(D!P$94)</f>
        <v>7.2733347470386266E-6</v>
      </c>
      <c r="Q112" s="187">
        <f>+B!N46/(D!Q$94)</f>
        <v>1.0631914600337045E-5</v>
      </c>
      <c r="R112" s="187">
        <f>+B!O46/(D!R$94)</f>
        <v>1.1031329998058898E-5</v>
      </c>
      <c r="S112" s="187">
        <f>+B!P46/(D!S$94)</f>
        <v>1.3649491099442113E-5</v>
      </c>
      <c r="T112" s="187">
        <f>+B!Q46/(D!T$94)</f>
        <v>1.6038134574280482E-5</v>
      </c>
      <c r="U112" s="187">
        <f>+B!R46/(D!U$94)</f>
        <v>1.8643956965492947E-5</v>
      </c>
      <c r="V112" s="187">
        <f>+B!S46/(D!V$94)</f>
        <v>1.5888905512274993E-5</v>
      </c>
      <c r="W112" s="187">
        <f>+B!T46/(D!W$94)</f>
        <v>1.9083906801645193E-5</v>
      </c>
      <c r="X112" s="187">
        <f>+B!U46/(D!X$94)</f>
        <v>2.4377072725010544E-5</v>
      </c>
      <c r="Y112" s="187">
        <f>+B!V46/(D!Y$94)</f>
        <v>2.5874310143312033E-5</v>
      </c>
      <c r="Z112" s="187">
        <f>+B!W46/(D!Z$94)</f>
        <v>2.7256732459126522E-5</v>
      </c>
      <c r="AA112" s="187">
        <f>+B!X46/(D!AA$94)</f>
        <v>3.1175353661944984E-5</v>
      </c>
      <c r="AB112" s="187">
        <f>+B!Y46/(D!AB$94)</f>
        <v>3.4414458195568685E-5</v>
      </c>
      <c r="AC112" s="187">
        <f>+B!Z46/(D!AC$94)</f>
        <v>3.081648417065833E-5</v>
      </c>
      <c r="AD112" s="187">
        <f>+B!AA46/(D!AD$94)</f>
        <v>2.8314058677107796E-5</v>
      </c>
      <c r="AE112" s="187">
        <f>+B!AB46/(D!AE$94)</f>
        <v>3.1931672302522501E-5</v>
      </c>
    </row>
    <row r="113" spans="6:31" x14ac:dyDescent="0.25">
      <c r="F113" s="219" t="s">
        <v>17</v>
      </c>
      <c r="G113" s="220"/>
      <c r="H113" s="188">
        <f>+B!E47/(D!H$94)</f>
        <v>3.7076694103154737E-7</v>
      </c>
      <c r="I113" s="188">
        <f>+B!F47/(D!I$94)</f>
        <v>4.1351384121154363E-7</v>
      </c>
      <c r="J113" s="188">
        <f>+B!G47/(D!J$94)</f>
        <v>6.0971630240982759E-7</v>
      </c>
      <c r="K113" s="188">
        <f>+B!H47/(D!K$94)</f>
        <v>8.4922569022634666E-7</v>
      </c>
      <c r="L113" s="188">
        <f>+B!I47/(D!L$94)</f>
        <v>8.974966767334327E-7</v>
      </c>
      <c r="M113" s="188">
        <f>+B!J47/(D!M$94)</f>
        <v>1.1833781991410591E-6</v>
      </c>
      <c r="N113" s="188">
        <f>+B!K47/(D!N$94)</f>
        <v>1.783654622015345E-6</v>
      </c>
      <c r="O113" s="188">
        <f>+B!L47/(D!O$94)</f>
        <v>1.7908950610312035E-6</v>
      </c>
      <c r="P113" s="188">
        <f>+B!M47/(D!P$94)</f>
        <v>1.9266021666885204E-6</v>
      </c>
      <c r="Q113" s="188">
        <f>+B!N47/(D!Q$94)</f>
        <v>2.4666193371740995E-6</v>
      </c>
      <c r="R113" s="188">
        <f>+B!O47/(D!R$94)</f>
        <v>2.4362582439900169E-6</v>
      </c>
      <c r="S113" s="188">
        <f>+B!P47/(D!S$94)</f>
        <v>2.9728095681356893E-6</v>
      </c>
      <c r="T113" s="188">
        <f>+B!Q47/(D!T$94)</f>
        <v>3.1593932639246724E-6</v>
      </c>
      <c r="U113" s="188">
        <f>+B!R47/(D!U$94)</f>
        <v>3.262333432463539E-6</v>
      </c>
      <c r="V113" s="188">
        <f>+B!S47/(D!V$94)</f>
        <v>3.1492780300730115E-6</v>
      </c>
      <c r="W113" s="188">
        <f>+B!T47/(D!W$94)</f>
        <v>3.6885494427364984E-6</v>
      </c>
      <c r="X113" s="188">
        <f>+B!U47/(D!X$94)</f>
        <v>4.7809506724940077E-6</v>
      </c>
      <c r="Y113" s="188">
        <f>+B!V47/(D!Y$94)</f>
        <v>5.1912369864786114E-6</v>
      </c>
      <c r="Z113" s="188">
        <f>+B!W47/(D!Z$94)</f>
        <v>4.8992980067998367E-6</v>
      </c>
      <c r="AA113" s="188">
        <f>+B!X47/(D!AA$94)</f>
        <v>5.364310367197432E-6</v>
      </c>
      <c r="AB113" s="188">
        <f>+B!Y47/(D!AB$94)</f>
        <v>5.8019384567119922E-6</v>
      </c>
      <c r="AC113" s="188">
        <f>+B!Z47/(D!AC$94)</f>
        <v>5.0956067627773396E-6</v>
      </c>
      <c r="AD113" s="188">
        <f>+B!AA47/(D!AD$94)</f>
        <v>4.8864738698563822E-6</v>
      </c>
      <c r="AE113" s="188">
        <f>+B!AB47/(D!AE$94)</f>
        <v>5.3134504546814898E-6</v>
      </c>
    </row>
    <row r="114" spans="6:31" x14ac:dyDescent="0.25">
      <c r="F114" s="223" t="s">
        <v>18</v>
      </c>
      <c r="G114" s="224"/>
      <c r="H114" s="189">
        <f>+B!E48/(D!H$94)</f>
        <v>2.938959310156174E-7</v>
      </c>
      <c r="I114" s="189">
        <f>+B!F48/(D!I$94)</f>
        <v>3.286204002581595E-7</v>
      </c>
      <c r="J114" s="189">
        <f>+B!G48/(D!J$94)</f>
        <v>3.9527111725267617E-7</v>
      </c>
      <c r="K114" s="189">
        <f>+B!H48/(D!K$94)</f>
        <v>5.6656367416895157E-7</v>
      </c>
      <c r="L114" s="189">
        <f>+B!I48/(D!L$94)</f>
        <v>7.9310073732384727E-7</v>
      </c>
      <c r="M114" s="189">
        <f>+B!J48/(D!M$94)</f>
        <v>1.1582310565807215E-6</v>
      </c>
      <c r="N114" s="189">
        <f>+B!K48/(D!N$94)</f>
        <v>1.5647524963651842E-6</v>
      </c>
      <c r="O114" s="189">
        <f>+B!L48/(D!O$94)</f>
        <v>1.8904062676110795E-6</v>
      </c>
      <c r="P114" s="189">
        <f>+B!M48/(D!P$94)</f>
        <v>2.993518211082135E-6</v>
      </c>
      <c r="Q114" s="189">
        <f>+B!N48/(D!Q$94)</f>
        <v>4.4856517433077534E-6</v>
      </c>
      <c r="R114" s="189">
        <f>+B!O48/(D!R$94)</f>
        <v>5.3099647716713577E-6</v>
      </c>
      <c r="S114" s="189">
        <f>+B!P48/(D!S$94)</f>
        <v>6.2315512491094589E-6</v>
      </c>
      <c r="T114" s="189">
        <f>+B!Q48/(D!T$94)</f>
        <v>7.6303703749732207E-6</v>
      </c>
      <c r="U114" s="189">
        <f>+B!R48/(D!U$94)</f>
        <v>8.7972392838219376E-6</v>
      </c>
      <c r="V114" s="189">
        <f>+B!S48/(D!V$94)</f>
        <v>7.4172851385548949E-6</v>
      </c>
      <c r="W114" s="189">
        <f>+B!T48/(D!W$94)</f>
        <v>9.2770258803031964E-6</v>
      </c>
      <c r="X114" s="189">
        <f>+B!U48/(D!X$94)</f>
        <v>1.1052215023459726E-5</v>
      </c>
      <c r="Y114" s="189">
        <f>+B!V48/(D!Y$94)</f>
        <v>1.265813125489909E-5</v>
      </c>
      <c r="Z114" s="189">
        <f>+B!W48/(D!Z$94)</f>
        <v>1.4183544915828632E-5</v>
      </c>
      <c r="AA114" s="189">
        <f>+B!X48/(D!AA$94)</f>
        <v>1.6274802257081788E-5</v>
      </c>
      <c r="AB114" s="189">
        <f>+B!Y48/(D!AB$94)</f>
        <v>1.7547084513603974E-5</v>
      </c>
      <c r="AC114" s="189">
        <f>+B!Z48/(D!AC$94)</f>
        <v>1.5054606482527077E-5</v>
      </c>
      <c r="AD114" s="189">
        <f>+B!AA48/(D!AD$94)</f>
        <v>1.3942890644282194E-5</v>
      </c>
      <c r="AE114" s="189">
        <f>+B!AB48/(D!AE$94)</f>
        <v>1.5824424925128216E-5</v>
      </c>
    </row>
    <row r="115" spans="6:31" x14ac:dyDescent="0.25">
      <c r="F115" s="219" t="s">
        <v>19</v>
      </c>
      <c r="G115" s="220"/>
      <c r="H115" s="189">
        <f>+B!E49/(D!H$94)</f>
        <v>1.8255582817514333E-7</v>
      </c>
      <c r="I115" s="189">
        <f>+B!F49/(D!I$94)</f>
        <v>1.4908855195481416E-7</v>
      </c>
      <c r="J115" s="189">
        <f>+B!G49/(D!J$94)</f>
        <v>2.0661173445461181E-7</v>
      </c>
      <c r="K115" s="189">
        <f>+B!H49/(D!K$94)</f>
        <v>2.8336777957309981E-7</v>
      </c>
      <c r="L115" s="189">
        <f>+B!I49/(D!L$94)</f>
        <v>2.9894380249891985E-7</v>
      </c>
      <c r="M115" s="189">
        <f>+B!J49/(D!M$94)</f>
        <v>4.7583356312859675E-7</v>
      </c>
      <c r="N115" s="189">
        <f>+B!K49/(D!N$94)</f>
        <v>7.2336616935329884E-7</v>
      </c>
      <c r="O115" s="189">
        <f>+B!L49/(D!O$94)</f>
        <v>9.2493632837839078E-7</v>
      </c>
      <c r="P115" s="189">
        <f>+B!M49/(D!P$94)</f>
        <v>1.1931519370226847E-6</v>
      </c>
      <c r="Q115" s="189">
        <f>+B!N49/(D!Q$94)</f>
        <v>2.1469491468508445E-6</v>
      </c>
      <c r="R115" s="189">
        <f>+B!O49/(D!R$94)</f>
        <v>1.7738764393642467E-6</v>
      </c>
      <c r="S115" s="189">
        <f>+B!P49/(D!S$94)</f>
        <v>2.2738751509625062E-6</v>
      </c>
      <c r="T115" s="189">
        <f>+B!Q49/(D!T$94)</f>
        <v>3.1847427811319015E-6</v>
      </c>
      <c r="U115" s="189">
        <f>+B!R49/(D!U$94)</f>
        <v>4.0313358067218215E-6</v>
      </c>
      <c r="V115" s="189">
        <f>+B!S49/(D!V$94)</f>
        <v>3.036740663717059E-6</v>
      </c>
      <c r="W115" s="189">
        <f>+B!T49/(D!W$94)</f>
        <v>3.9213591028086881E-6</v>
      </c>
      <c r="X115" s="189">
        <f>+B!U49/(D!X$94)</f>
        <v>5.8203151467402836E-6</v>
      </c>
      <c r="Y115" s="189">
        <f>+B!V49/(D!Y$94)</f>
        <v>5.1618624211987898E-6</v>
      </c>
      <c r="Z115" s="189">
        <f>+B!W49/(D!Z$94)</f>
        <v>4.8879073138192054E-6</v>
      </c>
      <c r="AA115" s="189">
        <f>+B!X49/(D!AA$94)</f>
        <v>6.1959951671541723E-6</v>
      </c>
      <c r="AB115" s="189">
        <f>+B!Y49/(D!AB$94)</f>
        <v>6.5832198169194964E-6</v>
      </c>
      <c r="AC115" s="189">
        <f>+B!Z49/(D!AC$94)</f>
        <v>6.065302769936519E-6</v>
      </c>
      <c r="AD115" s="189">
        <f>+B!AA49/(D!AD$94)</f>
        <v>5.4959356286970474E-6</v>
      </c>
      <c r="AE115" s="189">
        <f>+B!AB49/(D!AE$94)</f>
        <v>6.7598033291375443E-6</v>
      </c>
    </row>
    <row r="116" spans="6:31" x14ac:dyDescent="0.25">
      <c r="F116" s="223" t="s">
        <v>20</v>
      </c>
      <c r="G116" s="224"/>
      <c r="H116" s="189">
        <f>+B!E50/(D!H$94)</f>
        <v>1.7744763557504142E-7</v>
      </c>
      <c r="I116" s="189">
        <f>+B!F50/(D!I$94)</f>
        <v>2.1290617264388639E-7</v>
      </c>
      <c r="J116" s="189">
        <f>+B!G50/(D!J$94)</f>
        <v>1.7272189135869943E-7</v>
      </c>
      <c r="K116" s="189">
        <f>+B!H50/(D!K$94)</f>
        <v>2.5669861806451594E-7</v>
      </c>
      <c r="L116" s="189">
        <f>+B!I50/(D!L$94)</f>
        <v>3.3349736707873102E-7</v>
      </c>
      <c r="M116" s="189">
        <f>+B!J50/(D!M$94)</f>
        <v>4.2071676818855806E-7</v>
      </c>
      <c r="N116" s="189">
        <f>+B!K50/(D!N$94)</f>
        <v>5.2419144740520383E-7</v>
      </c>
      <c r="O116" s="189">
        <f>+B!L50/(D!O$94)</f>
        <v>5.7637565554540535E-7</v>
      </c>
      <c r="P116" s="189">
        <f>+B!M50/(D!P$94)</f>
        <v>8.4477328286612878E-7</v>
      </c>
      <c r="Q116" s="189">
        <f>+B!N50/(D!Q$94)</f>
        <v>1.2061668097677947E-6</v>
      </c>
      <c r="R116" s="189">
        <f>+B!O50/(D!R$94)</f>
        <v>1.1026856499326231E-6</v>
      </c>
      <c r="S116" s="189">
        <f>+B!P50/(D!S$94)</f>
        <v>1.4895123094138173E-6</v>
      </c>
      <c r="T116" s="189">
        <f>+B!Q50/(D!T$94)</f>
        <v>1.4252088943537722E-6</v>
      </c>
      <c r="U116" s="189">
        <f>+B!R50/(D!U$94)</f>
        <v>1.9442111331435831E-6</v>
      </c>
      <c r="V116" s="189">
        <f>+B!S50/(D!V$94)</f>
        <v>1.7920483419037434E-6</v>
      </c>
      <c r="W116" s="189">
        <f>+B!T50/(D!W$94)</f>
        <v>1.5953751208421752E-6</v>
      </c>
      <c r="X116" s="189">
        <f>+B!U50/(D!X$94)</f>
        <v>1.9210580295037701E-6</v>
      </c>
      <c r="Y116" s="189">
        <f>+B!V50/(D!Y$94)</f>
        <v>2.0401669893523068E-6</v>
      </c>
      <c r="Z116" s="189">
        <f>+B!W50/(D!Z$94)</f>
        <v>2.4596091831951061E-6</v>
      </c>
      <c r="AA116" s="189">
        <f>+B!X50/(D!AA$94)</f>
        <v>2.490980511848996E-6</v>
      </c>
      <c r="AB116" s="189">
        <f>+B!Y50/(D!AB$94)</f>
        <v>3.3384285045212663E-6</v>
      </c>
      <c r="AC116" s="189">
        <f>+B!Z50/(D!AC$94)</f>
        <v>3.5055584229181004E-6</v>
      </c>
      <c r="AD116" s="189">
        <f>+B!AA50/(D!AD$94)</f>
        <v>3.1054862564442242E-6</v>
      </c>
      <c r="AE116" s="189">
        <f>+B!AB50/(D!AE$94)</f>
        <v>3.1693985822577604E-6</v>
      </c>
    </row>
    <row r="117" spans="6:31" x14ac:dyDescent="0.25">
      <c r="F117" s="219" t="s">
        <v>21</v>
      </c>
      <c r="G117" s="220"/>
      <c r="H117" s="189">
        <f>+B!E51/(D!H$94)</f>
        <v>1.3014147730094592E-7</v>
      </c>
      <c r="I117" s="189">
        <f>+B!F51/(D!I$94)</f>
        <v>8.8436726387693861E-8</v>
      </c>
      <c r="J117" s="189">
        <f>+B!G51/(D!J$94)</f>
        <v>9.9845575632285796E-8</v>
      </c>
      <c r="K117" s="189">
        <f>+B!H51/(D!K$94)</f>
        <v>9.9775790780299191E-8</v>
      </c>
      <c r="L117" s="189">
        <f>+B!I51/(D!L$94)</f>
        <v>9.3197540331026945E-8</v>
      </c>
      <c r="M117" s="189">
        <f>+B!J51/(D!M$94)</f>
        <v>5.3088714637224211E-8</v>
      </c>
      <c r="N117" s="189">
        <f>+B!K51/(D!N$94)</f>
        <v>5.321437162444266E-8</v>
      </c>
      <c r="O117" s="189">
        <f>+B!L51/(D!O$94)</f>
        <v>5.3054437257405534E-8</v>
      </c>
      <c r="P117" s="189">
        <f>+B!M51/(D!P$94)</f>
        <v>6.8284494853830992E-8</v>
      </c>
      <c r="Q117" s="189">
        <f>+B!N51/(D!Q$94)</f>
        <v>6.83545958437104E-8</v>
      </c>
      <c r="R117" s="189">
        <f>+B!O51/(D!R$94)</f>
        <v>4.5753386752791655E-8</v>
      </c>
      <c r="S117" s="189">
        <f>+B!P51/(D!S$94)</f>
        <v>5.1121615913126398E-8</v>
      </c>
      <c r="T117" s="189">
        <f>+B!Q51/(D!T$94)</f>
        <v>4.0542696541559637E-8</v>
      </c>
      <c r="U117" s="189">
        <f>+B!R51/(D!U$94)</f>
        <v>2.5093023307034136E-8</v>
      </c>
      <c r="V117" s="189">
        <f>+B!S51/(D!V$94)</f>
        <v>1.8722999411516764E-8</v>
      </c>
      <c r="W117" s="189">
        <f>+B!T51/(D!W$94)</f>
        <v>1.9371702901060696E-8</v>
      </c>
      <c r="X117" s="189">
        <f>+B!U51/(D!X$94)</f>
        <v>4.5118509696438424E-8</v>
      </c>
      <c r="Y117" s="189">
        <f>+B!V51/(D!Y$94)</f>
        <v>2.706681845447549E-8</v>
      </c>
      <c r="Z117" s="189">
        <f>+B!W51/(D!Z$94)</f>
        <v>3.0329435083084796E-8</v>
      </c>
      <c r="AA117" s="189">
        <f>+B!X51/(D!AA$94)</f>
        <v>1.6049782511381453E-8</v>
      </c>
      <c r="AB117" s="189">
        <f>+B!Y51/(D!AB$94)</f>
        <v>3.3558351768252317E-8</v>
      </c>
      <c r="AC117" s="189">
        <f>+B!Z51/(D!AC$94)</f>
        <v>9.8969867060441134E-8</v>
      </c>
      <c r="AD117" s="189">
        <f>+B!AA51/(D!AD$94)</f>
        <v>4.7660629688188703E-8</v>
      </c>
      <c r="AE117" s="189">
        <f>+B!AB51/(D!AE$94)</f>
        <v>4.5420067058543546E-8</v>
      </c>
    </row>
    <row r="118" spans="6:31" x14ac:dyDescent="0.25">
      <c r="F118" s="223" t="s">
        <v>22</v>
      </c>
      <c r="G118" s="224"/>
      <c r="H118" s="189">
        <f>+B!E52/(D!H$94)</f>
        <v>9.3849684672402218E-8</v>
      </c>
      <c r="I118" s="189">
        <f>+B!F52/(D!I$94)</f>
        <v>7.7790762651254856E-8</v>
      </c>
      <c r="J118" s="189">
        <f>+B!G52/(D!J$94)</f>
        <v>1.7796356187698243E-7</v>
      </c>
      <c r="K118" s="189">
        <f>+B!H52/(D!K$94)</f>
        <v>1.5823987395551839E-7</v>
      </c>
      <c r="L118" s="189">
        <f>+B!I52/(D!L$94)</f>
        <v>1.4310274629027725E-7</v>
      </c>
      <c r="M118" s="189">
        <f>+B!J52/(D!M$94)</f>
        <v>1.6595867475880136E-7</v>
      </c>
      <c r="N118" s="189">
        <f>+B!K52/(D!N$94)</f>
        <v>1.2172009533111874E-7</v>
      </c>
      <c r="O118" s="189">
        <f>+B!L52/(D!O$94)</f>
        <v>1.3355136318768722E-7</v>
      </c>
      <c r="P118" s="189">
        <f>+B!M52/(D!P$94)</f>
        <v>9.6454793362135546E-8</v>
      </c>
      <c r="Q118" s="189">
        <f>+B!N52/(D!Q$94)</f>
        <v>7.3753577139659878E-8</v>
      </c>
      <c r="R118" s="189">
        <f>+B!O52/(D!R$94)</f>
        <v>9.3677805157060867E-8</v>
      </c>
      <c r="S118" s="189">
        <f>+B!P52/(D!S$94)</f>
        <v>1.410717288266576E-7</v>
      </c>
      <c r="T118" s="189">
        <f>+B!Q52/(D!T$94)</f>
        <v>1.6183297310985263E-7</v>
      </c>
      <c r="U118" s="189">
        <f>+B!R52/(D!U$94)</f>
        <v>1.4669307476527003E-7</v>
      </c>
      <c r="V118" s="189">
        <f>+B!S52/(D!V$94)</f>
        <v>1.5845083098483535E-7</v>
      </c>
      <c r="W118" s="189">
        <f>+B!T52/(D!W$94)</f>
        <v>2.5201346420383611E-7</v>
      </c>
      <c r="X118" s="189">
        <f>+B!U52/(D!X$94)</f>
        <v>2.7717671113636365E-7</v>
      </c>
      <c r="Y118" s="189">
        <f>+B!V52/(D!Y$94)</f>
        <v>2.7387504479702411E-7</v>
      </c>
      <c r="Z118" s="189">
        <f>+B!W52/(D!Z$94)</f>
        <v>2.4565643417473207E-7</v>
      </c>
      <c r="AA118" s="189">
        <f>+B!X52/(D!AA$94)</f>
        <v>2.3474351262173129E-7</v>
      </c>
      <c r="AB118" s="189">
        <f>+B!Y52/(D!AB$94)</f>
        <v>2.8148815168302225E-7</v>
      </c>
      <c r="AC118" s="189">
        <f>+B!Z52/(D!AC$94)</f>
        <v>3.3644091426853607E-7</v>
      </c>
      <c r="AD118" s="189">
        <f>+B!AA52/(D!AD$94)</f>
        <v>2.976737519544742E-7</v>
      </c>
      <c r="AE118" s="189">
        <f>+B!AB52/(D!AE$94)</f>
        <v>2.6138044314672775E-7</v>
      </c>
    </row>
    <row r="119" spans="6:31" x14ac:dyDescent="0.25">
      <c r="F119" s="219" t="s">
        <v>23</v>
      </c>
      <c r="G119" s="220"/>
      <c r="H119" s="189">
        <f>+B!E53/(D!H$94)</f>
        <v>3.3604123056395583E-8</v>
      </c>
      <c r="I119" s="189">
        <f>+B!F53/(D!I$94)</f>
        <v>5.076597830799851E-8</v>
      </c>
      <c r="J119" s="189">
        <f>+B!G53/(D!J$94)</f>
        <v>4.5566917368864555E-8</v>
      </c>
      <c r="K119" s="189">
        <f>+B!H53/(D!K$94)</f>
        <v>3.3282299127990449E-8</v>
      </c>
      <c r="L119" s="189">
        <f>+B!I53/(D!L$94)</f>
        <v>5.6820933601551362E-8</v>
      </c>
      <c r="M119" s="189">
        <f>+B!J53/(D!M$94)</f>
        <v>7.94474013632942E-8</v>
      </c>
      <c r="N119" s="189">
        <f>+B!K53/(D!N$94)</f>
        <v>5.3049397948500114E-8</v>
      </c>
      <c r="O119" s="189">
        <f>+B!L53/(D!O$94)</f>
        <v>6.7232083635048473E-8</v>
      </c>
      <c r="P119" s="189">
        <f>+B!M53/(D!P$94)</f>
        <v>9.1107344202623159E-8</v>
      </c>
      <c r="Q119" s="189">
        <f>+B!N53/(D!Q$94)</f>
        <v>8.9023652556705508E-8</v>
      </c>
      <c r="R119" s="189">
        <f>+B!O53/(D!R$94)</f>
        <v>8.9470506835815322E-8</v>
      </c>
      <c r="S119" s="189">
        <f>+B!P53/(D!S$94)</f>
        <v>8.677523416230665E-8</v>
      </c>
      <c r="T119" s="189">
        <f>+B!Q53/(D!T$94)</f>
        <v>8.4720913976962067E-8</v>
      </c>
      <c r="U119" s="189">
        <f>+B!R53/(D!U$94)</f>
        <v>8.6912784317802596E-8</v>
      </c>
      <c r="V119" s="189">
        <f>+B!S53/(D!V$94)</f>
        <v>7.4692914302373343E-8</v>
      </c>
      <c r="W119" s="189">
        <f>+B!T53/(D!W$94)</f>
        <v>7.0148206899944945E-8</v>
      </c>
      <c r="X119" s="189">
        <f>+B!U53/(D!X$94)</f>
        <v>9.8726951773983955E-8</v>
      </c>
      <c r="Y119" s="189">
        <f>+B!V53/(D!Y$94)</f>
        <v>9.5346287312886898E-8</v>
      </c>
      <c r="Z119" s="189">
        <f>+B!W53/(D!Z$94)</f>
        <v>8.1645341421045831E-8</v>
      </c>
      <c r="AA119" s="189">
        <f>+B!X53/(D!AA$94)</f>
        <v>9.5352920211006979E-8</v>
      </c>
      <c r="AB119" s="189">
        <f>+B!Y53/(D!AB$94)</f>
        <v>1.3783103834878394E-7</v>
      </c>
      <c r="AC119" s="189">
        <f>+B!Z53/(D!AC$94)</f>
        <v>1.3495196578071978E-7</v>
      </c>
      <c r="AD119" s="189">
        <f>+B!AA53/(D!AD$94)</f>
        <v>1.4250022622313994E-7</v>
      </c>
      <c r="AE119" s="189">
        <f>+B!AB53/(D!AE$94)</f>
        <v>1.6031715009396391E-7</v>
      </c>
    </row>
    <row r="120" spans="6:31" x14ac:dyDescent="0.25">
      <c r="F120" s="223" t="s">
        <v>24</v>
      </c>
      <c r="G120" s="224"/>
      <c r="H120" s="189">
        <f>+B!E54/(D!H$94)</f>
        <v>1.6562372282682423E-9</v>
      </c>
      <c r="I120" s="189">
        <f>+B!F54/(D!I$94)</f>
        <v>1.929835211114008E-9</v>
      </c>
      <c r="J120" s="189">
        <f>+B!G54/(D!J$94)</f>
        <v>0</v>
      </c>
      <c r="K120" s="189">
        <f>+B!H54/(D!K$94)</f>
        <v>0</v>
      </c>
      <c r="L120" s="189">
        <f>+B!I54/(D!L$94)</f>
        <v>0</v>
      </c>
      <c r="M120" s="189">
        <f>+B!J54/(D!M$94)</f>
        <v>7.148107574413397E-12</v>
      </c>
      <c r="N120" s="189">
        <f>+B!K54/(D!N$94)</f>
        <v>1.6877190945446335E-10</v>
      </c>
      <c r="O120" s="189">
        <f>+B!L54/(D!O$94)</f>
        <v>1.3213062203706948E-11</v>
      </c>
      <c r="P120" s="189">
        <f>+B!M54/(D!P$94)</f>
        <v>9.5052432025555841E-11</v>
      </c>
      <c r="Q120" s="189">
        <f>+B!N54/(D!Q$94)</f>
        <v>5.967122037938407E-10</v>
      </c>
      <c r="R120" s="189">
        <f>+B!O54/(D!R$94)</f>
        <v>2.3594788363103985E-10</v>
      </c>
      <c r="S120" s="189">
        <f>+B!P54/(D!S$94)</f>
        <v>2.9865278533673008E-10</v>
      </c>
      <c r="T120" s="189">
        <f>+B!Q54/(D!T$94)</f>
        <v>3.0362098303021299E-9</v>
      </c>
      <c r="U120" s="189">
        <f>+B!R54/(D!U$94)</f>
        <v>5.5661055437068692E-9</v>
      </c>
      <c r="V120" s="189">
        <f>+B!S54/(D!V$94)</f>
        <v>2.5067779159889985E-9</v>
      </c>
      <c r="W120" s="189">
        <f>+B!T54/(D!W$94)</f>
        <v>4.1788850470039852E-9</v>
      </c>
      <c r="X120" s="189">
        <f>+B!U54/(D!X$94)</f>
        <v>5.2905540031263408E-9</v>
      </c>
      <c r="Y120" s="189">
        <f>+B!V54/(D!Y$94)</f>
        <v>2.9575552836551543E-9</v>
      </c>
      <c r="Z120" s="189">
        <f>+B!W54/(D!Z$94)</f>
        <v>3.6187253480211739E-10</v>
      </c>
      <c r="AA120" s="189">
        <f>+B!X54/(D!AA$94)</f>
        <v>8.5847878664711748E-10</v>
      </c>
      <c r="AB120" s="189">
        <f>+B!Y54/(D!AB$94)</f>
        <v>7.9856039443471375E-10</v>
      </c>
      <c r="AC120" s="189">
        <f>+B!Z54/(D!AC$94)</f>
        <v>1.5617602870122929E-9</v>
      </c>
      <c r="AD120" s="189">
        <f>+B!AA54/(D!AD$94)</f>
        <v>1.1212990375829703E-9</v>
      </c>
      <c r="AE120" s="189">
        <f>+B!AB54/(D!AE$94)</f>
        <v>2.6228646298085018E-9</v>
      </c>
    </row>
    <row r="121" spans="6:31" x14ac:dyDescent="0.25">
      <c r="F121" s="219" t="s">
        <v>25</v>
      </c>
      <c r="G121" s="220"/>
      <c r="H121" s="189">
        <f>+B!E55/(D!H$94)</f>
        <v>8.1096320743981313E-10</v>
      </c>
      <c r="I121" s="189">
        <f>+B!F55/(D!I$94)</f>
        <v>6.0018973252965464E-9</v>
      </c>
      <c r="J121" s="189">
        <f>+B!G55/(D!J$94)</f>
        <v>1.0912107311052259E-8</v>
      </c>
      <c r="K121" s="189">
        <f>+B!H55/(D!K$94)</f>
        <v>4.4655455010417547E-8</v>
      </c>
      <c r="L121" s="189">
        <f>+B!I55/(D!L$94)</f>
        <v>1.7320925108869296E-8</v>
      </c>
      <c r="M121" s="189">
        <f>+B!J55/(D!M$94)</f>
        <v>2.0862472773496028E-8</v>
      </c>
      <c r="N121" s="189">
        <f>+B!K55/(D!N$94)</f>
        <v>1.6887862657833704E-8</v>
      </c>
      <c r="O121" s="189">
        <f>+B!L55/(D!O$94)</f>
        <v>3.6008351480986284E-9</v>
      </c>
      <c r="P121" s="189">
        <f>+B!M55/(D!P$94)</f>
        <v>5.9347464528542853E-8</v>
      </c>
      <c r="Q121" s="189">
        <f>+B!N55/(D!Q$94)</f>
        <v>9.3741266414795837E-8</v>
      </c>
      <c r="R121" s="189">
        <f>+B!O55/(D!R$94)</f>
        <v>1.7669320446146649E-7</v>
      </c>
      <c r="S121" s="189">
        <f>+B!P55/(D!S$94)</f>
        <v>4.0246892921294409E-7</v>
      </c>
      <c r="T121" s="189">
        <f>+B!Q55/(D!T$94)</f>
        <v>3.482750160470626E-7</v>
      </c>
      <c r="U121" s="189">
        <f>+B!R55/(D!U$94)</f>
        <v>3.4129961454062613E-7</v>
      </c>
      <c r="V121" s="189">
        <f>+B!S55/(D!V$94)</f>
        <v>2.3825058588594605E-7</v>
      </c>
      <c r="W121" s="189">
        <f>+B!T55/(D!W$94)</f>
        <v>2.5499694067269272E-7</v>
      </c>
      <c r="X121" s="189">
        <f>+B!U55/(D!X$94)</f>
        <v>3.7559044808418134E-7</v>
      </c>
      <c r="Y121" s="189">
        <f>+B!V55/(D!Y$94)</f>
        <v>4.030106469508619E-7</v>
      </c>
      <c r="Z121" s="189">
        <f>+B!W55/(D!Z$94)</f>
        <v>4.3444344521974948E-7</v>
      </c>
      <c r="AA121" s="189">
        <f>+B!X55/(D!AA$94)</f>
        <v>4.649124520171161E-7</v>
      </c>
      <c r="AB121" s="189">
        <f>+B!Y55/(D!AB$94)</f>
        <v>6.530718947528459E-7</v>
      </c>
      <c r="AC121" s="189">
        <f>+B!Z55/(D!AC$94)</f>
        <v>4.9490363908211686E-7</v>
      </c>
      <c r="AD121" s="189">
        <f>+B!AA55/(D!AD$94)</f>
        <v>3.679673118875897E-7</v>
      </c>
      <c r="AE121" s="189">
        <f>+B!AB55/(D!AE$94)</f>
        <v>3.8345078505941973E-7</v>
      </c>
    </row>
    <row r="122" spans="6:31" ht="15.75" thickBot="1" x14ac:dyDescent="0.3">
      <c r="F122" s="221" t="s">
        <v>26</v>
      </c>
      <c r="G122" s="222"/>
      <c r="H122" s="190">
        <f>+B!E56/(D!H$94)</f>
        <v>8.4328498816821953E-11</v>
      </c>
      <c r="I122" s="190">
        <f>+B!F56/(D!I$94)</f>
        <v>5.7564776754295387E-11</v>
      </c>
      <c r="J122" s="190">
        <f>+B!G56/(D!J$94)</f>
        <v>2.7179949045211272E-11</v>
      </c>
      <c r="K122" s="190">
        <f>+B!H56/(D!K$94)</f>
        <v>4.3530446959461858E-10</v>
      </c>
      <c r="L122" s="190">
        <f>+B!I56/(D!L$94)</f>
        <v>5.8405433967781688E-9</v>
      </c>
      <c r="M122" s="190">
        <f>+B!J56/(D!M$94)</f>
        <v>4.7672771730212781E-9</v>
      </c>
      <c r="N122" s="190">
        <f>+B!K56/(D!N$94)</f>
        <v>1.612976376106371E-11</v>
      </c>
      <c r="O122" s="190">
        <f>+B!L56/(D!O$94)</f>
        <v>8.4203149034334308E-10</v>
      </c>
      <c r="P122" s="190">
        <f>+B!M56/(D!P$94)</f>
        <v>0</v>
      </c>
      <c r="Q122" s="190">
        <f>+B!N56/(D!Q$94)</f>
        <v>1.057750536344318E-9</v>
      </c>
      <c r="R122" s="190">
        <f>+B!O56/(D!R$94)</f>
        <v>2.7140556555927277E-9</v>
      </c>
      <c r="S122" s="190">
        <f>+B!P56/(D!S$94)</f>
        <v>6.6670707052394131E-12</v>
      </c>
      <c r="T122" s="190">
        <f>+B!Q56/(D!T$94)</f>
        <v>1.1469676045301015E-11</v>
      </c>
      <c r="U122" s="190">
        <f>+B!R56/(D!U$94)</f>
        <v>3.2727150649371881E-9</v>
      </c>
      <c r="V122" s="190">
        <f>+B!S56/(D!V$94)</f>
        <v>9.2925090943986595E-10</v>
      </c>
      <c r="W122" s="190">
        <f>+B!T56/(D!W$94)</f>
        <v>8.8807613469474641E-10</v>
      </c>
      <c r="X122" s="190">
        <f>+B!U56/(D!X$94)</f>
        <v>6.3067513728314844E-10</v>
      </c>
      <c r="Y122" s="190">
        <f>+B!V56/(D!Y$94)</f>
        <v>2.0656130468761438E-8</v>
      </c>
      <c r="Z122" s="190">
        <f>+B!W56/(D!Z$94)</f>
        <v>3.3936505789827683E-8</v>
      </c>
      <c r="AA122" s="190">
        <f>+B!X56/(D!AA$94)</f>
        <v>3.7348212514716702E-8</v>
      </c>
      <c r="AB122" s="190">
        <f>+B!Y56/(D!AB$94)</f>
        <v>3.7038903434315261E-8</v>
      </c>
      <c r="AC122" s="190">
        <f>+B!Z56/(D!AC$94)</f>
        <v>2.8581618152876902E-8</v>
      </c>
      <c r="AD122" s="190">
        <f>+B!AA56/(D!AD$94)</f>
        <v>2.6349062271216896E-8</v>
      </c>
      <c r="AE122" s="190">
        <f>+B!AB56/(D!AE$94)</f>
        <v>1.1403701329024714E-8</v>
      </c>
    </row>
    <row r="123" spans="6:31" x14ac:dyDescent="0.25">
      <c r="F123" s="1" t="s">
        <v>53</v>
      </c>
      <c r="AD123" s="1"/>
    </row>
    <row r="124" spans="6:31" ht="15.75" thickBot="1" x14ac:dyDescent="0.3"/>
    <row r="125" spans="6:31" ht="15.75" thickBot="1" x14ac:dyDescent="0.3">
      <c r="F125" s="7" t="s">
        <v>15</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c r="AE125" s="10">
        <v>2018</v>
      </c>
    </row>
    <row r="126" spans="6:31" ht="15.75" thickBot="1" x14ac:dyDescent="0.3">
      <c r="F126" s="197" t="s">
        <v>27</v>
      </c>
      <c r="G126" s="213"/>
      <c r="H126" s="187">
        <f>+'C'!D46/(D!H$94)</f>
        <v>-8.0779701336348289E-7</v>
      </c>
      <c r="I126" s="187">
        <f>+'C'!E46/(D!I$94)</f>
        <v>-1.2581972365887516E-6</v>
      </c>
      <c r="J126" s="187">
        <f>+'C'!F46/(D!J$94)</f>
        <v>-1.600480939457002E-6</v>
      </c>
      <c r="K126" s="187">
        <f>+'C'!G46/(D!K$94)</f>
        <v>-2.2039755207356796E-6</v>
      </c>
      <c r="L126" s="187">
        <f>+'C'!H46/(D!L$94)</f>
        <v>-2.461055548093311E-6</v>
      </c>
      <c r="M126" s="187">
        <f>+'C'!I46/(D!M$94)</f>
        <v>-3.2683804643646758E-6</v>
      </c>
      <c r="N126" s="187">
        <f>+'C'!J46/(D!N$94)</f>
        <v>-4.6383081653180329E-6</v>
      </c>
      <c r="O126" s="187">
        <f>+'C'!K46/(D!O$94)</f>
        <v>-5.1567886683975451E-6</v>
      </c>
      <c r="P126" s="187">
        <f>+'C'!L46/(D!P$94)</f>
        <v>-6.4051418545326866E-6</v>
      </c>
      <c r="Q126" s="187">
        <f>+'C'!M46/(D!Q$94)</f>
        <v>-9.4574212845964781E-6</v>
      </c>
      <c r="R126" s="187">
        <f>+'C'!N46/(D!R$94)</f>
        <v>-9.4164369238360914E-6</v>
      </c>
      <c r="S126" s="187">
        <f>+'C'!O46/(D!S$94)</f>
        <v>-1.0866909135761981E-5</v>
      </c>
      <c r="T126" s="187">
        <f>+'C'!P46/(D!T$94)</f>
        <v>-1.2254645048276027E-5</v>
      </c>
      <c r="U126" s="187">
        <f>+'C'!Q46/(D!U$94)</f>
        <v>-1.6828444050442513E-5</v>
      </c>
      <c r="V126" s="187">
        <f>+'C'!R46/(D!V$94)</f>
        <v>-1.1827150958946553E-5</v>
      </c>
      <c r="W126" s="187">
        <f>+'C'!S46/(D!W$94)</f>
        <v>-1.2231992782735143E-5</v>
      </c>
      <c r="X126" s="187">
        <f>+'C'!T46/(D!X$94)</f>
        <v>-1.8446925543957304E-5</v>
      </c>
      <c r="Y126" s="187">
        <f>+'C'!U46/(D!Y$94)</f>
        <v>-1.6830637956151996E-5</v>
      </c>
      <c r="Z126" s="187">
        <f>+'C'!V46/(D!Z$94)</f>
        <v>-1.383674215835044E-5</v>
      </c>
      <c r="AA126" s="187">
        <f>+'C'!W46/(D!AA$94)</f>
        <v>-1.5958008404838032E-5</v>
      </c>
      <c r="AB126" s="187">
        <f>+'C'!X46/(D!AB$94)</f>
        <v>-2.6649200330406894E-5</v>
      </c>
      <c r="AC126" s="187">
        <f>+'C'!Y46/(D!AC$94)</f>
        <v>-2.6792293163392644E-5</v>
      </c>
      <c r="AD126" s="187">
        <f>+'C'!Z46/(D!AD$94)</f>
        <v>-2.1846947686897419E-5</v>
      </c>
      <c r="AE126" s="187">
        <f>+'C'!AA46/(D!AE$94)</f>
        <v>-1.9649092500884317E-5</v>
      </c>
    </row>
    <row r="127" spans="6:31" x14ac:dyDescent="0.25">
      <c r="F127" s="219" t="s">
        <v>17</v>
      </c>
      <c r="G127" s="220"/>
      <c r="H127" s="188">
        <f>+'C'!D47/(D!H$94)</f>
        <v>3.1316854406715696E-8</v>
      </c>
      <c r="I127" s="188">
        <f>+'C'!E47/(D!I$94)</f>
        <v>-4.0803244556513473E-7</v>
      </c>
      <c r="J127" s="188">
        <f>+'C'!F47/(D!J$94)</f>
        <v>-5.4869887315777521E-7</v>
      </c>
      <c r="K127" s="188">
        <f>+'C'!G47/(D!K$94)</f>
        <v>-8.2404203709125E-7</v>
      </c>
      <c r="L127" s="188">
        <f>+'C'!H47/(D!L$94)</f>
        <v>-8.0852189102511884E-7</v>
      </c>
      <c r="M127" s="188">
        <f>+'C'!I47/(D!M$94)</f>
        <v>-1.0550735625974908E-6</v>
      </c>
      <c r="N127" s="188">
        <f>+'C'!J47/(D!N$94)</f>
        <v>-1.7428349249993182E-6</v>
      </c>
      <c r="O127" s="188">
        <f>+'C'!K47/(D!O$94)</f>
        <v>-1.7663280573621428E-6</v>
      </c>
      <c r="P127" s="188">
        <f>+'C'!L47/(D!P$94)</f>
        <v>-1.9216936696601021E-6</v>
      </c>
      <c r="Q127" s="188">
        <f>+'C'!M47/(D!Q$94)</f>
        <v>-2.4502478895598911E-6</v>
      </c>
      <c r="R127" s="188">
        <f>+'C'!N47/(D!R$94)</f>
        <v>-2.4216412241568212E-6</v>
      </c>
      <c r="S127" s="188">
        <f>+'C'!O47/(D!S$94)</f>
        <v>-2.9605878065609032E-6</v>
      </c>
      <c r="T127" s="188">
        <f>+'C'!P47/(D!T$94)</f>
        <v>-3.1513974147861577E-6</v>
      </c>
      <c r="U127" s="188">
        <f>+'C'!Q47/(D!U$94)</f>
        <v>-3.2501521458679303E-6</v>
      </c>
      <c r="V127" s="188">
        <f>+'C'!R47/(D!V$94)</f>
        <v>-3.1424877484181747E-6</v>
      </c>
      <c r="W127" s="188">
        <f>+'C'!S47/(D!W$94)</f>
        <v>-3.6803104107637107E-6</v>
      </c>
      <c r="X127" s="188">
        <f>+'C'!T47/(D!X$94)</f>
        <v>-4.7618493591753349E-6</v>
      </c>
      <c r="Y127" s="188">
        <f>+'C'!U47/(D!Y$94)</f>
        <v>-5.1719156431113345E-6</v>
      </c>
      <c r="Z127" s="188">
        <f>+'C'!V47/(D!Z$94)</f>
        <v>-4.8818262213227354E-6</v>
      </c>
      <c r="AA127" s="188">
        <f>+'C'!W47/(D!AA$94)</f>
        <v>-5.3423016938250454E-6</v>
      </c>
      <c r="AB127" s="188">
        <f>+'C'!X47/(D!AB$94)</f>
        <v>-5.7616388633357021E-6</v>
      </c>
      <c r="AC127" s="188">
        <f>+'C'!Y47/(D!AC$94)</f>
        <v>-5.063494288576812E-6</v>
      </c>
      <c r="AD127" s="188">
        <f>+'C'!Z47/(D!AD$94)</f>
        <v>-4.8362619497901391E-6</v>
      </c>
      <c r="AE127" s="188">
        <f>+'C'!AA47/(D!AE$94)</f>
        <v>-5.2145499742344579E-6</v>
      </c>
    </row>
    <row r="128" spans="6:31" x14ac:dyDescent="0.25">
      <c r="F128" s="223" t="s">
        <v>18</v>
      </c>
      <c r="G128" s="224"/>
      <c r="H128" s="189">
        <f>+'C'!D48/(D!H$94)</f>
        <v>-2.938959310156174E-7</v>
      </c>
      <c r="I128" s="189">
        <f>+'C'!E48/(D!I$94)</f>
        <v>-3.286204002581595E-7</v>
      </c>
      <c r="J128" s="189">
        <f>+'C'!F48/(D!J$94)</f>
        <v>-3.9527111725267617E-7</v>
      </c>
      <c r="K128" s="189">
        <f>+'C'!G48/(D!K$94)</f>
        <v>-5.6656367416895157E-7</v>
      </c>
      <c r="L128" s="189">
        <f>+'C'!H48/(D!L$94)</f>
        <v>-7.9310073732384727E-7</v>
      </c>
      <c r="M128" s="189">
        <f>+'C'!I48/(D!M$94)</f>
        <v>-1.1582310565807215E-6</v>
      </c>
      <c r="N128" s="189">
        <f>+'C'!J48/(D!N$94)</f>
        <v>-1.5647524963651842E-6</v>
      </c>
      <c r="O128" s="189">
        <f>+'C'!K48/(D!O$94)</f>
        <v>-1.8904062676110795E-6</v>
      </c>
      <c r="P128" s="189">
        <f>+'C'!L48/(D!P$94)</f>
        <v>-2.993518211082135E-6</v>
      </c>
      <c r="Q128" s="189">
        <f>+'C'!M48/(D!Q$94)</f>
        <v>-4.4856517433077534E-6</v>
      </c>
      <c r="R128" s="189">
        <f>+'C'!N48/(D!R$94)</f>
        <v>-5.3099647307342426E-6</v>
      </c>
      <c r="S128" s="189">
        <f>+'C'!O48/(D!S$94)</f>
        <v>-6.2315512491094589E-6</v>
      </c>
      <c r="T128" s="189">
        <f>+'C'!P48/(D!T$94)</f>
        <v>-7.6303703749732207E-6</v>
      </c>
      <c r="U128" s="189">
        <f>+'C'!Q48/(D!U$94)</f>
        <v>-8.7972392838219376E-6</v>
      </c>
      <c r="V128" s="189">
        <f>+'C'!R48/(D!V$94)</f>
        <v>-7.4172851385548949E-6</v>
      </c>
      <c r="W128" s="189">
        <f>+'C'!S48/(D!W$94)</f>
        <v>-9.2768137508868079E-6</v>
      </c>
      <c r="X128" s="189">
        <f>+'C'!T48/(D!X$94)</f>
        <v>-1.1051908445185176E-5</v>
      </c>
      <c r="Y128" s="189">
        <f>+'C'!U48/(D!Y$94)</f>
        <v>-1.2657959464466064E-5</v>
      </c>
      <c r="Z128" s="189">
        <f>+'C'!V48/(D!Z$94)</f>
        <v>-1.4183423713871939E-5</v>
      </c>
      <c r="AA128" s="189">
        <f>+'C'!W48/(D!AA$94)</f>
        <v>-1.6274796675315772E-5</v>
      </c>
      <c r="AB128" s="189">
        <f>+'C'!X48/(D!AB$94)</f>
        <v>-1.7546932434631281E-5</v>
      </c>
      <c r="AC128" s="189">
        <f>+'C'!Y48/(D!AC$94)</f>
        <v>-1.5054493740596634E-5</v>
      </c>
      <c r="AD128" s="189">
        <f>+'C'!Z48/(D!AD$94)</f>
        <v>-1.3942807288142822E-5</v>
      </c>
      <c r="AE128" s="189">
        <f>+'C'!AA48/(D!AE$94)</f>
        <v>-1.5824408251792923E-5</v>
      </c>
    </row>
    <row r="129" spans="6:31" x14ac:dyDescent="0.25">
      <c r="F129" s="219" t="s">
        <v>19</v>
      </c>
      <c r="G129" s="220"/>
      <c r="H129" s="189">
        <f>+'C'!D49/(D!H$94)</f>
        <v>-1.4906885265645801E-7</v>
      </c>
      <c r="I129" s="189">
        <f>+'C'!E49/(D!I$94)</f>
        <v>-1.1774867365873782E-7</v>
      </c>
      <c r="J129" s="189">
        <f>+'C'!F49/(D!J$94)</f>
        <v>-1.837475187880819E-7</v>
      </c>
      <c r="K129" s="189">
        <f>+'C'!G49/(D!K$94)</f>
        <v>-2.3953406294897632E-7</v>
      </c>
      <c r="L129" s="189">
        <f>+'C'!H49/(D!L$94)</f>
        <v>-2.6394322878692413E-7</v>
      </c>
      <c r="M129" s="189">
        <f>+'C'!I49/(D!M$94)</f>
        <v>-3.9880211200054764E-7</v>
      </c>
      <c r="N129" s="189">
        <f>+'C'!J49/(D!N$94)</f>
        <v>-6.2971389955276449E-7</v>
      </c>
      <c r="O129" s="189">
        <f>+'C'!K49/(D!O$94)</f>
        <v>-8.1220483019137617E-7</v>
      </c>
      <c r="P129" s="189">
        <f>+'C'!L49/(D!P$94)</f>
        <v>-9.3022109965213701E-7</v>
      </c>
      <c r="Q129" s="189">
        <f>+'C'!M49/(D!Q$94)</f>
        <v>-1.856582010044016E-6</v>
      </c>
      <c r="R129" s="189">
        <f>+'C'!N49/(D!R$94)</f>
        <v>-1.3060636580516654E-6</v>
      </c>
      <c r="S129" s="189">
        <f>+'C'!O49/(D!S$94)</f>
        <v>-9.9044934681654414E-7</v>
      </c>
      <c r="T129" s="189">
        <f>+'C'!P49/(D!T$94)</f>
        <v>-2.0511380000589162E-6</v>
      </c>
      <c r="U129" s="189">
        <f>+'C'!Q49/(D!U$94)</f>
        <v>-3.6502119733366261E-6</v>
      </c>
      <c r="V129" s="189">
        <f>+'C'!R49/(D!V$94)</f>
        <v>-2.463341249163553E-6</v>
      </c>
      <c r="W129" s="189">
        <f>+'C'!S49/(D!W$94)</f>
        <v>-3.0797804679739385E-6</v>
      </c>
      <c r="X129" s="189">
        <f>+'C'!T49/(D!X$94)</f>
        <v>-5.0510644618969227E-6</v>
      </c>
      <c r="Y129" s="189">
        <f>+'C'!U49/(D!Y$94)</f>
        <v>-4.4347894220945605E-6</v>
      </c>
      <c r="Z129" s="189">
        <f>+'C'!V49/(D!Z$94)</f>
        <v>-4.1149771513915852E-6</v>
      </c>
      <c r="AA129" s="189">
        <f>+'C'!W49/(D!AA$94)</f>
        <v>-5.6850207682928478E-6</v>
      </c>
      <c r="AB129" s="189">
        <f>+'C'!X49/(D!AB$94)</f>
        <v>-6.0323888722285993E-6</v>
      </c>
      <c r="AC129" s="189">
        <f>+'C'!Y49/(D!AC$94)</f>
        <v>-5.6599996536542393E-6</v>
      </c>
      <c r="AD129" s="189">
        <f>+'C'!Z49/(D!AD$94)</f>
        <v>-5.0051077744104707E-6</v>
      </c>
      <c r="AE129" s="189">
        <f>+'C'!AA49/(D!AE$94)</f>
        <v>-6.1511087026058707E-6</v>
      </c>
    </row>
    <row r="130" spans="6:31" x14ac:dyDescent="0.25">
      <c r="F130" s="223" t="s">
        <v>20</v>
      </c>
      <c r="G130" s="224"/>
      <c r="H130" s="189">
        <f>+'C'!D50/(D!H$94)</f>
        <v>-1.7744763557504142E-7</v>
      </c>
      <c r="I130" s="189">
        <f>+'C'!E50/(D!I$94)</f>
        <v>-2.1290617264388639E-7</v>
      </c>
      <c r="J130" s="189">
        <f>+'C'!F50/(D!J$94)</f>
        <v>-1.7272189135869943E-7</v>
      </c>
      <c r="K130" s="189">
        <f>+'C'!G50/(D!K$94)</f>
        <v>-2.5669861806451594E-7</v>
      </c>
      <c r="L130" s="189">
        <f>+'C'!H50/(D!L$94)</f>
        <v>-3.3349736707873102E-7</v>
      </c>
      <c r="M130" s="189">
        <f>+'C'!I50/(D!M$94)</f>
        <v>-4.2071676818855806E-7</v>
      </c>
      <c r="N130" s="189">
        <f>+'C'!J50/(D!N$94)</f>
        <v>-5.2419144740520383E-7</v>
      </c>
      <c r="O130" s="189">
        <f>+'C'!K50/(D!O$94)</f>
        <v>-5.7580880088143583E-7</v>
      </c>
      <c r="P130" s="189">
        <f>+'C'!L50/(D!P$94)</f>
        <v>-8.2444543312143144E-7</v>
      </c>
      <c r="Q130" s="189">
        <f>+'C'!M50/(D!Q$94)</f>
        <v>-1.1516234193973654E-6</v>
      </c>
      <c r="R130" s="189">
        <f>+'C'!N50/(D!R$94)</f>
        <v>-1.1026856499326231E-6</v>
      </c>
      <c r="S130" s="189">
        <f>+'C'!O50/(D!S$94)</f>
        <v>-1.4895123094138173E-6</v>
      </c>
      <c r="T130" s="189">
        <f>+'C'!P50/(D!T$94)</f>
        <v>-1.4252088943537722E-6</v>
      </c>
      <c r="U130" s="189">
        <f>+'C'!Q50/(D!U$94)</f>
        <v>-1.6757243331441599E-6</v>
      </c>
      <c r="V130" s="189">
        <f>+'C'!R50/(D!V$94)</f>
        <v>3.5697012088621294E-8</v>
      </c>
      <c r="W130" s="189">
        <f>+'C'!S50/(D!W$94)</f>
        <v>3.0003419228908306E-6</v>
      </c>
      <c r="X130" s="189">
        <f>+'C'!T50/(D!X$94)</f>
        <v>2.0889560653400054E-6</v>
      </c>
      <c r="Y130" s="189">
        <f>+'C'!U50/(D!Y$94)</f>
        <v>5.0193937724753816E-6</v>
      </c>
      <c r="Z130" s="189">
        <f>+'C'!V50/(D!Z$94)</f>
        <v>9.1190649048978797E-6</v>
      </c>
      <c r="AA130" s="189">
        <f>+'C'!W50/(D!AA$94)</f>
        <v>1.1542425675587605E-5</v>
      </c>
      <c r="AB130" s="189">
        <f>+'C'!X50/(D!AB$94)</f>
        <v>2.9364329323411586E-6</v>
      </c>
      <c r="AC130" s="189">
        <f>+'C'!Y50/(D!AC$94)</f>
        <v>-3.7338925253360569E-7</v>
      </c>
      <c r="AD130" s="189">
        <f>+'C'!Z50/(D!AD$94)</f>
        <v>2.1080366730377882E-6</v>
      </c>
      <c r="AE130" s="189">
        <f>+'C'!AA50/(D!AE$94)</f>
        <v>7.3695396878525132E-6</v>
      </c>
    </row>
    <row r="131" spans="6:31" x14ac:dyDescent="0.25">
      <c r="F131" s="219" t="s">
        <v>21</v>
      </c>
      <c r="G131" s="220"/>
      <c r="H131" s="189">
        <f>+'C'!D51/(D!H$94)</f>
        <v>-1.3014147730094592E-7</v>
      </c>
      <c r="I131" s="189">
        <f>+'C'!E51/(D!I$94)</f>
        <v>-8.8436726387693861E-8</v>
      </c>
      <c r="J131" s="189">
        <f>+'C'!F51/(D!J$94)</f>
        <v>-9.9845575632285796E-8</v>
      </c>
      <c r="K131" s="189">
        <f>+'C'!G51/(D!K$94)</f>
        <v>-9.9775790780299191E-8</v>
      </c>
      <c r="L131" s="189">
        <f>+'C'!H51/(D!L$94)</f>
        <v>-9.3197540331026945E-8</v>
      </c>
      <c r="M131" s="189">
        <f>+'C'!I51/(D!M$94)</f>
        <v>-5.3088714637224211E-8</v>
      </c>
      <c r="N131" s="189">
        <f>+'C'!J51/(D!N$94)</f>
        <v>-5.321437162444266E-8</v>
      </c>
      <c r="O131" s="189">
        <f>+'C'!K51/(D!O$94)</f>
        <v>-5.3054437257405534E-8</v>
      </c>
      <c r="P131" s="189">
        <f>+'C'!L51/(D!P$94)</f>
        <v>-6.8179377425392065E-8</v>
      </c>
      <c r="Q131" s="189">
        <f>+'C'!M51/(D!Q$94)</f>
        <v>-6.83545958437104E-8</v>
      </c>
      <c r="R131" s="189">
        <f>+'C'!N51/(D!R$94)</f>
        <v>-4.5753386752791655E-8</v>
      </c>
      <c r="S131" s="189">
        <f>+'C'!O51/(D!S$94)</f>
        <v>-5.1121615913126398E-8</v>
      </c>
      <c r="T131" s="189">
        <f>+'C'!P51/(D!T$94)</f>
        <v>-4.0542696541559637E-8</v>
      </c>
      <c r="U131" s="189">
        <f>+'C'!Q51/(D!U$94)</f>
        <v>-2.5093023307034136E-8</v>
      </c>
      <c r="V131" s="189">
        <f>+'C'!R51/(D!V$94)</f>
        <v>-1.8722999411516764E-8</v>
      </c>
      <c r="W131" s="189">
        <f>+'C'!S51/(D!W$94)</f>
        <v>-1.9371702901060696E-8</v>
      </c>
      <c r="X131" s="189">
        <f>+'C'!T51/(D!X$94)</f>
        <v>-4.5118509696438424E-8</v>
      </c>
      <c r="Y131" s="189">
        <f>+'C'!U51/(D!Y$94)</f>
        <v>-2.6821484705874081E-8</v>
      </c>
      <c r="Z131" s="189">
        <f>+'C'!V51/(D!Z$94)</f>
        <v>-3.028332152612453E-8</v>
      </c>
      <c r="AA131" s="189">
        <f>+'C'!W51/(D!AA$94)</f>
        <v>-1.6013293467772251E-8</v>
      </c>
      <c r="AB131" s="189">
        <f>+'C'!X51/(D!AB$94)</f>
        <v>-3.3558351768252317E-8</v>
      </c>
      <c r="AC131" s="189">
        <f>+'C'!Y51/(D!AC$94)</f>
        <v>-9.8958224415714622E-8</v>
      </c>
      <c r="AD131" s="189">
        <f>+'C'!Z51/(D!AD$94)</f>
        <v>-4.7660629688188703E-8</v>
      </c>
      <c r="AE131" s="189">
        <f>+'C'!AA51/(D!AE$94)</f>
        <v>-4.5342457013092198E-8</v>
      </c>
    </row>
    <row r="132" spans="6:31" x14ac:dyDescent="0.25">
      <c r="F132" s="223" t="s">
        <v>22</v>
      </c>
      <c r="G132" s="224"/>
      <c r="H132" s="189">
        <f>+'C'!D52/(D!H$94)</f>
        <v>-6.1422841941688415E-8</v>
      </c>
      <c r="I132" s="189">
        <f>+'C'!E52/(D!I$94)</f>
        <v>-5.5714377435723783E-8</v>
      </c>
      <c r="J132" s="189">
        <f>+'C'!F52/(D!J$94)</f>
        <v>-1.4782489864758953E-7</v>
      </c>
      <c r="K132" s="189">
        <f>+'C'!G52/(D!K$94)</f>
        <v>-1.4858865590378836E-7</v>
      </c>
      <c r="L132" s="189">
        <f>+'C'!H52/(D!L$94)</f>
        <v>-1.2623115087182428E-7</v>
      </c>
      <c r="M132" s="189">
        <f>+'C'!I52/(D!M$94)</f>
        <v>-1.4917296595982519E-7</v>
      </c>
      <c r="N132" s="189">
        <f>+'C'!J52/(D!N$94)</f>
        <v>-1.0929720381905281E-7</v>
      </c>
      <c r="O132" s="189">
        <f>+'C'!K52/(D!O$94)</f>
        <v>-9.6076320958002312E-8</v>
      </c>
      <c r="P132" s="189">
        <f>+'C'!L52/(D!P$94)</f>
        <v>7.6417297113132266E-9</v>
      </c>
      <c r="Q132" s="189">
        <f>+'C'!M52/(D!Q$94)</f>
        <v>-2.6287922954009921E-8</v>
      </c>
      <c r="R132" s="189">
        <f>+'C'!N52/(D!R$94)</f>
        <v>-3.4046552291887246E-8</v>
      </c>
      <c r="S132" s="189">
        <f>+'C'!O52/(D!S$94)</f>
        <v>-1.0312960780573277E-7</v>
      </c>
      <c r="T132" s="189">
        <f>+'C'!P52/(D!T$94)</f>
        <v>-1.0821259436815333E-7</v>
      </c>
      <c r="U132" s="189">
        <f>+'C'!Q52/(D!U$94)</f>
        <v>-8.0970733682307778E-8</v>
      </c>
      <c r="V132" s="189">
        <f>+'C'!R52/(D!V$94)</f>
        <v>-3.2903425854806612E-8</v>
      </c>
      <c r="W132" s="189">
        <f>+'C'!S52/(D!W$94)</f>
        <v>-1.9127410365768731E-7</v>
      </c>
      <c r="X132" s="189">
        <f>+'C'!T52/(D!X$94)</f>
        <v>-2.1196570154737022E-7</v>
      </c>
      <c r="Y132" s="189">
        <f>+'C'!U52/(D!Y$94)</f>
        <v>-1.962416566542346E-7</v>
      </c>
      <c r="Z132" s="189">
        <f>+'C'!V52/(D!Z$94)</f>
        <v>-1.7471483787335331E-7</v>
      </c>
      <c r="AA132" s="189">
        <f>+'C'!W52/(D!AA$94)</f>
        <v>-1.6717559508419224E-7</v>
      </c>
      <c r="AB132" s="189">
        <f>+'C'!X52/(D!AB$94)</f>
        <v>-2.0631980404377576E-7</v>
      </c>
      <c r="AC132" s="189">
        <f>+'C'!Y52/(D!AC$94)</f>
        <v>-2.7060206181284237E-7</v>
      </c>
      <c r="AD132" s="189">
        <f>+'C'!Z52/(D!AD$94)</f>
        <v>-2.2885201182380538E-7</v>
      </c>
      <c r="AE132" s="189">
        <f>+'C'!AA52/(D!AE$94)</f>
        <v>-2.0287538722882476E-7</v>
      </c>
    </row>
    <row r="133" spans="6:31" x14ac:dyDescent="0.25">
      <c r="F133" s="219" t="s">
        <v>23</v>
      </c>
      <c r="G133" s="220"/>
      <c r="H133" s="189">
        <f>+'C'!D53/(D!H$94)</f>
        <v>-2.5441943765903545E-8</v>
      </c>
      <c r="I133" s="189">
        <f>+'C'!E53/(D!I$94)</f>
        <v>-4.9195879209367272E-8</v>
      </c>
      <c r="J133" s="189">
        <f>+'C'!F53/(D!J$94)</f>
        <v>-4.2119751654721766E-8</v>
      </c>
      <c r="K133" s="189">
        <f>+'C'!G53/(D!K$94)</f>
        <v>-2.4763931169792533E-8</v>
      </c>
      <c r="L133" s="189">
        <f>+'C'!H53/(D!L$94)</f>
        <v>-3.1693314120086626E-8</v>
      </c>
      <c r="M133" s="189">
        <f>+'C'!I53/(D!M$94)</f>
        <v>-1.6512639076007411E-8</v>
      </c>
      <c r="N133" s="189">
        <f>+'C'!J53/(D!N$94)</f>
        <v>-2.6908702418891185E-9</v>
      </c>
      <c r="O133" s="189">
        <f>+'C'!K53/(D!O$94)</f>
        <v>3.569756882161069E-8</v>
      </c>
      <c r="P133" s="189">
        <f>+'C'!L53/(D!P$94)</f>
        <v>3.7239434815898079E-7</v>
      </c>
      <c r="Q133" s="189">
        <f>+'C'!M53/(D!Q$94)</f>
        <v>6.6209872443629556E-7</v>
      </c>
      <c r="R133" s="189">
        <f>+'C'!N53/(D!R$94)</f>
        <v>9.7239022334700124E-7</v>
      </c>
      <c r="S133" s="189">
        <f>+'C'!O53/(D!S$94)</f>
        <v>1.3196283671014658E-6</v>
      </c>
      <c r="T133" s="189">
        <f>+'C'!P53/(D!T$94)</f>
        <v>2.4850771096518431E-6</v>
      </c>
      <c r="U133" s="189">
        <f>+'C'!Q53/(D!U$94)</f>
        <v>9.7552545206552437E-7</v>
      </c>
      <c r="V133" s="189">
        <f>+'C'!R53/(D!V$94)</f>
        <v>1.4483820563410878E-6</v>
      </c>
      <c r="W133" s="189">
        <f>+'C'!S53/(D!W$94)</f>
        <v>1.2714803365538474E-6</v>
      </c>
      <c r="X133" s="189">
        <f>+'C'!T53/(D!X$94)</f>
        <v>9.6383556181107081E-7</v>
      </c>
      <c r="Y133" s="189">
        <f>+'C'!U53/(D!Y$94)</f>
        <v>1.056540963494933E-6</v>
      </c>
      <c r="Z133" s="189">
        <f>+'C'!V53/(D!Z$94)</f>
        <v>8.6408542547641885E-7</v>
      </c>
      <c r="AA133" s="189">
        <f>+'C'!W53/(D!AA$94)</f>
        <v>4.6921673397499429E-7</v>
      </c>
      <c r="AB133" s="189">
        <f>+'C'!X53/(D!AB$94)</f>
        <v>6.7241772660704061E-7</v>
      </c>
      <c r="AC133" s="189">
        <f>+'C'!Y53/(D!AC$94)</f>
        <v>2.3883332946807245E-7</v>
      </c>
      <c r="AD133" s="189">
        <f>+'C'!Z53/(D!AD$94)</f>
        <v>4.8623180769893312E-7</v>
      </c>
      <c r="AE133" s="189">
        <f>+'C'!AA53/(D!AE$94)</f>
        <v>7.9347351269897366E-7</v>
      </c>
    </row>
    <row r="134" spans="6:31" x14ac:dyDescent="0.25">
      <c r="F134" s="223" t="s">
        <v>24</v>
      </c>
      <c r="G134" s="224"/>
      <c r="H134" s="189">
        <f>+'C'!D54/(D!H$94)</f>
        <v>-1.580567507499398E-9</v>
      </c>
      <c r="I134" s="189">
        <f>+'C'!E54/(D!I$94)</f>
        <v>7.9288918644305468E-9</v>
      </c>
      <c r="J134" s="189">
        <f>+'C'!F54/(D!J$94)</f>
        <v>0</v>
      </c>
      <c r="K134" s="189">
        <f>+'C'!G54/(D!K$94)</f>
        <v>9.8724408538402883E-10</v>
      </c>
      <c r="L134" s="189">
        <f>+'C'!H54/(D!L$94)</f>
        <v>1.1279699836208234E-8</v>
      </c>
      <c r="M134" s="189">
        <f>+'C'!I54/(D!M$94)</f>
        <v>7.9335083969908548E-9</v>
      </c>
      <c r="N134" s="189">
        <f>+'C'!J54/(D!N$94)</f>
        <v>4.2076179137391459E-9</v>
      </c>
      <c r="O134" s="189">
        <f>+'C'!K54/(D!O$94)</f>
        <v>1.8829124191372185E-9</v>
      </c>
      <c r="P134" s="189">
        <f>+'C'!L54/(D!P$94)</f>
        <v>7.2283783685780929E-9</v>
      </c>
      <c r="Q134" s="189">
        <f>+'C'!M54/(D!Q$94)</f>
        <v>1.0655378612254926E-8</v>
      </c>
      <c r="R134" s="189">
        <f>+'C'!N54/(D!R$94)</f>
        <v>1.0026352255303448E-8</v>
      </c>
      <c r="S134" s="189">
        <f>+'C'!O54/(D!S$94)</f>
        <v>4.0481426199697315E-8</v>
      </c>
      <c r="T134" s="189">
        <f>+'C'!P54/(D!T$94)</f>
        <v>1.2936425353375769E-8</v>
      </c>
      <c r="U134" s="189">
        <f>+'C'!Q54/(D!U$94)</f>
        <v>1.7905255960728783E-8</v>
      </c>
      <c r="V134" s="189">
        <f>+'C'!R54/(D!V$94)</f>
        <v>-5.9230609240637526E-10</v>
      </c>
      <c r="W134" s="189">
        <f>+'C'!S54/(D!W$94)</f>
        <v>-2.7877153533336757E-9</v>
      </c>
      <c r="X134" s="189">
        <f>+'C'!T54/(D!X$94)</f>
        <v>-4.181084163841721E-9</v>
      </c>
      <c r="Y134" s="189">
        <f>+'C'!U54/(D!Y$94)</f>
        <v>1.08226836626656E-9</v>
      </c>
      <c r="Z134" s="189">
        <f>+'C'!V54/(D!Z$94)</f>
        <v>6.3106029204514585E-9</v>
      </c>
      <c r="AA134" s="189">
        <f>+'C'!W54/(D!AA$94)</f>
        <v>1.1954807524739621E-8</v>
      </c>
      <c r="AB134" s="189">
        <f>+'C'!X54/(D!AB$94)</f>
        <v>4.43609293358188E-9</v>
      </c>
      <c r="AC134" s="189">
        <f>+'C'!Y54/(D!AC$94)</f>
        <v>4.4154721199672211E-9</v>
      </c>
      <c r="AD134" s="189">
        <f>+'C'!Z54/(D!AD$94)</f>
        <v>8.7184124450609019E-9</v>
      </c>
      <c r="AE134" s="189">
        <f>+'C'!AA54/(D!AE$94)</f>
        <v>9.1042557976708617E-9</v>
      </c>
    </row>
    <row r="135" spans="6:31" x14ac:dyDescent="0.25">
      <c r="F135" s="219" t="s">
        <v>25</v>
      </c>
      <c r="G135" s="220"/>
      <c r="H135" s="189">
        <f>+'C'!D55/(D!H$94)</f>
        <v>-3.0311128147977043E-11</v>
      </c>
      <c r="I135" s="189">
        <f>+'C'!E55/(D!I$94)</f>
        <v>-5.4138988100144264E-9</v>
      </c>
      <c r="J135" s="189">
        <f>+'C'!F55/(D!J$94)</f>
        <v>-1.022413301612692E-8</v>
      </c>
      <c r="K135" s="189">
        <f>+'C'!G55/(D!K$94)</f>
        <v>-4.4560690223895059E-8</v>
      </c>
      <c r="L135" s="189">
        <f>+'C'!H55/(D!L$94)</f>
        <v>-1.6309498200764091E-8</v>
      </c>
      <c r="M135" s="189">
        <f>+'C'!I55/(D!M$94)</f>
        <v>-1.9948876548270999E-8</v>
      </c>
      <c r="N135" s="189">
        <f>+'C'!J55/(D!N$94)</f>
        <v>-1.580443946015559E-8</v>
      </c>
      <c r="O135" s="189">
        <f>+'C'!K55/(D!O$94)</f>
        <v>3.5160632451502732E-10</v>
      </c>
      <c r="P135" s="189">
        <f>+'C'!L55/(D!P$94)</f>
        <v>-5.4348519830361501E-8</v>
      </c>
      <c r="Q135" s="189">
        <f>+'C'!M55/(D!Q$94)</f>
        <v>-9.0370047460396016E-8</v>
      </c>
      <c r="R135" s="189">
        <f>+'C'!N55/(D!R$94)</f>
        <v>-1.760409056524171E-7</v>
      </c>
      <c r="S135" s="189">
        <f>+'C'!O55/(D!S$94)</f>
        <v>-4.0067384502729529E-7</v>
      </c>
      <c r="T135" s="189">
        <f>+'C'!P55/(D!T$94)</f>
        <v>-3.4583385050295764E-7</v>
      </c>
      <c r="U135" s="189">
        <f>+'C'!Q55/(D!U$94)</f>
        <v>-3.3927094393499004E-7</v>
      </c>
      <c r="V135" s="189">
        <f>+'C'!R55/(D!V$94)</f>
        <v>-2.3499613988772549E-7</v>
      </c>
      <c r="W135" s="189">
        <f>+'C'!S55/(D!W$94)</f>
        <v>-2.5264344867756678E-7</v>
      </c>
      <c r="X135" s="189">
        <f>+'C'!T55/(D!X$94)</f>
        <v>-3.7306499870279844E-7</v>
      </c>
      <c r="Y135" s="189">
        <f>+'C'!U55/(D!Y$94)</f>
        <v>-3.9933553441189722E-7</v>
      </c>
      <c r="Z135" s="189">
        <f>+'C'!V55/(D!Z$94)</f>
        <v>-4.0711301157357261E-7</v>
      </c>
      <c r="AA135" s="189">
        <f>+'C'!W55/(D!AA$94)</f>
        <v>-4.5905646290322232E-7</v>
      </c>
      <c r="AB135" s="189">
        <f>+'C'!X55/(D!AB$94)</f>
        <v>-6.4478719598766189E-7</v>
      </c>
      <c r="AC135" s="189">
        <f>+'C'!Y55/(D!AC$94)</f>
        <v>-4.8614237576739784E-7</v>
      </c>
      <c r="AD135" s="189">
        <f>+'C'!Z55/(D!AD$94)</f>
        <v>-3.6314647895770394E-7</v>
      </c>
      <c r="AE135" s="189">
        <f>+'C'!AA55/(D!AE$94)</f>
        <v>-3.7154422792964146E-7</v>
      </c>
    </row>
    <row r="136" spans="6:31" ht="15.75" thickBot="1" x14ac:dyDescent="0.3">
      <c r="F136" s="221" t="s">
        <v>26</v>
      </c>
      <c r="G136" s="222"/>
      <c r="H136" s="190">
        <f>+'C'!D56/(D!H$94)</f>
        <v>-8.4296068936492441E-11</v>
      </c>
      <c r="I136" s="190">
        <f>+'C'!E56/(D!I$94)</f>
        <v>-5.7564776754295387E-11</v>
      </c>
      <c r="J136" s="190">
        <f>+'C'!F56/(D!J$94)</f>
        <v>-2.7179949045211272E-11</v>
      </c>
      <c r="K136" s="190">
        <f>+'C'!G56/(D!K$94)</f>
        <v>-4.3530446959461858E-10</v>
      </c>
      <c r="L136" s="190">
        <f>+'C'!H56/(D!L$94)</f>
        <v>-5.8405433967781688E-9</v>
      </c>
      <c r="M136" s="190">
        <f>+'C'!I56/(D!M$94)</f>
        <v>-4.7672771730212781E-9</v>
      </c>
      <c r="N136" s="190">
        <f>+'C'!J56/(D!N$94)</f>
        <v>-1.612976376106371E-11</v>
      </c>
      <c r="O136" s="190">
        <f>+'C'!K56/(D!O$94)</f>
        <v>-8.4203149034334308E-10</v>
      </c>
      <c r="P136" s="190">
        <f>+'C'!L56/(D!P$94)</f>
        <v>0</v>
      </c>
      <c r="Q136" s="190">
        <f>+'C'!M56/(D!Q$94)</f>
        <v>-1.057750536344318E-9</v>
      </c>
      <c r="R136" s="190">
        <f>+'C'!N56/(D!R$94)</f>
        <v>-2.657425980208492E-9</v>
      </c>
      <c r="S136" s="190">
        <f>+'C'!O56/(D!S$94)</f>
        <v>6.8577341663671062E-12</v>
      </c>
      <c r="T136" s="190">
        <f>+'C'!P56/(D!T$94)</f>
        <v>4.5247124710025232E-11</v>
      </c>
      <c r="U136" s="190">
        <f>+'C'!Q56/(D!U$94)</f>
        <v>-3.2123213737822515E-9</v>
      </c>
      <c r="V136" s="190">
        <f>+'C'!R56/(D!V$94)</f>
        <v>-9.0102426994730979E-10</v>
      </c>
      <c r="W136" s="190">
        <f>+'C'!S56/(D!W$94)</f>
        <v>-8.3344544981391895E-10</v>
      </c>
      <c r="X136" s="190">
        <f>+'C'!T56/(D!X$94)</f>
        <v>-5.6460775911849454E-10</v>
      </c>
      <c r="Y136" s="190">
        <f>+'C'!U56/(D!Y$94)</f>
        <v>-2.0591749634237621E-8</v>
      </c>
      <c r="Z136" s="190">
        <f>+'C'!V56/(D!Z$94)</f>
        <v>-3.3864831455629228E-8</v>
      </c>
      <c r="AA136" s="190">
        <f>+'C'!W56/(D!AA$94)</f>
        <v>-3.7241127748258073E-8</v>
      </c>
      <c r="AB136" s="190">
        <f>+'C'!X56/(D!AB$94)</f>
        <v>-3.6861560293402699E-8</v>
      </c>
      <c r="AC136" s="190">
        <f>+'C'!Y56/(D!AC$94)</f>
        <v>-2.8462371193703061E-8</v>
      </c>
      <c r="AD136" s="190">
        <f>+'C'!Z56/(D!AD$94)</f>
        <v>-2.6098453734556093E-8</v>
      </c>
      <c r="AE136" s="190">
        <f>+'C'!AA56/(D!AE$94)</f>
        <v>-1.1380959456874431E-8</v>
      </c>
    </row>
    <row r="137" spans="6:31" x14ac:dyDescent="0.25">
      <c r="F137" s="1" t="s">
        <v>53</v>
      </c>
    </row>
    <row r="138" spans="6:31" ht="15.75" thickBot="1" x14ac:dyDescent="0.3"/>
    <row r="139" spans="6:31" ht="15.75" thickBot="1" x14ac:dyDescent="0.3">
      <c r="F139" s="7" t="s">
        <v>15</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c r="AE139" s="10">
        <v>2018</v>
      </c>
    </row>
    <row r="140" spans="6:31" ht="15.75" thickBot="1" x14ac:dyDescent="0.3">
      <c r="F140" s="197" t="s">
        <v>27</v>
      </c>
      <c r="G140" s="213"/>
      <c r="H140" s="187">
        <f>('C'!D46/2)/(D!H$94)</f>
        <v>-4.0389850668174145E-7</v>
      </c>
      <c r="I140" s="187">
        <f>('C'!E46/2)/(D!I$94)</f>
        <v>-6.2909861829437582E-7</v>
      </c>
      <c r="J140" s="187">
        <f>('C'!F46/2)/(D!J$94)</f>
        <v>-8.0024046972850099E-7</v>
      </c>
      <c r="K140" s="187">
        <f>('C'!G46/2)/(D!K$94)</f>
        <v>-1.1019877603678398E-6</v>
      </c>
      <c r="L140" s="187">
        <f>('C'!H46/2)/(D!L$94)</f>
        <v>-1.2305277740466555E-6</v>
      </c>
      <c r="M140" s="187">
        <f>('C'!I46/2)/(D!M$94)</f>
        <v>-1.6341902321823379E-6</v>
      </c>
      <c r="N140" s="187">
        <f>('C'!J46/2)/(D!N$94)</f>
        <v>-2.3191540826590165E-6</v>
      </c>
      <c r="O140" s="187">
        <f>('C'!K46/2)/(D!O$94)</f>
        <v>-2.5783943341987725E-6</v>
      </c>
      <c r="P140" s="187">
        <f>('C'!L46/2)/(D!P$94)</f>
        <v>-3.2025709272663433E-6</v>
      </c>
      <c r="Q140" s="187">
        <f>('C'!M46/2)/(D!Q$94)</f>
        <v>-4.728710642298239E-6</v>
      </c>
      <c r="R140" s="187">
        <f>('C'!N46/2)/(D!R$94)</f>
        <v>-4.7082184619180457E-6</v>
      </c>
      <c r="S140" s="187">
        <f>('C'!O46/2)/(D!S$94)</f>
        <v>-5.4334545678809903E-6</v>
      </c>
      <c r="T140" s="187">
        <f>('C'!P46/2)/(D!T$94)</f>
        <v>-6.1273225241380136E-6</v>
      </c>
      <c r="U140" s="187">
        <f>('C'!Q46/2)/(D!U$94)</f>
        <v>-8.4142220252212564E-6</v>
      </c>
      <c r="V140" s="187">
        <f>('C'!R46/2)/(D!V$94)</f>
        <v>-5.9135754794732764E-6</v>
      </c>
      <c r="W140" s="187">
        <f>('C'!S46/2)/(D!W$94)</f>
        <v>-6.1159963913675713E-6</v>
      </c>
      <c r="X140" s="187">
        <f>('C'!T46/2)/(D!X$94)</f>
        <v>-9.2234627719786522E-6</v>
      </c>
      <c r="Y140" s="187">
        <f>('C'!U46/2)/(D!Y$94)</f>
        <v>-8.4153189780759981E-6</v>
      </c>
      <c r="Z140" s="187">
        <f>('C'!V46/2)/(D!Z$94)</f>
        <v>-6.9183710791752201E-6</v>
      </c>
      <c r="AA140" s="187">
        <f>('C'!W46/2)/(D!AA$94)</f>
        <v>-7.9790042024190161E-6</v>
      </c>
      <c r="AB140" s="187">
        <f>('C'!X46/2)/(D!AB$94)</f>
        <v>-1.3324600165203447E-5</v>
      </c>
      <c r="AC140" s="187">
        <f>('C'!Y46/2)/(D!AC$94)</f>
        <v>-1.3396146581696322E-5</v>
      </c>
      <c r="AD140" s="187">
        <f>('C'!Z46/2)/(D!AD$94)</f>
        <v>-1.092347384344871E-5</v>
      </c>
      <c r="AE140" s="187">
        <f>('C'!AA46/2)/(D!AE$94)</f>
        <v>-9.8245462504421584E-6</v>
      </c>
    </row>
    <row r="141" spans="6:31" x14ac:dyDescent="0.25">
      <c r="F141" s="219" t="s">
        <v>17</v>
      </c>
      <c r="G141" s="220"/>
      <c r="H141" s="188">
        <f>('C'!D47/2)/(D!H$94)</f>
        <v>1.5658427203357848E-8</v>
      </c>
      <c r="I141" s="188">
        <f>('C'!E47/2)/(D!I$94)</f>
        <v>-2.0401622278256736E-7</v>
      </c>
      <c r="J141" s="188">
        <f>('C'!F47/2)/(D!J$94)</f>
        <v>-2.7434943657888761E-7</v>
      </c>
      <c r="K141" s="188">
        <f>('C'!G47/2)/(D!K$94)</f>
        <v>-4.12021018545625E-7</v>
      </c>
      <c r="L141" s="188">
        <f>('C'!H47/2)/(D!L$94)</f>
        <v>-4.0426094551255942E-7</v>
      </c>
      <c r="M141" s="188">
        <f>('C'!I47/2)/(D!M$94)</f>
        <v>-5.2753678129874539E-7</v>
      </c>
      <c r="N141" s="188">
        <f>('C'!J47/2)/(D!N$94)</f>
        <v>-8.7141746249965908E-7</v>
      </c>
      <c r="O141" s="188">
        <f>('C'!K47/2)/(D!O$94)</f>
        <v>-8.8316402868107138E-7</v>
      </c>
      <c r="P141" s="188">
        <f>('C'!L47/2)/(D!P$94)</f>
        <v>-9.6084683483005103E-7</v>
      </c>
      <c r="Q141" s="188">
        <f>('C'!M47/2)/(D!Q$94)</f>
        <v>-1.2251239447799456E-6</v>
      </c>
      <c r="R141" s="188">
        <f>('C'!N47/2)/(D!R$94)</f>
        <v>-1.2108206120784106E-6</v>
      </c>
      <c r="S141" s="188">
        <f>('C'!O47/2)/(D!S$94)</f>
        <v>-1.4802939032804516E-6</v>
      </c>
      <c r="T141" s="188">
        <f>('C'!P47/2)/(D!T$94)</f>
        <v>-1.5756987073930789E-6</v>
      </c>
      <c r="U141" s="188">
        <f>('C'!Q47/2)/(D!U$94)</f>
        <v>-1.6250760729339651E-6</v>
      </c>
      <c r="V141" s="188">
        <f>('C'!R47/2)/(D!V$94)</f>
        <v>-1.5712438742090873E-6</v>
      </c>
      <c r="W141" s="188">
        <f>('C'!S47/2)/(D!W$94)</f>
        <v>-1.8401552053818554E-6</v>
      </c>
      <c r="X141" s="188">
        <f>('C'!T47/2)/(D!X$94)</f>
        <v>-2.3809246795876674E-6</v>
      </c>
      <c r="Y141" s="188">
        <f>('C'!U47/2)/(D!Y$94)</f>
        <v>-2.5859578215556673E-6</v>
      </c>
      <c r="Z141" s="188">
        <f>('C'!V47/2)/(D!Z$94)</f>
        <v>-2.4409131106613677E-6</v>
      </c>
      <c r="AA141" s="188">
        <f>('C'!W47/2)/(D!AA$94)</f>
        <v>-2.6711508469125227E-6</v>
      </c>
      <c r="AB141" s="188">
        <f>('C'!X47/2)/(D!AB$94)</f>
        <v>-2.8808194316678511E-6</v>
      </c>
      <c r="AC141" s="188">
        <f>('C'!Y47/2)/(D!AC$94)</f>
        <v>-2.531747144288406E-6</v>
      </c>
      <c r="AD141" s="188">
        <f>('C'!Z47/2)/(D!AD$94)</f>
        <v>-2.4181309748950696E-6</v>
      </c>
      <c r="AE141" s="188">
        <f>('C'!AA47/2)/(D!AE$94)</f>
        <v>-2.6072749871172289E-6</v>
      </c>
    </row>
    <row r="142" spans="6:31" x14ac:dyDescent="0.25">
      <c r="F142" s="223" t="s">
        <v>18</v>
      </c>
      <c r="G142" s="224"/>
      <c r="H142" s="189">
        <f>('C'!D48/2)/(D!H$94)</f>
        <v>-1.469479655078087E-7</v>
      </c>
      <c r="I142" s="189">
        <f>('C'!E48/2)/(D!I$94)</f>
        <v>-1.6431020012907975E-7</v>
      </c>
      <c r="J142" s="189">
        <f>('C'!F48/2)/(D!J$94)</f>
        <v>-1.9763555862633808E-7</v>
      </c>
      <c r="K142" s="189">
        <f>('C'!G48/2)/(D!K$94)</f>
        <v>-2.8328183708447579E-7</v>
      </c>
      <c r="L142" s="189">
        <f>('C'!H48/2)/(D!L$94)</f>
        <v>-3.9655036866192364E-7</v>
      </c>
      <c r="M142" s="189">
        <f>('C'!I48/2)/(D!M$94)</f>
        <v>-5.7911552829036077E-7</v>
      </c>
      <c r="N142" s="189">
        <f>('C'!J48/2)/(D!N$94)</f>
        <v>-7.8237624818259208E-7</v>
      </c>
      <c r="O142" s="189">
        <f>('C'!K48/2)/(D!O$94)</f>
        <v>-9.4520313380553977E-7</v>
      </c>
      <c r="P142" s="189">
        <f>('C'!L48/2)/(D!P$94)</f>
        <v>-1.4967591055410675E-6</v>
      </c>
      <c r="Q142" s="189">
        <f>('C'!M48/2)/(D!Q$94)</f>
        <v>-2.2428258716538767E-6</v>
      </c>
      <c r="R142" s="189">
        <f>('C'!N48/2)/(D!R$94)</f>
        <v>-2.6549823653671213E-6</v>
      </c>
      <c r="S142" s="189">
        <f>('C'!O48/2)/(D!S$94)</f>
        <v>-3.1157756245547295E-6</v>
      </c>
      <c r="T142" s="189">
        <f>('C'!P48/2)/(D!T$94)</f>
        <v>-3.8151851874866103E-6</v>
      </c>
      <c r="U142" s="189">
        <f>('C'!Q48/2)/(D!U$94)</f>
        <v>-4.3986196419109688E-6</v>
      </c>
      <c r="V142" s="189">
        <f>('C'!R48/2)/(D!V$94)</f>
        <v>-3.7086425692774474E-6</v>
      </c>
      <c r="W142" s="189">
        <f>('C'!S48/2)/(D!W$94)</f>
        <v>-4.6384068754434039E-6</v>
      </c>
      <c r="X142" s="189">
        <f>('C'!T48/2)/(D!X$94)</f>
        <v>-5.5259542225925879E-6</v>
      </c>
      <c r="Y142" s="189">
        <f>('C'!U48/2)/(D!Y$94)</f>
        <v>-6.3289797322330319E-6</v>
      </c>
      <c r="Z142" s="189">
        <f>('C'!V48/2)/(D!Z$94)</f>
        <v>-7.0917118569359697E-6</v>
      </c>
      <c r="AA142" s="189">
        <f>('C'!W48/2)/(D!AA$94)</f>
        <v>-8.1373983376578858E-6</v>
      </c>
      <c r="AB142" s="189">
        <f>('C'!X48/2)/(D!AB$94)</f>
        <v>-8.7734662173156406E-6</v>
      </c>
      <c r="AC142" s="189">
        <f>('C'!Y48/2)/(D!AC$94)</f>
        <v>-7.5272468702983171E-6</v>
      </c>
      <c r="AD142" s="189">
        <f>('C'!Z48/2)/(D!AD$94)</f>
        <v>-6.9714036440714108E-6</v>
      </c>
      <c r="AE142" s="189">
        <f>('C'!AA48/2)/(D!AE$94)</f>
        <v>-7.9122041258964614E-6</v>
      </c>
    </row>
    <row r="143" spans="6:31" x14ac:dyDescent="0.25">
      <c r="F143" s="219" t="s">
        <v>19</v>
      </c>
      <c r="G143" s="220"/>
      <c r="H143" s="189">
        <f>('C'!D49/2)/(D!H$94)</f>
        <v>-7.4534426328229007E-8</v>
      </c>
      <c r="I143" s="189">
        <f>('C'!E49/2)/(D!I$94)</f>
        <v>-5.8874336829368912E-8</v>
      </c>
      <c r="J143" s="189">
        <f>('C'!F49/2)/(D!J$94)</f>
        <v>-9.187375939404095E-8</v>
      </c>
      <c r="K143" s="189">
        <f>('C'!G49/2)/(D!K$94)</f>
        <v>-1.1976703147448816E-7</v>
      </c>
      <c r="L143" s="189">
        <f>('C'!H49/2)/(D!L$94)</f>
        <v>-1.3197161439346207E-7</v>
      </c>
      <c r="M143" s="189">
        <f>('C'!I49/2)/(D!M$94)</f>
        <v>-1.9940105600027382E-7</v>
      </c>
      <c r="N143" s="189">
        <f>('C'!J49/2)/(D!N$94)</f>
        <v>-3.1485694977638225E-7</v>
      </c>
      <c r="O143" s="189">
        <f>('C'!K49/2)/(D!O$94)</f>
        <v>-4.0610241509568808E-7</v>
      </c>
      <c r="P143" s="189">
        <f>('C'!L49/2)/(D!P$94)</f>
        <v>-4.651105498260685E-7</v>
      </c>
      <c r="Q143" s="189">
        <f>('C'!M49/2)/(D!Q$94)</f>
        <v>-9.2829100502200798E-7</v>
      </c>
      <c r="R143" s="189">
        <f>('C'!N49/2)/(D!R$94)</f>
        <v>-6.5303182902583269E-7</v>
      </c>
      <c r="S143" s="189">
        <f>('C'!O49/2)/(D!S$94)</f>
        <v>-4.9522467340827207E-7</v>
      </c>
      <c r="T143" s="189">
        <f>('C'!P49/2)/(D!T$94)</f>
        <v>-1.0255690000294581E-6</v>
      </c>
      <c r="U143" s="189">
        <f>('C'!Q49/2)/(D!U$94)</f>
        <v>-1.825105986668313E-6</v>
      </c>
      <c r="V143" s="189">
        <f>('C'!R49/2)/(D!V$94)</f>
        <v>-1.2316706245817765E-6</v>
      </c>
      <c r="W143" s="189">
        <f>('C'!S49/2)/(D!W$94)</f>
        <v>-1.5398902339869693E-6</v>
      </c>
      <c r="X143" s="189">
        <f>('C'!T49/2)/(D!X$94)</f>
        <v>-2.5255322309484614E-6</v>
      </c>
      <c r="Y143" s="189">
        <f>('C'!U49/2)/(D!Y$94)</f>
        <v>-2.2173947110472802E-6</v>
      </c>
      <c r="Z143" s="189">
        <f>('C'!V49/2)/(D!Z$94)</f>
        <v>-2.0574885756957926E-6</v>
      </c>
      <c r="AA143" s="189">
        <f>('C'!W49/2)/(D!AA$94)</f>
        <v>-2.8425103841464239E-6</v>
      </c>
      <c r="AB143" s="189">
        <f>('C'!X49/2)/(D!AB$94)</f>
        <v>-3.0161944361142996E-6</v>
      </c>
      <c r="AC143" s="189">
        <f>('C'!Y49/2)/(D!AC$94)</f>
        <v>-2.8299998268271196E-6</v>
      </c>
      <c r="AD143" s="189">
        <f>('C'!Z49/2)/(D!AD$94)</f>
        <v>-2.5025538872052353E-6</v>
      </c>
      <c r="AE143" s="189">
        <f>('C'!AA49/2)/(D!AE$94)</f>
        <v>-3.0755543513029353E-6</v>
      </c>
    </row>
    <row r="144" spans="6:31" x14ac:dyDescent="0.25">
      <c r="F144" s="223" t="s">
        <v>20</v>
      </c>
      <c r="G144" s="224"/>
      <c r="H144" s="189">
        <f>('C'!D50/2)/(D!H$94)</f>
        <v>-8.8723817787520709E-8</v>
      </c>
      <c r="I144" s="189">
        <f>('C'!E50/2)/(D!I$94)</f>
        <v>-1.064530863219432E-7</v>
      </c>
      <c r="J144" s="189">
        <f>('C'!F50/2)/(D!J$94)</f>
        <v>-8.6360945679349713E-8</v>
      </c>
      <c r="K144" s="189">
        <f>('C'!G50/2)/(D!K$94)</f>
        <v>-1.2834930903225797E-7</v>
      </c>
      <c r="L144" s="189">
        <f>('C'!H50/2)/(D!L$94)</f>
        <v>-1.6674868353936551E-7</v>
      </c>
      <c r="M144" s="189">
        <f>('C'!I50/2)/(D!M$94)</f>
        <v>-2.1035838409427903E-7</v>
      </c>
      <c r="N144" s="189">
        <f>('C'!J50/2)/(D!N$94)</f>
        <v>-2.6209572370260191E-7</v>
      </c>
      <c r="O144" s="189">
        <f>('C'!K50/2)/(D!O$94)</f>
        <v>-2.8790440044071792E-7</v>
      </c>
      <c r="P144" s="189">
        <f>('C'!L50/2)/(D!P$94)</f>
        <v>-4.1222271656071572E-7</v>
      </c>
      <c r="Q144" s="189">
        <f>('C'!M50/2)/(D!Q$94)</f>
        <v>-5.7581170969868272E-7</v>
      </c>
      <c r="R144" s="189">
        <f>('C'!N50/2)/(D!R$94)</f>
        <v>-5.5134282496631153E-7</v>
      </c>
      <c r="S144" s="189">
        <f>('C'!O50/2)/(D!S$94)</f>
        <v>-7.4475615470690864E-7</v>
      </c>
      <c r="T144" s="189">
        <f>('C'!P50/2)/(D!T$94)</f>
        <v>-7.126044471768861E-7</v>
      </c>
      <c r="U144" s="189">
        <f>('C'!Q50/2)/(D!U$94)</f>
        <v>-8.3786216657207995E-7</v>
      </c>
      <c r="V144" s="189">
        <f>('C'!R50/2)/(D!V$94)</f>
        <v>1.7848506044310647E-8</v>
      </c>
      <c r="W144" s="189">
        <f>('C'!S50/2)/(D!W$94)</f>
        <v>1.5001709614454153E-6</v>
      </c>
      <c r="X144" s="189">
        <f>('C'!T50/2)/(D!X$94)</f>
        <v>1.0444780326700027E-6</v>
      </c>
      <c r="Y144" s="189">
        <f>('C'!U50/2)/(D!Y$94)</f>
        <v>2.5096968862376908E-6</v>
      </c>
      <c r="Z144" s="189">
        <f>('C'!V50/2)/(D!Z$94)</f>
        <v>4.5595324524489399E-6</v>
      </c>
      <c r="AA144" s="189">
        <f>('C'!W50/2)/(D!AA$94)</f>
        <v>5.7712128377938026E-6</v>
      </c>
      <c r="AB144" s="189">
        <f>('C'!X50/2)/(D!AB$94)</f>
        <v>1.4682164661705793E-6</v>
      </c>
      <c r="AC144" s="189">
        <f>('C'!Y50/2)/(D!AC$94)</f>
        <v>-1.8669462626680284E-7</v>
      </c>
      <c r="AD144" s="189">
        <f>('C'!Z50/2)/(D!AD$94)</f>
        <v>1.0540183365188941E-6</v>
      </c>
      <c r="AE144" s="189">
        <f>('C'!AA50/2)/(D!AE$94)</f>
        <v>3.6847698439262566E-6</v>
      </c>
    </row>
    <row r="145" spans="6:31" x14ac:dyDescent="0.25">
      <c r="F145" s="219" t="s">
        <v>21</v>
      </c>
      <c r="G145" s="220"/>
      <c r="H145" s="189">
        <f>('C'!D51/2)/(D!H$94)</f>
        <v>-6.507073865047296E-8</v>
      </c>
      <c r="I145" s="189">
        <f>('C'!E51/2)/(D!I$94)</f>
        <v>-4.421836319384693E-8</v>
      </c>
      <c r="J145" s="189">
        <f>('C'!F51/2)/(D!J$94)</f>
        <v>-4.9922787816142898E-8</v>
      </c>
      <c r="K145" s="189">
        <f>('C'!G51/2)/(D!K$94)</f>
        <v>-4.9887895390149595E-8</v>
      </c>
      <c r="L145" s="189">
        <f>('C'!H51/2)/(D!L$94)</f>
        <v>-4.6598770165513473E-8</v>
      </c>
      <c r="M145" s="189">
        <f>('C'!I51/2)/(D!M$94)</f>
        <v>-2.6544357318612105E-8</v>
      </c>
      <c r="N145" s="189">
        <f>('C'!J51/2)/(D!N$94)</f>
        <v>-2.660718581222133E-8</v>
      </c>
      <c r="O145" s="189">
        <f>('C'!K51/2)/(D!O$94)</f>
        <v>-2.6527218628702767E-8</v>
      </c>
      <c r="P145" s="189">
        <f>('C'!L51/2)/(D!P$94)</f>
        <v>-3.4089688712696032E-8</v>
      </c>
      <c r="Q145" s="189">
        <f>('C'!M51/2)/(D!Q$94)</f>
        <v>-3.41772979218552E-8</v>
      </c>
      <c r="R145" s="189">
        <f>('C'!N51/2)/(D!R$94)</f>
        <v>-2.2876693376395827E-8</v>
      </c>
      <c r="S145" s="189">
        <f>('C'!O51/2)/(D!S$94)</f>
        <v>-2.5560807956563199E-8</v>
      </c>
      <c r="T145" s="189">
        <f>('C'!P51/2)/(D!T$94)</f>
        <v>-2.0271348270779819E-8</v>
      </c>
      <c r="U145" s="189">
        <f>('C'!Q51/2)/(D!U$94)</f>
        <v>-1.2546511653517068E-8</v>
      </c>
      <c r="V145" s="189">
        <f>('C'!R51/2)/(D!V$94)</f>
        <v>-9.3614997057583822E-9</v>
      </c>
      <c r="W145" s="189">
        <f>('C'!S51/2)/(D!W$94)</f>
        <v>-9.6858514505303481E-9</v>
      </c>
      <c r="X145" s="189">
        <f>('C'!T51/2)/(D!X$94)</f>
        <v>-2.2559254848219212E-8</v>
      </c>
      <c r="Y145" s="189">
        <f>('C'!U51/2)/(D!Y$94)</f>
        <v>-1.341074235293704E-8</v>
      </c>
      <c r="Z145" s="189">
        <f>('C'!V51/2)/(D!Z$94)</f>
        <v>-1.5141660763062265E-8</v>
      </c>
      <c r="AA145" s="189">
        <f>('C'!W51/2)/(D!AA$94)</f>
        <v>-8.0066467338861255E-9</v>
      </c>
      <c r="AB145" s="189">
        <f>('C'!X51/2)/(D!AB$94)</f>
        <v>-1.6779175884126158E-8</v>
      </c>
      <c r="AC145" s="189">
        <f>('C'!Y51/2)/(D!AC$94)</f>
        <v>-4.9479112207857311E-8</v>
      </c>
      <c r="AD145" s="189">
        <f>('C'!Z51/2)/(D!AD$94)</f>
        <v>-2.3830314844094352E-8</v>
      </c>
      <c r="AE145" s="189">
        <f>('C'!AA51/2)/(D!AE$94)</f>
        <v>-2.2671228506546099E-8</v>
      </c>
    </row>
    <row r="146" spans="6:31" x14ac:dyDescent="0.25">
      <c r="F146" s="223" t="s">
        <v>22</v>
      </c>
      <c r="G146" s="224"/>
      <c r="H146" s="189">
        <f>('C'!D52/2)/(D!H$94)</f>
        <v>-3.0711420970844208E-8</v>
      </c>
      <c r="I146" s="189">
        <f>('C'!E52/2)/(D!I$94)</f>
        <v>-2.7857188717861891E-8</v>
      </c>
      <c r="J146" s="189">
        <f>('C'!F52/2)/(D!J$94)</f>
        <v>-7.3912449323794763E-8</v>
      </c>
      <c r="K146" s="189">
        <f>('C'!G52/2)/(D!K$94)</f>
        <v>-7.4294327951894182E-8</v>
      </c>
      <c r="L146" s="189">
        <f>('C'!H52/2)/(D!L$94)</f>
        <v>-6.311557543591214E-8</v>
      </c>
      <c r="M146" s="189">
        <f>('C'!I52/2)/(D!M$94)</f>
        <v>-7.4586482979912596E-8</v>
      </c>
      <c r="N146" s="189">
        <f>('C'!J52/2)/(D!N$94)</f>
        <v>-5.4648601909526407E-8</v>
      </c>
      <c r="O146" s="189">
        <f>('C'!K52/2)/(D!O$94)</f>
        <v>-4.8038160479001156E-8</v>
      </c>
      <c r="P146" s="189">
        <f>('C'!L52/2)/(D!P$94)</f>
        <v>3.8208648556566133E-9</v>
      </c>
      <c r="Q146" s="189">
        <f>('C'!M52/2)/(D!Q$94)</f>
        <v>-1.3143961477004961E-8</v>
      </c>
      <c r="R146" s="189">
        <f>('C'!N52/2)/(D!R$94)</f>
        <v>-1.7023276145943623E-8</v>
      </c>
      <c r="S146" s="189">
        <f>('C'!O52/2)/(D!S$94)</f>
        <v>-5.1564803902866387E-8</v>
      </c>
      <c r="T146" s="189">
        <f>('C'!P52/2)/(D!T$94)</f>
        <v>-5.4106297184076664E-8</v>
      </c>
      <c r="U146" s="189">
        <f>('C'!Q52/2)/(D!U$94)</f>
        <v>-4.0485366841153889E-8</v>
      </c>
      <c r="V146" s="189">
        <f>('C'!R52/2)/(D!V$94)</f>
        <v>-1.6451712927403306E-8</v>
      </c>
      <c r="W146" s="189">
        <f>('C'!S52/2)/(D!W$94)</f>
        <v>-9.5637051828843654E-8</v>
      </c>
      <c r="X146" s="189">
        <f>('C'!T52/2)/(D!X$94)</f>
        <v>-1.0598285077368511E-7</v>
      </c>
      <c r="Y146" s="189">
        <f>('C'!U52/2)/(D!Y$94)</f>
        <v>-9.8120828327117302E-8</v>
      </c>
      <c r="Z146" s="189">
        <f>('C'!V52/2)/(D!Z$94)</f>
        <v>-8.7357418936676655E-8</v>
      </c>
      <c r="AA146" s="189">
        <f>('C'!W52/2)/(D!AA$94)</f>
        <v>-8.3587797542096122E-8</v>
      </c>
      <c r="AB146" s="189">
        <f>('C'!X52/2)/(D!AB$94)</f>
        <v>-1.0315990202188788E-7</v>
      </c>
      <c r="AC146" s="189">
        <f>('C'!Y52/2)/(D!AC$94)</f>
        <v>-1.3530103090642118E-7</v>
      </c>
      <c r="AD146" s="189">
        <f>('C'!Z52/2)/(D!AD$94)</f>
        <v>-1.1442600591190269E-7</v>
      </c>
      <c r="AE146" s="189">
        <f>('C'!AA52/2)/(D!AE$94)</f>
        <v>-1.0143769361441238E-7</v>
      </c>
    </row>
    <row r="147" spans="6:31" x14ac:dyDescent="0.25">
      <c r="F147" s="219" t="s">
        <v>23</v>
      </c>
      <c r="G147" s="220"/>
      <c r="H147" s="189">
        <f>('C'!D53/2)/(D!H$94)</f>
        <v>-1.2720971882951772E-8</v>
      </c>
      <c r="I147" s="189">
        <f>('C'!E53/2)/(D!I$94)</f>
        <v>-2.4597939604683636E-8</v>
      </c>
      <c r="J147" s="189">
        <f>('C'!F53/2)/(D!J$94)</f>
        <v>-2.1059875827360883E-8</v>
      </c>
      <c r="K147" s="189">
        <f>('C'!G53/2)/(D!K$94)</f>
        <v>-1.2381965584896266E-8</v>
      </c>
      <c r="L147" s="189">
        <f>('C'!H53/2)/(D!L$94)</f>
        <v>-1.5846657060043313E-8</v>
      </c>
      <c r="M147" s="189">
        <f>('C'!I53/2)/(D!M$94)</f>
        <v>-8.2563195380037054E-9</v>
      </c>
      <c r="N147" s="189">
        <f>('C'!J53/2)/(D!N$94)</f>
        <v>-1.3454351209445592E-9</v>
      </c>
      <c r="O147" s="189">
        <f>('C'!K53/2)/(D!O$94)</f>
        <v>1.7848784410805345E-8</v>
      </c>
      <c r="P147" s="189">
        <f>('C'!L53/2)/(D!P$94)</f>
        <v>1.8619717407949039E-7</v>
      </c>
      <c r="Q147" s="189">
        <f>('C'!M53/2)/(D!Q$94)</f>
        <v>3.3104936221814778E-7</v>
      </c>
      <c r="R147" s="189">
        <f>('C'!N53/2)/(D!R$94)</f>
        <v>4.8619511167350062E-7</v>
      </c>
      <c r="S147" s="189">
        <f>('C'!O53/2)/(D!S$94)</f>
        <v>6.5981418355073289E-7</v>
      </c>
      <c r="T147" s="189">
        <f>('C'!P53/2)/(D!T$94)</f>
        <v>1.2425385548259216E-6</v>
      </c>
      <c r="U147" s="189">
        <f>('C'!Q53/2)/(D!U$94)</f>
        <v>4.8776272603276219E-7</v>
      </c>
      <c r="V147" s="189">
        <f>('C'!R53/2)/(D!V$94)</f>
        <v>7.2419102817054389E-7</v>
      </c>
      <c r="W147" s="189">
        <f>('C'!S53/2)/(D!W$94)</f>
        <v>6.3574016827692369E-7</v>
      </c>
      <c r="X147" s="189">
        <f>('C'!T53/2)/(D!X$94)</f>
        <v>4.8191778090553541E-7</v>
      </c>
      <c r="Y147" s="189">
        <f>('C'!U53/2)/(D!Y$94)</f>
        <v>5.282704817474665E-7</v>
      </c>
      <c r="Z147" s="189">
        <f>('C'!V53/2)/(D!Z$94)</f>
        <v>4.3204271273820942E-7</v>
      </c>
      <c r="AA147" s="189">
        <f>('C'!W53/2)/(D!AA$94)</f>
        <v>2.3460836698749715E-7</v>
      </c>
      <c r="AB147" s="189">
        <f>('C'!X53/2)/(D!AB$94)</f>
        <v>3.362088633035203E-7</v>
      </c>
      <c r="AC147" s="189">
        <f>('C'!Y53/2)/(D!AC$94)</f>
        <v>1.1941666473403623E-7</v>
      </c>
      <c r="AD147" s="189">
        <f>('C'!Z53/2)/(D!AD$94)</f>
        <v>2.4311590384946656E-7</v>
      </c>
      <c r="AE147" s="189">
        <f>('C'!AA53/2)/(D!AE$94)</f>
        <v>3.9673675634948683E-7</v>
      </c>
    </row>
    <row r="148" spans="6:31" x14ac:dyDescent="0.25">
      <c r="F148" s="223" t="s">
        <v>24</v>
      </c>
      <c r="G148" s="224"/>
      <c r="H148" s="189">
        <f>('C'!D54/2)/(D!H$94)</f>
        <v>-7.9028375374969899E-10</v>
      </c>
      <c r="I148" s="189">
        <f>('C'!E54/2)/(D!I$94)</f>
        <v>3.9644459322152734E-9</v>
      </c>
      <c r="J148" s="189">
        <f>('C'!F54/2)/(D!J$94)</f>
        <v>0</v>
      </c>
      <c r="K148" s="189">
        <f>('C'!G54/2)/(D!K$94)</f>
        <v>4.9362204269201441E-10</v>
      </c>
      <c r="L148" s="189">
        <f>('C'!H54/2)/(D!L$94)</f>
        <v>5.6398499181041171E-9</v>
      </c>
      <c r="M148" s="189">
        <f>('C'!I54/2)/(D!M$94)</f>
        <v>3.9667541984954274E-9</v>
      </c>
      <c r="N148" s="189">
        <f>('C'!J54/2)/(D!N$94)</f>
        <v>2.1038089568695729E-9</v>
      </c>
      <c r="O148" s="189">
        <f>('C'!K54/2)/(D!O$94)</f>
        <v>9.4145620956860923E-10</v>
      </c>
      <c r="P148" s="189">
        <f>('C'!L54/2)/(D!P$94)</f>
        <v>3.6141891842890464E-9</v>
      </c>
      <c r="Q148" s="189">
        <f>('C'!M54/2)/(D!Q$94)</f>
        <v>5.3276893061274628E-9</v>
      </c>
      <c r="R148" s="189">
        <f>('C'!N54/2)/(D!R$94)</f>
        <v>5.0131761276517238E-9</v>
      </c>
      <c r="S148" s="189">
        <f>('C'!O54/2)/(D!S$94)</f>
        <v>2.0240713099848658E-8</v>
      </c>
      <c r="T148" s="189">
        <f>('C'!P54/2)/(D!T$94)</f>
        <v>6.4682126766878843E-9</v>
      </c>
      <c r="U148" s="189">
        <f>('C'!Q54/2)/(D!U$94)</f>
        <v>8.9526279803643913E-9</v>
      </c>
      <c r="V148" s="189">
        <f>('C'!R54/2)/(D!V$94)</f>
        <v>-2.9615304620318763E-10</v>
      </c>
      <c r="W148" s="189">
        <f>('C'!S54/2)/(D!W$94)</f>
        <v>-1.3938576766668379E-9</v>
      </c>
      <c r="X148" s="189">
        <f>('C'!T54/2)/(D!X$94)</f>
        <v>-2.0905420819208605E-9</v>
      </c>
      <c r="Y148" s="189">
        <f>('C'!U54/2)/(D!Y$94)</f>
        <v>5.4113418313328001E-10</v>
      </c>
      <c r="Z148" s="189">
        <f>('C'!V54/2)/(D!Z$94)</f>
        <v>3.1553014602257293E-9</v>
      </c>
      <c r="AA148" s="189">
        <f>('C'!W54/2)/(D!AA$94)</f>
        <v>5.9774037623698103E-9</v>
      </c>
      <c r="AB148" s="189">
        <f>('C'!X54/2)/(D!AB$94)</f>
        <v>2.21804646679094E-9</v>
      </c>
      <c r="AC148" s="189">
        <f>('C'!Y54/2)/(D!AC$94)</f>
        <v>2.2077360599836105E-9</v>
      </c>
      <c r="AD148" s="189">
        <f>('C'!Z54/2)/(D!AD$94)</f>
        <v>4.359206222530451E-9</v>
      </c>
      <c r="AE148" s="189">
        <f>('C'!AA54/2)/(D!AE$94)</f>
        <v>4.5521278988354308E-9</v>
      </c>
    </row>
    <row r="149" spans="6:31" x14ac:dyDescent="0.25">
      <c r="F149" s="219" t="s">
        <v>25</v>
      </c>
      <c r="G149" s="220"/>
      <c r="H149" s="189">
        <f>('C'!D55/2)/(D!H$94)</f>
        <v>-1.5155564073988521E-11</v>
      </c>
      <c r="I149" s="189">
        <f>('C'!E55/2)/(D!I$94)</f>
        <v>-2.7069494050072132E-9</v>
      </c>
      <c r="J149" s="189">
        <f>('C'!F55/2)/(D!J$94)</f>
        <v>-5.1120665080634602E-9</v>
      </c>
      <c r="K149" s="189">
        <f>('C'!G55/2)/(D!K$94)</f>
        <v>-2.228034511194753E-8</v>
      </c>
      <c r="L149" s="189">
        <f>('C'!H55/2)/(D!L$94)</f>
        <v>-8.1547491003820453E-9</v>
      </c>
      <c r="M149" s="189">
        <f>('C'!I55/2)/(D!M$94)</f>
        <v>-9.9744382741354995E-9</v>
      </c>
      <c r="N149" s="189">
        <f>('C'!J55/2)/(D!N$94)</f>
        <v>-7.902219730077795E-9</v>
      </c>
      <c r="O149" s="189">
        <f>('C'!K55/2)/(D!O$94)</f>
        <v>1.7580316225751366E-10</v>
      </c>
      <c r="P149" s="189">
        <f>('C'!L55/2)/(D!P$94)</f>
        <v>-2.717425991518075E-8</v>
      </c>
      <c r="Q149" s="189">
        <f>('C'!M55/2)/(D!Q$94)</f>
        <v>-4.5185023730198008E-8</v>
      </c>
      <c r="R149" s="189">
        <f>('C'!N55/2)/(D!R$94)</f>
        <v>-8.8020452826208551E-8</v>
      </c>
      <c r="S149" s="189">
        <f>('C'!O55/2)/(D!S$94)</f>
        <v>-2.0033692251364765E-7</v>
      </c>
      <c r="T149" s="189">
        <f>('C'!P55/2)/(D!T$94)</f>
        <v>-1.7291692525147882E-7</v>
      </c>
      <c r="U149" s="189">
        <f>('C'!Q55/2)/(D!U$94)</f>
        <v>-1.6963547196749502E-7</v>
      </c>
      <c r="V149" s="189">
        <f>('C'!R55/2)/(D!V$94)</f>
        <v>-1.1749806994386275E-7</v>
      </c>
      <c r="W149" s="189">
        <f>('C'!S55/2)/(D!W$94)</f>
        <v>-1.2632172433878339E-7</v>
      </c>
      <c r="X149" s="189">
        <f>('C'!T55/2)/(D!X$94)</f>
        <v>-1.8653249935139922E-7</v>
      </c>
      <c r="Y149" s="189">
        <f>('C'!U55/2)/(D!Y$94)</f>
        <v>-1.9966776720594861E-7</v>
      </c>
      <c r="Z149" s="189">
        <f>('C'!V55/2)/(D!Z$94)</f>
        <v>-2.035565057867863E-7</v>
      </c>
      <c r="AA149" s="189">
        <f>('C'!W55/2)/(D!AA$94)</f>
        <v>-2.2952823145161116E-7</v>
      </c>
      <c r="AB149" s="189">
        <f>('C'!X55/2)/(D!AB$94)</f>
        <v>-3.2239359799383095E-7</v>
      </c>
      <c r="AC149" s="189">
        <f>('C'!Y55/2)/(D!AC$94)</f>
        <v>-2.4307118788369892E-7</v>
      </c>
      <c r="AD149" s="189">
        <f>('C'!Z55/2)/(D!AD$94)</f>
        <v>-1.8157323947885197E-7</v>
      </c>
      <c r="AE149" s="189">
        <f>('C'!AA55/2)/(D!AE$94)</f>
        <v>-1.8577211396482073E-7</v>
      </c>
    </row>
    <row r="150" spans="6:31" ht="15.75" thickBot="1" x14ac:dyDescent="0.3">
      <c r="F150" s="221" t="s">
        <v>26</v>
      </c>
      <c r="G150" s="222"/>
      <c r="H150" s="190">
        <f>('C'!D56/2)/(D!H$94)</f>
        <v>-4.214803446824622E-11</v>
      </c>
      <c r="I150" s="190">
        <f>('C'!E56/2)/(D!I$94)</f>
        <v>-2.8782388377147693E-11</v>
      </c>
      <c r="J150" s="190">
        <f>('C'!F56/2)/(D!J$94)</f>
        <v>-1.3589974522605636E-11</v>
      </c>
      <c r="K150" s="190">
        <f>('C'!G56/2)/(D!K$94)</f>
        <v>-2.1765223479730929E-10</v>
      </c>
      <c r="L150" s="190">
        <f>('C'!H56/2)/(D!L$94)</f>
        <v>-2.9202716983890844E-9</v>
      </c>
      <c r="M150" s="190">
        <f>('C'!I56/2)/(D!M$94)</f>
        <v>-2.3836385865106391E-9</v>
      </c>
      <c r="N150" s="190">
        <f>('C'!J56/2)/(D!N$94)</f>
        <v>-8.0648818805318549E-12</v>
      </c>
      <c r="O150" s="190">
        <f>('C'!K56/2)/(D!O$94)</f>
        <v>-4.2101574517167154E-10</v>
      </c>
      <c r="P150" s="190">
        <f>('C'!L56/2)/(D!P$94)</f>
        <v>0</v>
      </c>
      <c r="Q150" s="190">
        <f>('C'!M56/2)/(D!Q$94)</f>
        <v>-5.28875268172159E-10</v>
      </c>
      <c r="R150" s="190">
        <f>('C'!N56/2)/(D!R$94)</f>
        <v>-1.328712990104246E-9</v>
      </c>
      <c r="S150" s="190">
        <f>('C'!O56/2)/(D!S$94)</f>
        <v>3.4288670831835531E-12</v>
      </c>
      <c r="T150" s="190">
        <f>('C'!P56/2)/(D!T$94)</f>
        <v>2.2623562355012616E-11</v>
      </c>
      <c r="U150" s="190">
        <f>('C'!Q56/2)/(D!U$94)</f>
        <v>-1.6061606868911258E-9</v>
      </c>
      <c r="V150" s="190">
        <f>('C'!R56/2)/(D!V$94)</f>
        <v>-4.5051213497365489E-10</v>
      </c>
      <c r="W150" s="190">
        <f>('C'!S56/2)/(D!W$94)</f>
        <v>-4.1672272490695947E-10</v>
      </c>
      <c r="X150" s="190">
        <f>('C'!T56/2)/(D!X$94)</f>
        <v>-2.8230387955924727E-10</v>
      </c>
      <c r="Y150" s="190">
        <f>('C'!U56/2)/(D!Y$94)</f>
        <v>-1.029587481711881E-8</v>
      </c>
      <c r="Z150" s="190">
        <f>('C'!V56/2)/(D!Z$94)</f>
        <v>-1.6932415727814614E-8</v>
      </c>
      <c r="AA150" s="190">
        <f>('C'!W56/2)/(D!AA$94)</f>
        <v>-1.8620563874129036E-8</v>
      </c>
      <c r="AB150" s="190">
        <f>('C'!X56/2)/(D!AB$94)</f>
        <v>-1.8430780146701349E-8</v>
      </c>
      <c r="AC150" s="190">
        <f>('C'!Y56/2)/(D!AC$94)</f>
        <v>-1.423118559685153E-8</v>
      </c>
      <c r="AD150" s="190">
        <f>('C'!Z56/2)/(D!AD$94)</f>
        <v>-1.3049226867278046E-8</v>
      </c>
      <c r="AE150" s="190">
        <f>('C'!AA56/2)/(D!AE$94)</f>
        <v>-5.6904797284372153E-9</v>
      </c>
    </row>
    <row r="151" spans="6:31" x14ac:dyDescent="0.25">
      <c r="F151" s="1" t="s">
        <v>53</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13"/>
  <sheetViews>
    <sheetView showGridLines="0" topLeftCell="V63" workbookViewId="0">
      <selection activeCell="AB87" sqref="AB87:AB9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20.5703125" customWidth="1"/>
    <col min="29" max="29" width="17.5703125" customWidth="1"/>
  </cols>
  <sheetData>
    <row r="7" spans="2:11" ht="15" customHeight="1" x14ac:dyDescent="0.25">
      <c r="B7" s="205" t="s">
        <v>10</v>
      </c>
      <c r="C7" s="205"/>
      <c r="D7" s="205"/>
      <c r="E7" s="70"/>
      <c r="J7" s="194" t="s">
        <v>43</v>
      </c>
      <c r="K7" s="194"/>
    </row>
    <row r="8" spans="2:11" x14ac:dyDescent="0.25">
      <c r="B8" s="205"/>
      <c r="C8" s="205"/>
      <c r="D8" s="205"/>
      <c r="E8" s="70"/>
      <c r="J8" s="194"/>
      <c r="K8" s="194"/>
    </row>
    <row r="9" spans="2:11" x14ac:dyDescent="0.25">
      <c r="B9" s="205"/>
      <c r="C9" s="205"/>
      <c r="D9" s="205"/>
      <c r="E9" s="70"/>
      <c r="J9" s="194"/>
      <c r="K9" s="194"/>
    </row>
    <row r="10" spans="2:11" x14ac:dyDescent="0.25">
      <c r="B10" s="205"/>
      <c r="C10" s="205"/>
      <c r="D10" s="205"/>
      <c r="E10" s="70"/>
      <c r="J10" s="194"/>
      <c r="K10" s="194"/>
    </row>
    <row r="11" spans="2:11" x14ac:dyDescent="0.25">
      <c r="B11" s="205"/>
      <c r="C11" s="205"/>
      <c r="D11" s="205"/>
      <c r="E11" s="70"/>
      <c r="J11" s="194"/>
      <c r="K11" s="194"/>
    </row>
    <row r="12" spans="2:11" x14ac:dyDescent="0.25">
      <c r="B12" s="205"/>
      <c r="C12" s="205"/>
      <c r="D12" s="205"/>
      <c r="E12" s="70"/>
      <c r="J12" s="194"/>
      <c r="K12" s="194"/>
    </row>
    <row r="13" spans="2:11" x14ac:dyDescent="0.25">
      <c r="B13" s="205"/>
      <c r="C13" s="205"/>
      <c r="D13" s="205"/>
      <c r="E13" s="70"/>
      <c r="J13" s="194"/>
      <c r="K13" s="194"/>
    </row>
    <row r="14" spans="2:11" x14ac:dyDescent="0.25">
      <c r="B14" s="205"/>
      <c r="C14" s="205"/>
      <c r="D14" s="205"/>
      <c r="E14" s="70"/>
      <c r="J14" s="194"/>
      <c r="K14" s="194"/>
    </row>
    <row r="15" spans="2:11" x14ac:dyDescent="0.25">
      <c r="B15" s="205"/>
      <c r="C15" s="205"/>
      <c r="D15" s="205"/>
      <c r="E15" s="70"/>
      <c r="J15" s="194"/>
      <c r="K15" s="194"/>
    </row>
    <row r="16" spans="2:11" x14ac:dyDescent="0.25">
      <c r="B16" s="205"/>
      <c r="C16" s="205"/>
      <c r="D16" s="205"/>
      <c r="E16" s="70"/>
      <c r="J16" s="194"/>
      <c r="K16" s="194"/>
    </row>
    <row r="17" spans="2:12" x14ac:dyDescent="0.25">
      <c r="B17" s="195" t="s">
        <v>3</v>
      </c>
      <c r="C17" s="195"/>
      <c r="D17" s="195"/>
      <c r="G17" s="71" t="s">
        <v>3</v>
      </c>
      <c r="H17" s="71"/>
      <c r="I17" s="71"/>
      <c r="J17" s="71" t="s">
        <v>3</v>
      </c>
      <c r="K17" s="71"/>
      <c r="L17" s="71"/>
    </row>
    <row r="44" spans="4:29" ht="15.75" thickBot="1" x14ac:dyDescent="0.3"/>
    <row r="45" spans="4:29"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row>
    <row r="46" spans="4:29" ht="15.75" thickBot="1" x14ac:dyDescent="0.3">
      <c r="D46" s="197" t="s">
        <v>27</v>
      </c>
      <c r="E46" s="213"/>
      <c r="F46" s="55">
        <f>+A!D46/E!E60</f>
        <v>8.6186453124999993E-6</v>
      </c>
      <c r="G46" s="55">
        <f>+A!E46/E!F60</f>
        <v>1.2878614953271029E-6</v>
      </c>
      <c r="H46" s="55">
        <f>+A!F46/E!G60</f>
        <v>2.2625497307001796E-6</v>
      </c>
      <c r="I46" s="55">
        <f>+A!G46/E!H60</f>
        <v>1.5914884615384615E-6</v>
      </c>
      <c r="J46" s="55">
        <f>+A!H46/E!I60</f>
        <v>2.7192984070796459E-6</v>
      </c>
      <c r="K46" s="55">
        <f>+A!I46/E!J60</f>
        <v>4.6015274294670847E-6</v>
      </c>
      <c r="L46" s="55">
        <f>+A!J46/E!K60</f>
        <v>3.2422076547231269E-6</v>
      </c>
      <c r="M46" s="55">
        <f>+A!K46/E!L60</f>
        <v>4.320605590062112E-6</v>
      </c>
      <c r="N46" s="55">
        <f>+A!L46/E!M60</f>
        <v>1.0960597733333333E-5</v>
      </c>
      <c r="O46" s="55">
        <f>+A!M46/E!N60</f>
        <v>1.4978610566448801E-5</v>
      </c>
      <c r="P46" s="55">
        <f>+A!N46/E!O60</f>
        <v>2.2541794857142857E-5</v>
      </c>
      <c r="Q46" s="55">
        <f>+A!O46/E!P60</f>
        <v>3.7390116363636364E-5</v>
      </c>
      <c r="R46" s="55">
        <f>+A!P46/E!Q60</f>
        <v>5.6054152500000003E-5</v>
      </c>
      <c r="S46" s="55">
        <f>+A!Q46/E!R60</f>
        <v>2.7512625279503105E-5</v>
      </c>
      <c r="T46" s="55">
        <f>+A!R46/E!S60</f>
        <v>7.5978098799999998E-5</v>
      </c>
      <c r="U46" s="55">
        <f>+A!S46/E!T60</f>
        <v>1.2853751130718953E-4</v>
      </c>
      <c r="V46" s="55">
        <f>+A!T46/E!U60</f>
        <v>1.0869187136612022E-4</v>
      </c>
      <c r="W46" s="55">
        <f>+A!U46/E!V60</f>
        <v>1.8070708924324325E-4</v>
      </c>
      <c r="X46" s="55">
        <f>+A!V46/E!W60</f>
        <v>2.6853533510526312E-4</v>
      </c>
      <c r="Y46" s="55">
        <f>+A!W46/E!X60</f>
        <v>3.0290183136842105E-4</v>
      </c>
      <c r="Z46" s="55">
        <f>+A!X46/E!Y60</f>
        <v>1.3719544248484849E-4</v>
      </c>
      <c r="AA46" s="55">
        <f>+A!Y46/E!Z60</f>
        <v>7.0446230124999998E-5</v>
      </c>
      <c r="AB46" s="55">
        <f>+A!Z46/E!AA60</f>
        <v>1.1297033841807909E-4</v>
      </c>
      <c r="AC46" s="55">
        <f>+A!AA46/E!AB60</f>
        <v>2.0892389480339885E-4</v>
      </c>
    </row>
    <row r="47" spans="4:29" x14ac:dyDescent="0.25">
      <c r="D47" s="219" t="s">
        <v>17</v>
      </c>
      <c r="E47" s="220"/>
      <c r="F47" s="56">
        <f>+A!D47/E!E61</f>
        <v>1.0303511911357341E-4</v>
      </c>
      <c r="G47" s="56">
        <f>+A!E47/E!F61</f>
        <v>1.3869088541666666E-6</v>
      </c>
      <c r="H47" s="56">
        <f>+A!F47/E!G61</f>
        <v>1.7401307486631018E-5</v>
      </c>
      <c r="I47" s="56">
        <f>+A!G47/E!H61</f>
        <v>6.9057743732590524E-6</v>
      </c>
      <c r="J47" s="56">
        <f>+A!H47/E!I61</f>
        <v>2.1909700000000001E-5</v>
      </c>
      <c r="K47" s="56">
        <f>+A!I47/E!J61</f>
        <v>3.825645074626866E-5</v>
      </c>
      <c r="L47" s="56">
        <f>+A!J47/E!K61</f>
        <v>1.1420623931623932E-5</v>
      </c>
      <c r="M47" s="56">
        <f>+A!K47/E!L61</f>
        <v>6.5025135135135131E-6</v>
      </c>
      <c r="N47" s="56">
        <f>+A!L47/E!M61</f>
        <v>1.096129716981132E-6</v>
      </c>
      <c r="O47" s="56">
        <f>+A!M47/E!N61</f>
        <v>3.919601226993865E-6</v>
      </c>
      <c r="P47" s="56">
        <f>+A!N47/E!O61</f>
        <v>3.97469758812616E-6</v>
      </c>
      <c r="Q47" s="56">
        <f>+A!O47/E!P61</f>
        <v>3.339727731092437E-6</v>
      </c>
      <c r="R47" s="56">
        <f>+A!P47/E!Q61</f>
        <v>2.3325893108298173E-6</v>
      </c>
      <c r="S47" s="56">
        <f>+A!Q47/E!R61</f>
        <v>3.476046783625731E-6</v>
      </c>
      <c r="T47" s="56">
        <f>+A!R47/E!S61</f>
        <v>2.0381450577663669E-6</v>
      </c>
      <c r="U47" s="56">
        <f>+A!S47/E!T61</f>
        <v>2.7118715596330276E-6</v>
      </c>
      <c r="V47" s="56">
        <f>+A!T47/E!U61</f>
        <v>6.1017809523809523E-6</v>
      </c>
      <c r="W47" s="56">
        <f>+A!U47/E!V61</f>
        <v>6.802211428571429E-6</v>
      </c>
      <c r="X47" s="56">
        <f>+A!V47/E!W61</f>
        <v>5.8784345132743367E-6</v>
      </c>
      <c r="Y47" s="56">
        <f>+A!W47/E!X61</f>
        <v>7.1141760683760678E-6</v>
      </c>
      <c r="Z47" s="56">
        <f>+A!X47/E!Y61</f>
        <v>1.1083133018867924E-5</v>
      </c>
      <c r="AA47" s="56">
        <f>+A!Y47/E!Z61</f>
        <v>8.3281620370370378E-6</v>
      </c>
      <c r="AB47" s="56">
        <f>+A!Z47/E!AA61</f>
        <v>1.3383700862068967E-5</v>
      </c>
      <c r="AC47" s="56">
        <f>+A!AA47/E!AB61</f>
        <v>2.6795343735759572E-5</v>
      </c>
    </row>
    <row r="48" spans="4:29" x14ac:dyDescent="0.25">
      <c r="D48" s="46" t="s">
        <v>18</v>
      </c>
      <c r="E48" s="47"/>
      <c r="F48" s="57">
        <f>+A!D48/E!E62</f>
        <v>0</v>
      </c>
      <c r="G48" s="57">
        <f>+A!E48/E!F62</f>
        <v>0</v>
      </c>
      <c r="H48" s="57">
        <f>+A!F48/E!G62</f>
        <v>0</v>
      </c>
      <c r="I48" s="57">
        <f>+A!G48/E!H62</f>
        <v>0</v>
      </c>
      <c r="J48" s="57">
        <f>+A!H48/E!I62</f>
        <v>0</v>
      </c>
      <c r="K48" s="57">
        <f>+A!I48/E!J62</f>
        <v>0</v>
      </c>
      <c r="L48" s="57">
        <f>+A!J48/E!K62</f>
        <v>0</v>
      </c>
      <c r="M48" s="57">
        <f>+A!K48/E!L62</f>
        <v>0</v>
      </c>
      <c r="N48" s="57">
        <f>+A!L48/E!M62</f>
        <v>0</v>
      </c>
      <c r="O48" s="57">
        <f>+A!M48/E!N62</f>
        <v>0</v>
      </c>
      <c r="P48" s="57">
        <f>+A!N48/E!O62</f>
        <v>7.1297021633465144E-11</v>
      </c>
      <c r="Q48" s="57">
        <f>+A!O48/E!P62</f>
        <v>0</v>
      </c>
      <c r="R48" s="57">
        <f>+A!P48/E!Q62</f>
        <v>0</v>
      </c>
      <c r="S48" s="57">
        <f>+A!Q48/E!R62</f>
        <v>0</v>
      </c>
      <c r="T48" s="57">
        <f>+A!R48/E!S62</f>
        <v>0</v>
      </c>
      <c r="U48" s="57">
        <f>+A!S48/E!T62</f>
        <v>5.0737499999999995E-7</v>
      </c>
      <c r="V48" s="57">
        <f>+A!T48/E!U62</f>
        <v>7.3450714285714291E-7</v>
      </c>
      <c r="W48" s="57">
        <f>+A!U48/E!V62</f>
        <v>4.4099999999999999E-7</v>
      </c>
      <c r="X48" s="57">
        <f>+A!V48/E!W62</f>
        <v>3.0516556291390728E-7</v>
      </c>
      <c r="Y48" s="57">
        <f>+A!W48/E!X62</f>
        <v>1.3888157894736844E-8</v>
      </c>
      <c r="Z48" s="57">
        <f>+A!X48/E!Y62</f>
        <v>3.1667142857142858E-7</v>
      </c>
      <c r="AA48" s="57">
        <f>+A!Y48/E!Z62</f>
        <v>2.2082517482517483E-7</v>
      </c>
      <c r="AB48" s="57">
        <f>+A!Z48/E!AA62</f>
        <v>1.6627741935483871E-7</v>
      </c>
      <c r="AC48" s="57">
        <f>+A!AA48/E!AB62</f>
        <v>3.3377040673573128E-8</v>
      </c>
    </row>
    <row r="49" spans="4:29" x14ac:dyDescent="0.25">
      <c r="D49" s="44" t="s">
        <v>19</v>
      </c>
      <c r="E49" s="45"/>
      <c r="F49" s="57">
        <f>+A!D49/E!E63</f>
        <v>1.4475649532710281E-5</v>
      </c>
      <c r="G49" s="57">
        <f>+A!E49/E!F63</f>
        <v>1.4853590243902438E-5</v>
      </c>
      <c r="H49" s="57">
        <f>+A!F49/E!G63</f>
        <v>1.1724451923076924E-5</v>
      </c>
      <c r="I49" s="57">
        <f>+A!G49/E!H63</f>
        <v>2.3199758064516127E-5</v>
      </c>
      <c r="J49" s="57">
        <f>+A!H49/E!I63</f>
        <v>1.6852318435754189E-5</v>
      </c>
      <c r="K49" s="57">
        <f>+A!I49/E!J63</f>
        <v>3.8860646464646467E-5</v>
      </c>
      <c r="L49" s="57">
        <f>+A!J49/E!K63</f>
        <v>4.918173796791444E-5</v>
      </c>
      <c r="M49" s="57">
        <f>+A!K49/E!L63</f>
        <v>5.6616297435897433E-5</v>
      </c>
      <c r="N49" s="57">
        <f>+A!L49/E!M63</f>
        <v>1.0777271428571429E-4</v>
      </c>
      <c r="O49" s="57">
        <f>+A!M49/E!N63</f>
        <v>1.1523624745762712E-4</v>
      </c>
      <c r="P49" s="57">
        <f>+A!N49/E!O63</f>
        <v>2.0107205865102639E-4</v>
      </c>
      <c r="Q49" s="57">
        <f>+A!O49/E!P63</f>
        <v>5.0161631971153847E-4</v>
      </c>
      <c r="R49" s="57">
        <f>+A!P49/E!Q63</f>
        <v>4.6194170923379171E-4</v>
      </c>
      <c r="S49" s="57">
        <f>+A!Q49/E!R63</f>
        <v>1.5841145144804088E-4</v>
      </c>
      <c r="T49" s="57">
        <f>+A!R49/E!S63</f>
        <v>3.0402088208616779E-4</v>
      </c>
      <c r="U49" s="57">
        <f>+A!S49/E!T63</f>
        <v>3.8039113700787401E-4</v>
      </c>
      <c r="V49" s="57">
        <f>+A!T49/E!U63</f>
        <v>3.1972532713754647E-4</v>
      </c>
      <c r="W49" s="57">
        <f>+A!U49/E!V63</f>
        <v>3.5835944933333333E-4</v>
      </c>
      <c r="X49" s="57">
        <f>+A!V49/E!W63</f>
        <v>3.8922089139072845E-4</v>
      </c>
      <c r="Y49" s="57">
        <f>+A!W49/E!X63</f>
        <v>2.6728676210235132E-4</v>
      </c>
      <c r="Z49" s="57">
        <f>+A!X49/E!Y63</f>
        <v>2.7496234931506848E-4</v>
      </c>
      <c r="AA49" s="57">
        <f>+A!Y49/E!Z63</f>
        <v>1.9881218038528899E-4</v>
      </c>
      <c r="AB49" s="57">
        <f>+A!Z49/E!AA63</f>
        <v>2.238344292035398E-4</v>
      </c>
      <c r="AC49" s="57">
        <f>+A!AA49/E!AB63</f>
        <v>2.7949968855128256E-4</v>
      </c>
    </row>
    <row r="50" spans="4:29" x14ac:dyDescent="0.25">
      <c r="D50" s="46" t="s">
        <v>20</v>
      </c>
      <c r="E50" s="47"/>
      <c r="F50" s="57">
        <f>+A!D50/E!E64</f>
        <v>0</v>
      </c>
      <c r="G50" s="57">
        <f>+A!E50/E!F64</f>
        <v>0</v>
      </c>
      <c r="H50" s="57">
        <f>+A!F50/E!G64</f>
        <v>0</v>
      </c>
      <c r="I50" s="57">
        <f>+A!G50/E!H64</f>
        <v>0</v>
      </c>
      <c r="J50" s="57">
        <f>+A!H50/E!I64</f>
        <v>0</v>
      </c>
      <c r="K50" s="57">
        <f>+A!I50/E!J64</f>
        <v>0</v>
      </c>
      <c r="L50" s="57">
        <f>+A!J50/E!K64</f>
        <v>0</v>
      </c>
      <c r="M50" s="57">
        <f>+A!K50/E!L64</f>
        <v>9.1758677685950416E-8</v>
      </c>
      <c r="N50" s="57">
        <f>+A!L50/E!M64</f>
        <v>2.5560876494023902E-6</v>
      </c>
      <c r="O50" s="57">
        <f>+A!M50/E!N64</f>
        <v>6.2604509803921569E-6</v>
      </c>
      <c r="P50" s="57">
        <f>+A!N50/E!O64</f>
        <v>0</v>
      </c>
      <c r="Q50" s="57">
        <f>+A!O50/E!P64</f>
        <v>0</v>
      </c>
      <c r="R50" s="57">
        <f>+A!P50/E!Q64</f>
        <v>0</v>
      </c>
      <c r="S50" s="57">
        <f>+A!Q50/E!R64</f>
        <v>2.2984583859649124E-5</v>
      </c>
      <c r="T50" s="57">
        <f>+A!R50/E!S64</f>
        <v>2.3742581777777777E-4</v>
      </c>
      <c r="U50" s="57">
        <f>+A!S50/E!T64</f>
        <v>5.6129972893617013E-4</v>
      </c>
      <c r="V50" s="57">
        <f>+A!T50/E!U64</f>
        <v>4.1258267055214727E-4</v>
      </c>
      <c r="W50" s="57">
        <f>+A!U50/E!V64</f>
        <v>7.6980386902654864E-4</v>
      </c>
      <c r="X50" s="57">
        <f>+A!V50/E!W64</f>
        <v>1.3179993685628743E-3</v>
      </c>
      <c r="Y50" s="57">
        <f>+A!W50/E!X64</f>
        <v>1.7010814458333333E-3</v>
      </c>
      <c r="Z50" s="57">
        <f>+A!X50/E!Y64</f>
        <v>9.6276054894736847E-4</v>
      </c>
      <c r="AA50" s="57">
        <f>+A!Y50/E!Z64</f>
        <v>5.7339372156862739E-4</v>
      </c>
      <c r="AB50" s="57">
        <f>+A!Z50/E!AA64</f>
        <v>8.2665454564102565E-4</v>
      </c>
      <c r="AC50" s="57">
        <f>+A!AA50/E!AB64</f>
        <v>1.4271288152716E-3</v>
      </c>
    </row>
    <row r="51" spans="4:29" x14ac:dyDescent="0.25">
      <c r="D51" s="44" t="s">
        <v>21</v>
      </c>
      <c r="E51" s="45"/>
      <c r="F51" s="57">
        <f>+A!D51/E!E65</f>
        <v>0</v>
      </c>
      <c r="G51" s="57">
        <f>+A!E51/E!F65</f>
        <v>0</v>
      </c>
      <c r="H51" s="57">
        <f>+A!F51/E!G65</f>
        <v>0</v>
      </c>
      <c r="I51" s="57">
        <f>+A!G51/E!H65</f>
        <v>0</v>
      </c>
      <c r="J51" s="57">
        <f>+A!H51/E!I65</f>
        <v>0</v>
      </c>
      <c r="K51" s="57">
        <f>+A!I51/E!J65</f>
        <v>0</v>
      </c>
      <c r="L51" s="57">
        <f>+A!J51/E!K65</f>
        <v>0</v>
      </c>
      <c r="M51" s="57">
        <f>+A!K51/E!L65</f>
        <v>0</v>
      </c>
      <c r="N51" s="57">
        <f>+A!L51/E!M65</f>
        <v>3.1932626873559375E-7</v>
      </c>
      <c r="O51" s="57">
        <f>+A!M51/E!N65</f>
        <v>0</v>
      </c>
      <c r="P51" s="57">
        <f>+A!N51/E!O65</f>
        <v>0</v>
      </c>
      <c r="Q51" s="57">
        <f>+A!O51/E!P65</f>
        <v>0</v>
      </c>
      <c r="R51" s="57">
        <f>+A!P51/E!Q65</f>
        <v>0</v>
      </c>
      <c r="S51" s="57">
        <f>+A!Q51/E!R65</f>
        <v>0</v>
      </c>
      <c r="T51" s="57">
        <f>+A!R51/E!S65</f>
        <v>0</v>
      </c>
      <c r="U51" s="57">
        <f>+A!S51/E!T65</f>
        <v>0</v>
      </c>
      <c r="V51" s="57">
        <f>+A!T51/E!U65</f>
        <v>0</v>
      </c>
      <c r="W51" s="57">
        <f>+A!U51/E!V65</f>
        <v>8.3201834862385321E-7</v>
      </c>
      <c r="X51" s="57">
        <f>+A!V51/E!W65</f>
        <v>1.7358415841584158E-7</v>
      </c>
      <c r="Y51" s="57">
        <f>+A!W51/E!X65</f>
        <v>1.3996658084889611E-7</v>
      </c>
      <c r="Z51" s="57">
        <f>+A!X51/E!Y65</f>
        <v>0</v>
      </c>
      <c r="AA51" s="57">
        <f>+A!Y51/E!Z65</f>
        <v>3.6239640641455645E-8</v>
      </c>
      <c r="AB51" s="57">
        <f>+A!Z51/E!AA65</f>
        <v>0</v>
      </c>
      <c r="AC51" s="57">
        <f>+A!AA51/E!AB65</f>
        <v>2.6237772391168988E-7</v>
      </c>
    </row>
    <row r="52" spans="4:29" x14ac:dyDescent="0.25">
      <c r="D52" s="46" t="s">
        <v>22</v>
      </c>
      <c r="E52" s="47"/>
      <c r="F52" s="57">
        <f>+A!D52/E!E66</f>
        <v>6.3151978947368419E-6</v>
      </c>
      <c r="G52" s="57">
        <f>+A!E52/E!F66</f>
        <v>4.3685213849287168E-6</v>
      </c>
      <c r="H52" s="57">
        <f>+A!F52/E!G66</f>
        <v>6.2907534246575335E-6</v>
      </c>
      <c r="I52" s="57">
        <f>+A!G52/E!H66</f>
        <v>1.8341737451737452E-6</v>
      </c>
      <c r="J52" s="57">
        <f>+A!H52/E!I66</f>
        <v>2.7027843866171004E-6</v>
      </c>
      <c r="K52" s="57">
        <f>+A!I52/E!J66</f>
        <v>2.9210226480836234E-6</v>
      </c>
      <c r="L52" s="57">
        <f>+A!J52/E!K66</f>
        <v>2.0469328859060402E-6</v>
      </c>
      <c r="M52" s="57">
        <f>+A!K52/E!L66</f>
        <v>5.5023358320839581E-6</v>
      </c>
      <c r="N52" s="57">
        <f>+A!L52/E!M66</f>
        <v>1.236679548306148E-5</v>
      </c>
      <c r="O52" s="57">
        <f>+A!M52/E!N66</f>
        <v>5.664663608562691E-6</v>
      </c>
      <c r="P52" s="57">
        <f>+A!N52/E!O66</f>
        <v>7.8738108108108112E-6</v>
      </c>
      <c r="Q52" s="57">
        <f>+A!O52/E!P66</f>
        <v>4.9352120000000001E-6</v>
      </c>
      <c r="R52" s="57">
        <f>+A!P52/E!Q66</f>
        <v>7.565817006802721E-6</v>
      </c>
      <c r="S52" s="57">
        <f>+A!Q52/E!R66</f>
        <v>9.4882230769230765E-6</v>
      </c>
      <c r="T52" s="57">
        <f>+A!R52/E!S66</f>
        <v>2.0385905555555555E-5</v>
      </c>
      <c r="U52" s="57">
        <f>+A!S52/E!T66</f>
        <v>1.025488294117647E-5</v>
      </c>
      <c r="V52" s="57">
        <f>+A!T52/E!U66</f>
        <v>1.0936380499999999E-5</v>
      </c>
      <c r="W52" s="57">
        <f>+A!U52/E!V66</f>
        <v>1.4641803571428573E-5</v>
      </c>
      <c r="X52" s="57">
        <f>+A!V52/E!W66</f>
        <v>1.3352187623762377E-5</v>
      </c>
      <c r="Y52" s="57">
        <f>+A!W52/E!X66</f>
        <v>1.2404804368932039E-5</v>
      </c>
      <c r="Z52" s="57">
        <f>+A!X52/E!Y66</f>
        <v>1.1781207526881719E-5</v>
      </c>
      <c r="AA52" s="57">
        <f>+A!Y52/E!Z66</f>
        <v>1.0076978142076502E-5</v>
      </c>
      <c r="AB52" s="57">
        <f>+A!Z52/E!AA66</f>
        <v>1.0534202475247526E-5</v>
      </c>
      <c r="AC52" s="57">
        <f>+A!AA52/E!AB66</f>
        <v>8.509009051086516E-6</v>
      </c>
    </row>
    <row r="53" spans="4:29" x14ac:dyDescent="0.25">
      <c r="D53" s="44" t="s">
        <v>23</v>
      </c>
      <c r="E53" s="45"/>
      <c r="F53" s="57">
        <f>+A!D53/E!E67</f>
        <v>9.1856569343065701E-7</v>
      </c>
      <c r="G53" s="57">
        <f>+A!E53/E!F67</f>
        <v>1.8535965978128796E-7</v>
      </c>
      <c r="H53" s="57">
        <f>+A!F53/E!G67</f>
        <v>4.3460165484633569E-7</v>
      </c>
      <c r="I53" s="57">
        <f>+A!G53/E!H67</f>
        <v>1.0140024183796857E-6</v>
      </c>
      <c r="J53" s="57">
        <f>+A!H53/E!I67</f>
        <v>2.6637798277982777E-6</v>
      </c>
      <c r="K53" s="57">
        <f>+A!I53/E!J67</f>
        <v>7.217380022962112E-6</v>
      </c>
      <c r="L53" s="57">
        <f>+A!J53/E!K67</f>
        <v>5.8943814064362342E-6</v>
      </c>
      <c r="M53" s="57">
        <f>+A!K53/E!L67</f>
        <v>1.1338863892013498E-5</v>
      </c>
      <c r="N53" s="57">
        <f>+A!L53/E!M67</f>
        <v>4.2608218446601935E-5</v>
      </c>
      <c r="O53" s="57">
        <f>+A!M53/E!N67</f>
        <v>6.8168643410852715E-5</v>
      </c>
      <c r="P53" s="57">
        <f>+A!N53/E!O67</f>
        <v>1.080784451388889E-4</v>
      </c>
      <c r="Q53" s="57">
        <f>+A!O53/E!P67</f>
        <v>1.3372360643274853E-4</v>
      </c>
      <c r="R53" s="57">
        <f>+A!P53/E!Q67</f>
        <v>2.6518333233830846E-4</v>
      </c>
      <c r="S53" s="57">
        <f>+A!Q53/E!R67</f>
        <v>1.1782557772727274E-4</v>
      </c>
      <c r="T53" s="57">
        <f>+A!R53/E!S67</f>
        <v>2.2539742658227849E-4</v>
      </c>
      <c r="U53" s="57">
        <f>+A!S53/E!T67</f>
        <v>1.9546791319796953E-4</v>
      </c>
      <c r="V53" s="57">
        <f>+A!T53/E!U67</f>
        <v>1.4974771932773108E-4</v>
      </c>
      <c r="W53" s="57">
        <f>+A!U53/E!V67</f>
        <v>1.8924724266666665E-4</v>
      </c>
      <c r="X53" s="57">
        <f>+A!V53/E!W67</f>
        <v>1.5633006956521737E-4</v>
      </c>
      <c r="Y53" s="57">
        <f>+A!W53/E!X67</f>
        <v>9.0858648936170211E-5</v>
      </c>
      <c r="Z53" s="57">
        <f>+A!X53/E!Y67</f>
        <v>1.1301597559808612E-4</v>
      </c>
      <c r="AA53" s="57">
        <f>+A!Y53/E!Z67</f>
        <v>5.2346948500000001E-5</v>
      </c>
      <c r="AB53" s="57">
        <f>+A!Z53/E!AA67</f>
        <v>8.6785056696428575E-5</v>
      </c>
      <c r="AC53" s="57">
        <f>+A!AA53/E!AB67</f>
        <v>1.3130054310561541E-4</v>
      </c>
    </row>
    <row r="54" spans="4:29" x14ac:dyDescent="0.25">
      <c r="D54" s="46" t="s">
        <v>24</v>
      </c>
      <c r="E54" s="47"/>
      <c r="F54" s="57">
        <f>+A!D54/E!E68</f>
        <v>3.6082474226804125E-9</v>
      </c>
      <c r="G54" s="57">
        <f>+A!E54/E!F68</f>
        <v>4.6725609756097562E-7</v>
      </c>
      <c r="H54" s="57">
        <f>+A!F54/E!G68</f>
        <v>0</v>
      </c>
      <c r="I54" s="57">
        <f>+A!G54/E!H68</f>
        <v>4.3387500000000004E-8</v>
      </c>
      <c r="J54" s="57">
        <f>+A!H54/E!I68</f>
        <v>4.1192966101694913E-7</v>
      </c>
      <c r="K54" s="57">
        <f>+A!I54/E!J68</f>
        <v>3.0273473282442746E-7</v>
      </c>
      <c r="L54" s="57">
        <f>+A!J54/E!K68</f>
        <v>1.7329717741935484E-7</v>
      </c>
      <c r="M54" s="57">
        <f>+A!K54/E!L68</f>
        <v>7.1974418604651161E-8</v>
      </c>
      <c r="N54" s="57">
        <f>+A!L54/E!M68</f>
        <v>2.350562711864407E-7</v>
      </c>
      <c r="O54" s="57">
        <f>+A!M54/E!N68</f>
        <v>3.753096866096866E-7</v>
      </c>
      <c r="P54" s="57">
        <f>+A!N54/E!O68</f>
        <v>3.9581763157894738E-7</v>
      </c>
      <c r="Q54" s="57">
        <f>+A!O54/E!P68</f>
        <v>1.5035009070294785E-6</v>
      </c>
      <c r="R54" s="57">
        <f>+A!P54/E!Q68</f>
        <v>6.5344930966469428E-7</v>
      </c>
      <c r="S54" s="57">
        <f>+A!Q54/E!R68</f>
        <v>1.0526838235294119E-6</v>
      </c>
      <c r="T54" s="57">
        <f>+A!R54/E!S68</f>
        <v>1.0607701421800947E-7</v>
      </c>
      <c r="U54" s="57">
        <f>+A!S54/E!T68</f>
        <v>7.7532233009708738E-8</v>
      </c>
      <c r="V54" s="57">
        <f>+A!T54/E!U68</f>
        <v>6.3721404109589032E-8</v>
      </c>
      <c r="W54" s="57">
        <f>+A!U54/E!V68</f>
        <v>2.5397278911564625E-7</v>
      </c>
      <c r="X54" s="57">
        <f>+A!V54/E!W68</f>
        <v>4.1655517241379309E-7</v>
      </c>
      <c r="Y54" s="57">
        <f>+A!W54/E!X68</f>
        <v>7.7287559808612445E-7</v>
      </c>
      <c r="Z54" s="57">
        <f>+A!X54/E!Y68</f>
        <v>2.5733625632377736E-7</v>
      </c>
      <c r="AA54" s="57">
        <f>+A!Y54/E!Z68</f>
        <v>2.8472261904761908E-7</v>
      </c>
      <c r="AB54" s="57">
        <f>+A!Z54/E!AA68</f>
        <v>4.7536781249999995E-7</v>
      </c>
      <c r="AC54" s="57">
        <f>+A!AA54/E!AB68</f>
        <v>5.6303610962296072E-7</v>
      </c>
    </row>
    <row r="55" spans="4:29" x14ac:dyDescent="0.25">
      <c r="D55" s="44" t="s">
        <v>25</v>
      </c>
      <c r="E55" s="45"/>
      <c r="F55" s="57">
        <f>+A!D55/E!E69</f>
        <v>1.1336891679748822E-7</v>
      </c>
      <c r="G55" s="57">
        <f>+A!E55/E!F69</f>
        <v>8.4762611275964401E-8</v>
      </c>
      <c r="H55" s="57">
        <f>+A!F55/E!G69</f>
        <v>1.0306039325842697E-7</v>
      </c>
      <c r="I55" s="57">
        <f>+A!G55/E!H69</f>
        <v>1.3047552447552448E-8</v>
      </c>
      <c r="J55" s="57">
        <f>+A!H55/E!I69</f>
        <v>1.1795805142083898E-7</v>
      </c>
      <c r="K55" s="57">
        <f>+A!I55/E!J69</f>
        <v>1.1610178117048346E-7</v>
      </c>
      <c r="L55" s="57">
        <f>+A!J55/E!K69</f>
        <v>1.3710824742268041E-7</v>
      </c>
      <c r="M55" s="57">
        <f>+A!K55/E!L69</f>
        <v>4.7787160493827166E-7</v>
      </c>
      <c r="N55" s="57">
        <f>+A!L55/E!M69</f>
        <v>5.1004633620689652E-7</v>
      </c>
      <c r="O55" s="57">
        <f>+A!M55/E!N69</f>
        <v>3.654490740740741E-7</v>
      </c>
      <c r="P55" s="57">
        <f>+A!N55/E!O69</f>
        <v>8.034033613445378E-8</v>
      </c>
      <c r="Q55" s="57">
        <f>+A!O55/E!P69</f>
        <v>2.2110833333333334E-7</v>
      </c>
      <c r="R55" s="57">
        <f>+A!P55/E!Q69</f>
        <v>3.3532317880794704E-7</v>
      </c>
      <c r="S55" s="57">
        <f>+A!Q55/E!R69</f>
        <v>3.018048780487805E-7</v>
      </c>
      <c r="T55" s="57">
        <f>+A!R55/E!S69</f>
        <v>5.321398601398602E-7</v>
      </c>
      <c r="U55" s="57">
        <f>+A!S55/E!T69</f>
        <v>4.0939090909090909E-7</v>
      </c>
      <c r="V55" s="57">
        <f>+A!T55/E!U69</f>
        <v>4.434942408376963E-7</v>
      </c>
      <c r="W55" s="57">
        <f>+A!U55/E!V69</f>
        <v>6.8268391959798996E-7</v>
      </c>
      <c r="X55" s="57">
        <f>+A!V55/E!W69</f>
        <v>4.9716789473684205E-6</v>
      </c>
      <c r="Y55" s="57">
        <f>+A!W55/E!X69</f>
        <v>1.0066863636363636E-6</v>
      </c>
      <c r="Z55" s="57">
        <f>+A!X55/E!Y69</f>
        <v>1.1667400966183575E-6</v>
      </c>
      <c r="AA55" s="57">
        <f>+A!Y55/E!Z69</f>
        <v>1.2148272277227723E-6</v>
      </c>
      <c r="AB55" s="57">
        <f>+A!Z55/E!AA69</f>
        <v>6.8062100456621003E-7</v>
      </c>
      <c r="AC55" s="57">
        <f>+A!AA55/E!AB69</f>
        <v>1.7072197479837874E-6</v>
      </c>
    </row>
    <row r="56" spans="4:29" ht="15.75" thickBot="1" x14ac:dyDescent="0.3">
      <c r="D56" s="48" t="s">
        <v>26</v>
      </c>
      <c r="E56" s="49"/>
      <c r="F56" s="58">
        <f>+A!D56/E!E70</f>
        <v>2.0408163265306123E-11</v>
      </c>
      <c r="G56" s="58">
        <f>+A!E56/E!F70</f>
        <v>0</v>
      </c>
      <c r="H56" s="58">
        <f>+A!F56/E!G70</f>
        <v>0</v>
      </c>
      <c r="I56" s="58">
        <f>+A!G56/E!H70</f>
        <v>0</v>
      </c>
      <c r="J56" s="58">
        <f>+A!H56/E!I70</f>
        <v>0</v>
      </c>
      <c r="K56" s="58">
        <f>+A!I56/E!J70</f>
        <v>0</v>
      </c>
      <c r="L56" s="58">
        <f>+A!J56/E!K70</f>
        <v>0</v>
      </c>
      <c r="M56" s="58">
        <f>+A!K56/E!L70</f>
        <v>0</v>
      </c>
      <c r="N56" s="58">
        <f>+A!L56/E!M70</f>
        <v>0</v>
      </c>
      <c r="O56" s="58">
        <f>+A!M56/E!N70</f>
        <v>0</v>
      </c>
      <c r="P56" s="58">
        <f>+A!N56/E!O70</f>
        <v>1.7436974789915968E-8</v>
      </c>
      <c r="Q56" s="58">
        <f>+A!O56/E!P70</f>
        <v>4.3717693836978131E-9</v>
      </c>
      <c r="R56" s="58">
        <f>+A!P56/E!Q70</f>
        <v>2.170479704797048E-8</v>
      </c>
      <c r="S56" s="58">
        <f>+A!Q56/E!R70</f>
        <v>2.2191265060240962E-8</v>
      </c>
      <c r="T56" s="58">
        <f>+A!R56/E!S70</f>
        <v>1.0185185185185185E-8</v>
      </c>
      <c r="U56" s="58">
        <f>+A!S56/E!T70</f>
        <v>2.1568088033012378E-8</v>
      </c>
      <c r="V56" s="58">
        <f>+A!T56/E!U70</f>
        <v>2.6507177033492821E-8</v>
      </c>
      <c r="W56" s="58">
        <f>+A!U56/E!V70</f>
        <v>2.5480728051391862E-8</v>
      </c>
      <c r="X56" s="58">
        <f>+A!V56/E!W70</f>
        <v>2.6715686274509804E-8</v>
      </c>
      <c r="Y56" s="58">
        <f>+A!W56/E!X70</f>
        <v>4.8270560190703222E-8</v>
      </c>
      <c r="Z56" s="58">
        <f>+A!X56/E!Y70</f>
        <v>6.5030188679245277E-8</v>
      </c>
      <c r="AA56" s="58">
        <f>+A!Y56/E!Z70</f>
        <v>3.8302752293577983E-8</v>
      </c>
      <c r="AB56" s="58">
        <f>+A!Z56/E!AA70</f>
        <v>9.3132211538461545E-8</v>
      </c>
      <c r="AC56" s="58">
        <f>+A!AA56/E!AB70</f>
        <v>8.1922164021086779E-9</v>
      </c>
    </row>
    <row r="57" spans="4:29" x14ac:dyDescent="0.25">
      <c r="D57" s="1" t="s">
        <v>53</v>
      </c>
    </row>
    <row r="58" spans="4:29" ht="16.5" thickBot="1" x14ac:dyDescent="0.3">
      <c r="E58" s="231" t="s">
        <v>14</v>
      </c>
      <c r="F58" s="231"/>
      <c r="G58" s="231"/>
      <c r="H58" s="231"/>
      <c r="I58" s="231"/>
      <c r="J58" s="231"/>
      <c r="K58" s="231"/>
      <c r="L58" s="231"/>
      <c r="M58" s="231"/>
      <c r="N58" s="231"/>
      <c r="O58" s="231"/>
      <c r="P58" s="231"/>
      <c r="Q58" s="231"/>
      <c r="R58" s="231"/>
      <c r="S58" s="231"/>
      <c r="T58" s="231"/>
      <c r="U58" s="231"/>
      <c r="V58" s="231"/>
      <c r="W58" s="231"/>
      <c r="X58" s="231"/>
      <c r="Y58" s="231"/>
      <c r="Z58" s="231"/>
    </row>
    <row r="59" spans="4:29" ht="15.75" thickBot="1" x14ac:dyDescent="0.3">
      <c r="D59" s="65" t="s">
        <v>15</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2017</v>
      </c>
      <c r="AB59" s="10">
        <v>2018</v>
      </c>
    </row>
    <row r="60" spans="4:29" ht="15.75" thickBot="1" x14ac:dyDescent="0.3">
      <c r="D60" s="66" t="s">
        <v>16</v>
      </c>
      <c r="E60" s="61">
        <v>5120000000</v>
      </c>
      <c r="F60" s="61">
        <v>5350000000</v>
      </c>
      <c r="G60" s="61">
        <v>5570000000</v>
      </c>
      <c r="H60" s="61">
        <v>5460000000</v>
      </c>
      <c r="I60" s="61">
        <v>5650000000</v>
      </c>
      <c r="J60" s="61">
        <v>6380000000</v>
      </c>
      <c r="K60" s="61">
        <v>6140000000</v>
      </c>
      <c r="L60" s="61">
        <v>6440000000</v>
      </c>
      <c r="M60" s="61">
        <v>7500000000</v>
      </c>
      <c r="N60" s="61">
        <v>9180000000</v>
      </c>
      <c r="O60" s="61">
        <v>10500000000</v>
      </c>
      <c r="P60" s="61">
        <v>12100000000</v>
      </c>
      <c r="Q60" s="61">
        <v>14000000000</v>
      </c>
      <c r="R60" s="61">
        <v>16100000000</v>
      </c>
      <c r="S60" s="61">
        <v>12500000000</v>
      </c>
      <c r="T60" s="61">
        <v>15300000000</v>
      </c>
      <c r="U60" s="61">
        <v>18300000000</v>
      </c>
      <c r="V60" s="61">
        <v>18500000000</v>
      </c>
      <c r="W60" s="61">
        <v>19000000000</v>
      </c>
      <c r="X60" s="61">
        <v>19000000000</v>
      </c>
      <c r="Y60" s="61">
        <v>16500000000</v>
      </c>
      <c r="Z60" s="61">
        <v>16000000000</v>
      </c>
      <c r="AA60" s="61">
        <v>17700000000</v>
      </c>
      <c r="AB60" s="61">
        <v>19414008004.286999</v>
      </c>
    </row>
    <row r="61" spans="4:29" x14ac:dyDescent="0.25">
      <c r="D61" s="67" t="s">
        <v>17</v>
      </c>
      <c r="E61" s="62">
        <v>361000000</v>
      </c>
      <c r="F61" s="62">
        <v>384000000</v>
      </c>
      <c r="G61" s="62">
        <v>374000000</v>
      </c>
      <c r="H61" s="62">
        <v>359000000</v>
      </c>
      <c r="I61" s="62">
        <v>350000000</v>
      </c>
      <c r="J61" s="62">
        <v>335000000</v>
      </c>
      <c r="K61" s="62">
        <v>351000000</v>
      </c>
      <c r="L61" s="62">
        <v>370000000</v>
      </c>
      <c r="M61" s="62">
        <v>424000000</v>
      </c>
      <c r="N61" s="62">
        <v>489000000</v>
      </c>
      <c r="O61" s="62">
        <v>539000000</v>
      </c>
      <c r="P61" s="62">
        <v>595000000</v>
      </c>
      <c r="Q61" s="62">
        <v>711000000</v>
      </c>
      <c r="R61" s="62">
        <v>855000000</v>
      </c>
      <c r="S61" s="62">
        <v>779000000</v>
      </c>
      <c r="T61" s="62">
        <v>872000000</v>
      </c>
      <c r="U61" s="62">
        <v>1050000000</v>
      </c>
      <c r="V61" s="62">
        <v>1050000000</v>
      </c>
      <c r="W61" s="62">
        <v>1130000000</v>
      </c>
      <c r="X61" s="62">
        <v>1170000000</v>
      </c>
      <c r="Y61" s="62">
        <v>1060000000</v>
      </c>
      <c r="Z61" s="62">
        <v>1080000000</v>
      </c>
      <c r="AA61" s="62">
        <v>1160000000</v>
      </c>
      <c r="AB61" s="62">
        <v>1218857101.52</v>
      </c>
    </row>
    <row r="62" spans="4:29" x14ac:dyDescent="0.25">
      <c r="D62" s="68" t="s">
        <v>18</v>
      </c>
      <c r="E62" s="63">
        <v>57786126</v>
      </c>
      <c r="F62" s="63">
        <v>62215574</v>
      </c>
      <c r="G62" s="63">
        <v>62366427</v>
      </c>
      <c r="H62" s="63">
        <v>60759488</v>
      </c>
      <c r="I62" s="63">
        <v>59801298</v>
      </c>
      <c r="J62" s="63">
        <v>56589592</v>
      </c>
      <c r="K62" s="63">
        <v>57522972</v>
      </c>
      <c r="L62" s="63">
        <v>61532077</v>
      </c>
      <c r="M62" s="63">
        <v>70102435</v>
      </c>
      <c r="N62" s="63">
        <v>78801617</v>
      </c>
      <c r="O62" s="63">
        <v>84154988</v>
      </c>
      <c r="P62" s="63">
        <v>93236723</v>
      </c>
      <c r="Q62" s="63">
        <v>110000000</v>
      </c>
      <c r="R62" s="63">
        <v>120000000</v>
      </c>
      <c r="S62" s="63">
        <v>113000000</v>
      </c>
      <c r="T62" s="63">
        <v>120000000</v>
      </c>
      <c r="U62" s="63">
        <v>140000000</v>
      </c>
      <c r="V62" s="63">
        <v>144000000</v>
      </c>
      <c r="W62" s="63">
        <v>151000000</v>
      </c>
      <c r="X62" s="63">
        <v>152000000</v>
      </c>
      <c r="Y62" s="63">
        <v>140000000</v>
      </c>
      <c r="Z62" s="63">
        <v>143000000</v>
      </c>
      <c r="AA62" s="63">
        <v>155000000</v>
      </c>
      <c r="AB62" s="63">
        <v>164963696.26800001</v>
      </c>
    </row>
    <row r="63" spans="4:29" x14ac:dyDescent="0.25">
      <c r="D63" s="68" t="s">
        <v>19</v>
      </c>
      <c r="E63" s="63">
        <v>214000000</v>
      </c>
      <c r="F63" s="63">
        <v>205000000</v>
      </c>
      <c r="G63" s="63">
        <v>208000000</v>
      </c>
      <c r="H63" s="63">
        <v>186000000</v>
      </c>
      <c r="I63" s="63">
        <v>179000000</v>
      </c>
      <c r="J63" s="63">
        <v>198000000</v>
      </c>
      <c r="K63" s="63">
        <v>187000000</v>
      </c>
      <c r="L63" s="63">
        <v>195000000</v>
      </c>
      <c r="M63" s="63">
        <v>231000000</v>
      </c>
      <c r="N63" s="63">
        <v>295000000</v>
      </c>
      <c r="O63" s="63">
        <v>341000000</v>
      </c>
      <c r="P63" s="63">
        <v>416000000</v>
      </c>
      <c r="Q63" s="63">
        <v>509000000</v>
      </c>
      <c r="R63" s="63">
        <v>587000000</v>
      </c>
      <c r="S63" s="63">
        <v>441000000</v>
      </c>
      <c r="T63" s="63">
        <v>635000000</v>
      </c>
      <c r="U63" s="63">
        <v>807000000</v>
      </c>
      <c r="V63" s="63">
        <v>750000000</v>
      </c>
      <c r="W63" s="63">
        <v>755000000</v>
      </c>
      <c r="X63" s="63">
        <v>723000000</v>
      </c>
      <c r="Y63" s="63">
        <v>584000000</v>
      </c>
      <c r="Z63" s="63">
        <v>571000000</v>
      </c>
      <c r="AA63" s="63">
        <v>678000000</v>
      </c>
      <c r="AB63" s="63">
        <v>719170497.26199996</v>
      </c>
    </row>
    <row r="64" spans="4:29" x14ac:dyDescent="0.25">
      <c r="D64" s="68" t="s">
        <v>20</v>
      </c>
      <c r="E64" s="63">
        <v>372000000</v>
      </c>
      <c r="F64" s="63">
        <v>455000000</v>
      </c>
      <c r="G64" s="63">
        <v>458000000</v>
      </c>
      <c r="H64" s="63">
        <v>336000000</v>
      </c>
      <c r="I64" s="63">
        <v>420000000</v>
      </c>
      <c r="J64" s="63">
        <v>659000000</v>
      </c>
      <c r="K64" s="63">
        <v>597000000</v>
      </c>
      <c r="L64" s="63">
        <v>605000000</v>
      </c>
      <c r="M64" s="63">
        <v>753000000</v>
      </c>
      <c r="N64" s="63">
        <v>1020000000</v>
      </c>
      <c r="O64" s="63">
        <v>1440000000</v>
      </c>
      <c r="P64" s="63">
        <v>1770000000</v>
      </c>
      <c r="Q64" s="63">
        <v>2010000000</v>
      </c>
      <c r="R64" s="63">
        <v>2850000000</v>
      </c>
      <c r="S64" s="63">
        <v>1800000000</v>
      </c>
      <c r="T64" s="63">
        <v>2350000000</v>
      </c>
      <c r="U64" s="63">
        <v>3260000000</v>
      </c>
      <c r="V64" s="63">
        <v>3390000000</v>
      </c>
      <c r="W64" s="63">
        <v>3340000000</v>
      </c>
      <c r="X64" s="63">
        <v>3120000000</v>
      </c>
      <c r="Y64" s="63">
        <v>1900000000</v>
      </c>
      <c r="Z64" s="63">
        <v>1530000000</v>
      </c>
      <c r="AA64" s="63">
        <v>1950000000</v>
      </c>
      <c r="AB64" s="63">
        <v>2438638404.4369998</v>
      </c>
    </row>
    <row r="65" spans="4:28" x14ac:dyDescent="0.25">
      <c r="D65" s="68" t="s">
        <v>21</v>
      </c>
      <c r="E65" s="63">
        <v>27117465</v>
      </c>
      <c r="F65" s="63">
        <v>25278883</v>
      </c>
      <c r="G65" s="63">
        <v>27464609</v>
      </c>
      <c r="H65" s="63">
        <v>28594908</v>
      </c>
      <c r="I65" s="63">
        <v>24934173</v>
      </c>
      <c r="J65" s="63">
        <v>19622317</v>
      </c>
      <c r="K65" s="63">
        <v>19214518</v>
      </c>
      <c r="L65" s="63">
        <v>24840402</v>
      </c>
      <c r="M65" s="63">
        <v>31168748</v>
      </c>
      <c r="N65" s="63">
        <v>37765846</v>
      </c>
      <c r="O65" s="63">
        <v>39011306</v>
      </c>
      <c r="P65" s="63">
        <v>45425393</v>
      </c>
      <c r="Q65" s="63">
        <v>61927761</v>
      </c>
      <c r="R65" s="63">
        <v>90490645</v>
      </c>
      <c r="S65" s="63">
        <v>65764385</v>
      </c>
      <c r="T65" s="63">
        <v>81780575</v>
      </c>
      <c r="U65" s="63">
        <v>112000000</v>
      </c>
      <c r="V65" s="63">
        <v>109000000</v>
      </c>
      <c r="W65" s="63">
        <v>101000000</v>
      </c>
      <c r="X65" s="63">
        <v>98594964</v>
      </c>
      <c r="Y65" s="63">
        <v>87737215</v>
      </c>
      <c r="Z65" s="63">
        <v>89984336</v>
      </c>
      <c r="AA65" s="63">
        <v>104000000</v>
      </c>
      <c r="AB65" s="63">
        <v>97679786.294</v>
      </c>
    </row>
    <row r="66" spans="4:28" x14ac:dyDescent="0.25">
      <c r="D66" s="68" t="s">
        <v>22</v>
      </c>
      <c r="E66" s="63">
        <v>475000000</v>
      </c>
      <c r="F66" s="63">
        <v>491000000</v>
      </c>
      <c r="G66" s="63">
        <v>511000000</v>
      </c>
      <c r="H66" s="63">
        <v>518000000</v>
      </c>
      <c r="I66" s="63">
        <v>538000000</v>
      </c>
      <c r="J66" s="63">
        <v>574000000</v>
      </c>
      <c r="K66" s="63">
        <v>596000000</v>
      </c>
      <c r="L66" s="63">
        <v>667000000</v>
      </c>
      <c r="M66" s="63">
        <v>797000000</v>
      </c>
      <c r="N66" s="63">
        <v>981000000</v>
      </c>
      <c r="O66" s="63">
        <v>1110000000</v>
      </c>
      <c r="P66" s="63">
        <v>1250000000</v>
      </c>
      <c r="Q66" s="63">
        <v>1470000000</v>
      </c>
      <c r="R66" s="63">
        <v>1690000000</v>
      </c>
      <c r="S66" s="63">
        <v>1440000000</v>
      </c>
      <c r="T66" s="63">
        <v>1700000000</v>
      </c>
      <c r="U66" s="63">
        <v>2000000000</v>
      </c>
      <c r="V66" s="63">
        <v>1960000000</v>
      </c>
      <c r="W66" s="63">
        <v>2020000000</v>
      </c>
      <c r="X66" s="63">
        <v>2060000000</v>
      </c>
      <c r="Y66" s="63">
        <v>1860000000</v>
      </c>
      <c r="Z66" s="63">
        <v>1830000000</v>
      </c>
      <c r="AA66" s="63">
        <v>2020000000</v>
      </c>
      <c r="AB66" s="63">
        <v>2270534663.2030001</v>
      </c>
    </row>
    <row r="67" spans="4:28" x14ac:dyDescent="0.25">
      <c r="D67" s="68" t="s">
        <v>23</v>
      </c>
      <c r="E67" s="63">
        <v>822000000</v>
      </c>
      <c r="F67" s="63">
        <v>823000000</v>
      </c>
      <c r="G67" s="63">
        <v>846000000</v>
      </c>
      <c r="H67" s="63">
        <v>827000000</v>
      </c>
      <c r="I67" s="63">
        <v>813000000</v>
      </c>
      <c r="J67" s="63">
        <v>871000000</v>
      </c>
      <c r="K67" s="63">
        <v>839000000</v>
      </c>
      <c r="L67" s="63">
        <v>889000000</v>
      </c>
      <c r="M67" s="63">
        <v>1030000000</v>
      </c>
      <c r="N67" s="63">
        <v>1290000000</v>
      </c>
      <c r="O67" s="63">
        <v>1440000000</v>
      </c>
      <c r="P67" s="63">
        <v>1710000000</v>
      </c>
      <c r="Q67" s="63">
        <v>2010000000</v>
      </c>
      <c r="R67" s="63">
        <v>2200000000</v>
      </c>
      <c r="S67" s="63">
        <v>1580000000</v>
      </c>
      <c r="T67" s="63">
        <v>1970000000</v>
      </c>
      <c r="U67" s="63">
        <v>2380000000</v>
      </c>
      <c r="V67" s="63">
        <v>2250000000</v>
      </c>
      <c r="W67" s="63">
        <v>2300000000</v>
      </c>
      <c r="X67" s="63">
        <v>2350000000</v>
      </c>
      <c r="Y67" s="63">
        <v>2090000000</v>
      </c>
      <c r="Z67" s="63">
        <v>2000000000</v>
      </c>
      <c r="AA67" s="63">
        <v>2240000000</v>
      </c>
      <c r="AB67" s="63">
        <v>2398834395.8839998</v>
      </c>
    </row>
    <row r="68" spans="4:28" x14ac:dyDescent="0.25">
      <c r="D68" s="68" t="s">
        <v>24</v>
      </c>
      <c r="E68" s="63">
        <v>1940000000</v>
      </c>
      <c r="F68" s="63">
        <v>2050000000</v>
      </c>
      <c r="G68" s="63">
        <v>2180000000</v>
      </c>
      <c r="H68" s="63">
        <v>2240000000</v>
      </c>
      <c r="I68" s="63">
        <v>2360000000</v>
      </c>
      <c r="J68" s="63">
        <v>2620000000</v>
      </c>
      <c r="K68" s="63">
        <v>2480000000</v>
      </c>
      <c r="L68" s="63">
        <v>2580000000</v>
      </c>
      <c r="M68" s="63">
        <v>2950000000</v>
      </c>
      <c r="N68" s="63">
        <v>3510000000</v>
      </c>
      <c r="O68" s="63">
        <v>3800000000</v>
      </c>
      <c r="P68" s="63">
        <v>4410000000</v>
      </c>
      <c r="Q68" s="63">
        <v>5070000000</v>
      </c>
      <c r="R68" s="63">
        <v>5440000000</v>
      </c>
      <c r="S68" s="63">
        <v>4220000000</v>
      </c>
      <c r="T68" s="63">
        <v>5150000000</v>
      </c>
      <c r="U68" s="63">
        <v>5840000000</v>
      </c>
      <c r="V68" s="63">
        <v>5880000000</v>
      </c>
      <c r="W68" s="63">
        <v>6090000000</v>
      </c>
      <c r="X68" s="63">
        <v>6270000000</v>
      </c>
      <c r="Y68" s="63">
        <v>5930000000</v>
      </c>
      <c r="Z68" s="63">
        <v>5880000000</v>
      </c>
      <c r="AA68" s="63">
        <v>6400000000</v>
      </c>
      <c r="AB68" s="63">
        <v>6878105922.1820002</v>
      </c>
    </row>
    <row r="69" spans="4:28" x14ac:dyDescent="0.25">
      <c r="D69" s="68" t="s">
        <v>25</v>
      </c>
      <c r="E69" s="63">
        <v>637000000</v>
      </c>
      <c r="F69" s="63">
        <v>674000000</v>
      </c>
      <c r="G69" s="63">
        <v>712000000</v>
      </c>
      <c r="H69" s="63">
        <v>715000000</v>
      </c>
      <c r="I69" s="63">
        <v>739000000</v>
      </c>
      <c r="J69" s="63">
        <v>786000000</v>
      </c>
      <c r="K69" s="63">
        <v>776000000</v>
      </c>
      <c r="L69" s="63">
        <v>810000000</v>
      </c>
      <c r="M69" s="63">
        <v>928000000</v>
      </c>
      <c r="N69" s="63">
        <v>1080000000</v>
      </c>
      <c r="O69" s="63">
        <v>1190000000</v>
      </c>
      <c r="P69" s="63">
        <v>1320000000</v>
      </c>
      <c r="Q69" s="63">
        <v>1510000000</v>
      </c>
      <c r="R69" s="63">
        <v>1640000000</v>
      </c>
      <c r="S69" s="63">
        <v>1430000000</v>
      </c>
      <c r="T69" s="63">
        <v>1650000000</v>
      </c>
      <c r="U69" s="63">
        <v>1910000000</v>
      </c>
      <c r="V69" s="63">
        <v>1990000000</v>
      </c>
      <c r="W69" s="63">
        <v>2090000000</v>
      </c>
      <c r="X69" s="63">
        <v>2200000000</v>
      </c>
      <c r="Y69" s="63">
        <v>2070000000</v>
      </c>
      <c r="Z69" s="63">
        <v>2020000000</v>
      </c>
      <c r="AA69" s="63">
        <v>2190000000</v>
      </c>
      <c r="AB69" s="63">
        <v>2303087815.5219998</v>
      </c>
    </row>
    <row r="70" spans="4:28" ht="15.75" thickBot="1" x14ac:dyDescent="0.3">
      <c r="D70" s="69" t="s">
        <v>26</v>
      </c>
      <c r="E70" s="64">
        <v>147000000</v>
      </c>
      <c r="F70" s="64">
        <v>149000000</v>
      </c>
      <c r="G70" s="64">
        <v>159000000</v>
      </c>
      <c r="H70" s="64">
        <v>158000000</v>
      </c>
      <c r="I70" s="64">
        <v>154000000</v>
      </c>
      <c r="J70" s="64">
        <v>266000000</v>
      </c>
      <c r="K70" s="64">
        <v>237000000</v>
      </c>
      <c r="L70" s="64">
        <v>230000000</v>
      </c>
      <c r="M70" s="64">
        <v>292000000</v>
      </c>
      <c r="N70" s="64">
        <v>401000000</v>
      </c>
      <c r="O70" s="64">
        <v>476000000</v>
      </c>
      <c r="P70" s="64">
        <v>503000000</v>
      </c>
      <c r="Q70" s="64">
        <v>542000000</v>
      </c>
      <c r="R70" s="64">
        <v>664000000</v>
      </c>
      <c r="S70" s="64">
        <v>648000000</v>
      </c>
      <c r="T70" s="64">
        <v>727000000</v>
      </c>
      <c r="U70" s="64">
        <v>836000000</v>
      </c>
      <c r="V70" s="64">
        <v>934000000</v>
      </c>
      <c r="W70" s="64">
        <v>1020000000</v>
      </c>
      <c r="X70" s="64">
        <v>839000000</v>
      </c>
      <c r="Y70" s="64">
        <v>795000000</v>
      </c>
      <c r="Z70" s="64">
        <v>872000000</v>
      </c>
      <c r="AA70" s="64">
        <v>832000000</v>
      </c>
      <c r="AB70" s="64">
        <v>916723830.44799995</v>
      </c>
    </row>
    <row r="71" spans="4:28" x14ac:dyDescent="0.25">
      <c r="D71" s="1" t="s">
        <v>52</v>
      </c>
    </row>
    <row r="72" spans="4:28" ht="15.75" thickBot="1" x14ac:dyDescent="0.3"/>
    <row r="73" spans="4:28" ht="15.75" thickBot="1" x14ac:dyDescent="0.3">
      <c r="D73" s="65" t="s">
        <v>15</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c r="AB73" s="10">
        <v>2018</v>
      </c>
    </row>
    <row r="74" spans="4:28" ht="15.75" thickBot="1" x14ac:dyDescent="0.3">
      <c r="D74" s="66" t="s">
        <v>16</v>
      </c>
      <c r="E74" s="55">
        <f>+B!E46/E!E88</f>
        <v>2.2900687475915223E-5</v>
      </c>
      <c r="F74" s="55">
        <f>+B!F46/E!F88</f>
        <v>2.373835294117647E-5</v>
      </c>
      <c r="G74" s="55">
        <f>+B!G46/E!G88</f>
        <v>3.2444055221238941E-5</v>
      </c>
      <c r="H74" s="55">
        <f>+B!H46/E!H88</f>
        <v>4.0440344086021502E-5</v>
      </c>
      <c r="I74" s="55">
        <f>+B!I46/E!I88</f>
        <v>3.9219475862068966E-5</v>
      </c>
      <c r="J74" s="55">
        <f>+B!J46/E!J88</f>
        <v>5.4324440152671753E-5</v>
      </c>
      <c r="K74" s="55">
        <f>+B!K46/E!K88</f>
        <v>7.5341595087163231E-5</v>
      </c>
      <c r="L74" s="55">
        <f>+B!L46/E!L88</f>
        <v>8.0369005429864257E-5</v>
      </c>
      <c r="M74" s="55">
        <f>+B!M46/E!M88</f>
        <v>8.909090245795601E-5</v>
      </c>
      <c r="N74" s="55">
        <f>+B!N46/E!N88</f>
        <v>1.3171745544973543E-4</v>
      </c>
      <c r="O74" s="55">
        <f>+B!O46/E!O88</f>
        <v>1.511047508411215E-4</v>
      </c>
      <c r="P74" s="55">
        <f>+B!P46/E!P88</f>
        <v>1.8042867902439024E-4</v>
      </c>
      <c r="Q74" s="55">
        <f>+B!Q46/E!Q88</f>
        <v>2.3426575028169015E-4</v>
      </c>
      <c r="R74" s="55">
        <f>+B!R46/E!R88</f>
        <v>2.7736573609756095E-4</v>
      </c>
      <c r="S74" s="55">
        <f>+B!S46/E!S88</f>
        <v>2.9253310472440947E-4</v>
      </c>
      <c r="T74" s="55">
        <f>+B!T46/E!T88</f>
        <v>3.5567716142857145E-4</v>
      </c>
      <c r="U74" s="55">
        <f>+B!U46/E!U88</f>
        <v>4.4679998185792347E-4</v>
      </c>
      <c r="V74" s="55">
        <f>+B!V46/E!V88</f>
        <v>5.170102559459459E-4</v>
      </c>
      <c r="W74" s="55">
        <f>+B!W46/E!W88</f>
        <v>5.5121214930851058E-4</v>
      </c>
      <c r="X74" s="55">
        <f>+B!X46/E!X88</f>
        <v>6.2382990592592586E-4</v>
      </c>
      <c r="Y74" s="55">
        <f>+B!Y46/E!Y88</f>
        <v>6.0436679493975905E-4</v>
      </c>
      <c r="Z74" s="55">
        <f>+B!Z46/E!Z88</f>
        <v>5.3611303459627339E-4</v>
      </c>
      <c r="AA74" s="55">
        <f>+B!AA46/E!AA88</f>
        <v>4.8907614279329614E-4</v>
      </c>
      <c r="AB74" s="55">
        <f>+B!AB46/E!AB88</f>
        <v>5.3607978521634633E-4</v>
      </c>
    </row>
    <row r="75" spans="4:28" x14ac:dyDescent="0.25">
      <c r="D75" s="67" t="s">
        <v>17</v>
      </c>
      <c r="E75" s="56">
        <f>+B!E47/E!E89</f>
        <v>9.146304266666667E-5</v>
      </c>
      <c r="F75" s="56">
        <f>+B!F47/E!F89</f>
        <v>1.00192144638404E-4</v>
      </c>
      <c r="G75" s="56">
        <f>+B!G47/E!G89</f>
        <v>1.6717748329048843E-4</v>
      </c>
      <c r="H75" s="56">
        <f>+B!H47/E!H89</f>
        <v>2.2000250789473683E-4</v>
      </c>
      <c r="I75" s="56">
        <f>+B!I47/E!I89</f>
        <v>2.0737745576407507E-4</v>
      </c>
      <c r="J75" s="56">
        <f>+B!J47/E!J89</f>
        <v>3.2925793314763231E-4</v>
      </c>
      <c r="K75" s="56">
        <f>+B!K47/E!K89</f>
        <v>4.7340867297297295E-4</v>
      </c>
      <c r="L75" s="56">
        <f>+B!L47/E!L89</f>
        <v>4.4628098727735375E-4</v>
      </c>
      <c r="M75" s="56">
        <f>+B!M47/E!M89</f>
        <v>4.0358301991150441E-4</v>
      </c>
      <c r="N75" s="56">
        <f>+B!N47/E!N89</f>
        <v>5.5964946317829461E-4</v>
      </c>
      <c r="O75" s="56">
        <f>+B!O47/E!O89</f>
        <v>6.319880902654867E-4</v>
      </c>
      <c r="P75" s="56">
        <f>+B!P47/E!P89</f>
        <v>7.8211900000000007E-4</v>
      </c>
      <c r="Q75" s="56">
        <f>+B!Q47/E!Q89</f>
        <v>8.9401129058663017E-4</v>
      </c>
      <c r="R75" s="56">
        <f>+B!R47/E!R89</f>
        <v>8.9836576072234767E-4</v>
      </c>
      <c r="S75" s="56">
        <f>+B!S47/E!S89</f>
        <v>9.2741744332493692E-4</v>
      </c>
      <c r="T75" s="56">
        <f>+B!T47/E!T89</f>
        <v>1.196249451977401E-3</v>
      </c>
      <c r="U75" s="56">
        <f>+B!U47/E!U89</f>
        <v>1.5128333198113208E-3</v>
      </c>
      <c r="V75" s="56">
        <f>+B!V47/E!V89</f>
        <v>1.810368970754717E-3</v>
      </c>
      <c r="W75" s="56">
        <f>+B!W47/E!W89</f>
        <v>1.67808408018018E-3</v>
      </c>
      <c r="X75" s="56">
        <f>+B!X47/E!X89</f>
        <v>1.7641384382608694E-3</v>
      </c>
      <c r="Y75" s="56">
        <f>+B!Y47/E!Y89</f>
        <v>1.5956403103773585E-3</v>
      </c>
      <c r="Z75" s="56">
        <f>+B!Z47/E!Z89</f>
        <v>1.3464467849056603E-3</v>
      </c>
      <c r="AA75" s="56">
        <f>+B!AA47/E!AA89</f>
        <v>1.3137874895652172E-3</v>
      </c>
      <c r="AB75" s="56">
        <f>+B!AB47/E!AB89</f>
        <v>1.4453708403457449E-3</v>
      </c>
    </row>
    <row r="76" spans="4:28" x14ac:dyDescent="0.25">
      <c r="D76" s="68" t="s">
        <v>18</v>
      </c>
      <c r="E76" s="57">
        <f>+B!E48/E!E90</f>
        <v>5.2335451691739893E-4</v>
      </c>
      <c r="F76" s="57">
        <f>+B!F48/E!F90</f>
        <v>5.6472621497086141E-4</v>
      </c>
      <c r="G76" s="57">
        <f>+B!G48/E!G90</f>
        <v>7.2725755495699738E-4</v>
      </c>
      <c r="H76" s="57">
        <f>+B!H48/E!H90</f>
        <v>9.7017245696446903E-4</v>
      </c>
      <c r="I76" s="57">
        <f>+B!I48/E!I90</f>
        <v>1.1670950270182979E-3</v>
      </c>
      <c r="J76" s="57">
        <f>+B!J48/E!J90</f>
        <v>2.0170492060740427E-3</v>
      </c>
      <c r="K76" s="57">
        <f>+B!K48/E!K90</f>
        <v>2.565777009813584E-3</v>
      </c>
      <c r="L76" s="57">
        <f>+B!L48/E!L90</f>
        <v>2.8578133423004799E-3</v>
      </c>
      <c r="M76" s="57">
        <f>+B!M48/E!M90</f>
        <v>3.8742694568366046E-3</v>
      </c>
      <c r="N76" s="57">
        <f>+B!N48/E!N90</f>
        <v>6.3539244619714606E-3</v>
      </c>
      <c r="O76" s="57">
        <f>+B!O48/E!O90</f>
        <v>8.7330877924085854E-3</v>
      </c>
      <c r="P76" s="57">
        <f>+B!P48/E!P90</f>
        <v>1.0530171482490825E-2</v>
      </c>
      <c r="Q76" s="57">
        <f>+B!Q48/E!Q90</f>
        <v>1.4130934607142856E-2</v>
      </c>
      <c r="R76" s="57">
        <f>+B!R48/E!R90</f>
        <v>1.745017794308943E-2</v>
      </c>
      <c r="S76" s="57">
        <f>+B!S48/E!S90</f>
        <v>1.5081060886956522E-2</v>
      </c>
      <c r="T76" s="57">
        <f>+B!T48/E!T90</f>
        <v>2.2188959391666666E-2</v>
      </c>
      <c r="U76" s="57">
        <f>+B!U48/E!U90</f>
        <v>2.6106200239436619E-2</v>
      </c>
      <c r="V76" s="57">
        <f>+B!V48/E!V90</f>
        <v>3.2721685363636364E-2</v>
      </c>
      <c r="W76" s="57">
        <f>+B!W48/E!W90</f>
        <v>3.6435598871621622E-2</v>
      </c>
      <c r="X76" s="57">
        <f>+B!X48/E!X90</f>
        <v>4.1309130899328854E-2</v>
      </c>
      <c r="Y76" s="57">
        <f>+B!Y48/E!Y90</f>
        <v>3.6537992214285712E-2</v>
      </c>
      <c r="Z76" s="57">
        <f>+B!Z48/E!Z90</f>
        <v>2.9282359576388889E-2</v>
      </c>
      <c r="AA76" s="57">
        <f>+B!AA48/E!AA90</f>
        <v>2.8361984467105267E-2</v>
      </c>
      <c r="AB76" s="57">
        <f>+B!AB48/E!AB90</f>
        <v>3.1779003564989999E-2</v>
      </c>
    </row>
    <row r="77" spans="4:28" x14ac:dyDescent="0.25">
      <c r="D77" s="68" t="s">
        <v>19</v>
      </c>
      <c r="E77" s="57">
        <f>+B!E49/E!E91</f>
        <v>7.0660012552301244E-5</v>
      </c>
      <c r="F77" s="57">
        <f>+B!F49/E!F91</f>
        <v>6.3255283842794758E-5</v>
      </c>
      <c r="G77" s="57">
        <f>+B!G49/E!G91</f>
        <v>9.4987525862068968E-5</v>
      </c>
      <c r="H77" s="57">
        <f>+B!H49/E!H91</f>
        <v>1.3347265071770334E-4</v>
      </c>
      <c r="I77" s="57">
        <f>+B!I49/E!I91</f>
        <v>1.2629812745098038E-4</v>
      </c>
      <c r="J77" s="57">
        <f>+B!J49/E!J91</f>
        <v>2.1030701769911503E-4</v>
      </c>
      <c r="K77" s="57">
        <f>+B!K49/E!K91</f>
        <v>3.3194917289719629E-4</v>
      </c>
      <c r="L77" s="57">
        <f>+B!L49/E!L91</f>
        <v>4.1551445871559634E-4</v>
      </c>
      <c r="M77" s="57">
        <f>+B!M49/E!M91</f>
        <v>4.378802131782946E-4</v>
      </c>
      <c r="N77" s="57">
        <f>+B!N49/E!N91</f>
        <v>7.4145657522123895E-4</v>
      </c>
      <c r="O77" s="57">
        <f>+B!O49/E!O91</f>
        <v>6.7705844791666667E-4</v>
      </c>
      <c r="P77" s="57">
        <f>+B!P49/E!P91</f>
        <v>8.1254877582417591E-4</v>
      </c>
      <c r="Q77" s="57">
        <f>+B!Q49/E!Q91</f>
        <v>1.1753882277580072E-3</v>
      </c>
      <c r="R77" s="57">
        <f>+B!R49/E!R91</f>
        <v>1.4528436307237815E-3</v>
      </c>
      <c r="S77" s="57">
        <f>+B!S49/E!S91</f>
        <v>1.488586530398323E-3</v>
      </c>
      <c r="T77" s="57">
        <f>+B!T49/E!T91</f>
        <v>1.643067694890511E-3</v>
      </c>
      <c r="U77" s="57">
        <f>+B!U49/E!U91</f>
        <v>2.2159159103291711E-3</v>
      </c>
      <c r="V77" s="57">
        <f>+B!V49/E!V91</f>
        <v>2.3326803374083128E-3</v>
      </c>
      <c r="W77" s="57">
        <f>+B!W49/E!W91</f>
        <v>2.2745932435740512E-3</v>
      </c>
      <c r="X77" s="57">
        <f>+B!X49/E!X91</f>
        <v>2.9401491003764116E-3</v>
      </c>
      <c r="Y77" s="57">
        <f>+B!Y49/E!Y91</f>
        <v>2.9846618227060652E-3</v>
      </c>
      <c r="Z77" s="57">
        <f>+B!Z49/E!Z91</f>
        <v>2.7941393355263157E-3</v>
      </c>
      <c r="AA77" s="57">
        <f>+B!AA49/E!AA91</f>
        <v>2.2300471614173228E-3</v>
      </c>
      <c r="AB77" s="57">
        <f>+B!AB49/E!AB91</f>
        <v>2.648006379232455E-3</v>
      </c>
    </row>
    <row r="78" spans="4:28" x14ac:dyDescent="0.25">
      <c r="D78" s="68" t="s">
        <v>20</v>
      </c>
      <c r="E78" s="57">
        <f>+B!E50/E!E92</f>
        <v>4.3311868073878627E-5</v>
      </c>
      <c r="F78" s="57">
        <f>+B!F50/E!F92</f>
        <v>4.516591048034935E-5</v>
      </c>
      <c r="G78" s="57">
        <f>+B!G50/E!G92</f>
        <v>3.911344373673036E-5</v>
      </c>
      <c r="H78" s="57">
        <f>+B!H50/E!H92</f>
        <v>7.1184146478873235E-5</v>
      </c>
      <c r="I78" s="57">
        <f>+B!I50/E!I92</f>
        <v>6.892771462829736E-5</v>
      </c>
      <c r="J78" s="57">
        <f>+B!J50/E!J92</f>
        <v>6.3866197568389059E-5</v>
      </c>
      <c r="K78" s="57">
        <f>+B!K50/E!K92</f>
        <v>8.4806357495881382E-5</v>
      </c>
      <c r="L78" s="57">
        <f>+B!L50/E!L92</f>
        <v>9.2535119672131153E-5</v>
      </c>
      <c r="M78" s="57">
        <f>+B!M50/E!M92</f>
        <v>1.040143133940182E-4</v>
      </c>
      <c r="N78" s="57">
        <f>+B!N50/E!N92</f>
        <v>1.370988495145631E-4</v>
      </c>
      <c r="O78" s="57">
        <f>+B!O50/E!O92</f>
        <v>1.1301854335664335E-4</v>
      </c>
      <c r="P78" s="57">
        <f>+B!P50/E!P92</f>
        <v>1.3529610279329609E-4</v>
      </c>
      <c r="Q78" s="57">
        <f>+B!Q50/E!Q92</f>
        <v>1.4854865979899496E-4</v>
      </c>
      <c r="R78" s="57">
        <f>+B!R50/E!R92</f>
        <v>1.6585782237762238E-4</v>
      </c>
      <c r="S78" s="57">
        <f>+B!S50/E!S92</f>
        <v>2.3150261712707182E-4</v>
      </c>
      <c r="T78" s="57">
        <f>+B!T50/E!T92</f>
        <v>1.94026131779661E-4</v>
      </c>
      <c r="U78" s="57">
        <f>+B!U50/E!U92</f>
        <v>1.9948977708978327E-4</v>
      </c>
      <c r="V78" s="57">
        <f>+B!V50/E!V92</f>
        <v>2.2445461845238096E-4</v>
      </c>
      <c r="W78" s="57">
        <f>+B!W50/E!W92</f>
        <v>2.8684768220858895E-4</v>
      </c>
      <c r="X78" s="57">
        <f>+B!X50/E!X92</f>
        <v>3.0887808524590165E-4</v>
      </c>
      <c r="Y78" s="57">
        <f>+B!Y50/E!Y92</f>
        <v>5.2606341297297299E-4</v>
      </c>
      <c r="Z78" s="57">
        <f>+B!Z50/E!Z92</f>
        <v>6.4174860326797391E-4</v>
      </c>
      <c r="AA78" s="57">
        <f>+B!AA50/E!AA92</f>
        <v>4.80094795E-4</v>
      </c>
      <c r="AB78" s="57">
        <f>+B!AB50/E!AB92</f>
        <v>4.0964723553989089E-4</v>
      </c>
    </row>
    <row r="79" spans="4:28" x14ac:dyDescent="0.25">
      <c r="D79" s="68" t="s">
        <v>21</v>
      </c>
      <c r="E79" s="57">
        <f>+B!E51/E!E93</f>
        <v>4.3967365124581153E-4</v>
      </c>
      <c r="F79" s="57">
        <f>+B!F51/E!F93</f>
        <v>3.3158913585178867E-4</v>
      </c>
      <c r="G79" s="57">
        <f>+B!G51/E!G93</f>
        <v>3.9041617500238567E-4</v>
      </c>
      <c r="H79" s="57">
        <f>+B!H51/E!H93</f>
        <v>3.3708932829346169E-4</v>
      </c>
      <c r="I79" s="57">
        <f>+B!I51/E!I93</f>
        <v>3.0028009885050124E-4</v>
      </c>
      <c r="J79" s="57">
        <f>+B!J51/E!J93</f>
        <v>2.4687776686202359E-4</v>
      </c>
      <c r="K79" s="57">
        <f>+B!K51/E!K93</f>
        <v>2.5170275431739313E-4</v>
      </c>
      <c r="L79" s="57">
        <f>+B!L51/E!L93</f>
        <v>1.9917398663574167E-4</v>
      </c>
      <c r="M79" s="57">
        <f>+B!M51/E!M93</f>
        <v>1.940040101331748E-4</v>
      </c>
      <c r="N79" s="57">
        <f>+B!N51/E!N93</f>
        <v>2.0004536551902085E-4</v>
      </c>
      <c r="O79" s="57">
        <f>+B!O51/E!O93</f>
        <v>1.6124890017449808E-4</v>
      </c>
      <c r="P79" s="57">
        <f>+B!P51/E!P93</f>
        <v>1.7636017295192576E-4</v>
      </c>
      <c r="Q79" s="57">
        <f>+B!Q51/E!Q93</f>
        <v>1.3673237483060937E-4</v>
      </c>
      <c r="R79" s="57">
        <f>+B!R51/E!R93</f>
        <v>6.6938949440899004E-5</v>
      </c>
      <c r="S79" s="57">
        <f>+B!S51/E!S93</f>
        <v>6.3907500779092195E-5</v>
      </c>
      <c r="T79" s="57">
        <f>+B!T51/E!T93</f>
        <v>6.7885112998597043E-5</v>
      </c>
      <c r="U79" s="57">
        <f>+B!U51/E!U93</f>
        <v>1.3274940350877193E-4</v>
      </c>
      <c r="V79" s="57">
        <f>+B!V51/E!V93</f>
        <v>9.0959200000000008E-5</v>
      </c>
      <c r="W79" s="57">
        <f>+B!W51/E!W93</f>
        <v>1.1304906862745097E-4</v>
      </c>
      <c r="X79" s="57">
        <f>+B!X51/E!X93</f>
        <v>6.0098603960396038E-5</v>
      </c>
      <c r="Y79" s="57">
        <f>+B!Y51/E!Y93</f>
        <v>1.0949853632468754E-4</v>
      </c>
      <c r="Z79" s="57">
        <f>+B!Z51/E!Z93</f>
        <v>3.048863960183798E-4</v>
      </c>
      <c r="AA79" s="57">
        <f>+B!AA51/E!AA93</f>
        <v>1.3902128301886791E-4</v>
      </c>
      <c r="AB79" s="57">
        <f>+B!AB51/E!AB93</f>
        <v>1.4688775266781304E-4</v>
      </c>
    </row>
    <row r="80" spans="4:28" x14ac:dyDescent="0.25">
      <c r="D80" s="68" t="s">
        <v>22</v>
      </c>
      <c r="E80" s="57">
        <f>+B!E52/E!E94</f>
        <v>1.7123824457593689E-5</v>
      </c>
      <c r="F80" s="57">
        <f>+B!F52/E!F94</f>
        <v>1.4507023032629557E-5</v>
      </c>
      <c r="G80" s="57">
        <f>+B!G52/E!G94</f>
        <v>3.5085963031423291E-5</v>
      </c>
      <c r="H80" s="57">
        <f>+B!H52/E!H94</f>
        <v>2.8374726775956284E-5</v>
      </c>
      <c r="I80" s="57">
        <f>+B!I52/E!I94</f>
        <v>2.1524390924956369E-5</v>
      </c>
      <c r="J80" s="57">
        <f>+B!J52/E!J94</f>
        <v>2.7042486133768355E-5</v>
      </c>
      <c r="K80" s="57">
        <f>+B!K52/E!K94</f>
        <v>1.8765062794348508E-5</v>
      </c>
      <c r="L80" s="57">
        <f>+B!L52/E!L94</f>
        <v>1.8421321126760564E-5</v>
      </c>
      <c r="M80" s="57">
        <f>+B!M52/E!M94</f>
        <v>1.0820831753554501E-5</v>
      </c>
      <c r="N80" s="57">
        <f>+B!N52/E!N94</f>
        <v>8.3831941747572812E-6</v>
      </c>
      <c r="O80" s="57">
        <f>+B!O52/E!O94</f>
        <v>1.1735047863247862E-5</v>
      </c>
      <c r="P80" s="57">
        <f>+B!P52/E!P94</f>
        <v>1.7643748461538461E-5</v>
      </c>
      <c r="Q80" s="57">
        <f>+B!Q52/E!Q94</f>
        <v>2.2083439473684212E-5</v>
      </c>
      <c r="R80" s="57">
        <f>+B!R52/E!R94</f>
        <v>2.0451733714285713E-5</v>
      </c>
      <c r="S80" s="57">
        <f>+B!S52/E!S94</f>
        <v>2.4865260402684563E-5</v>
      </c>
      <c r="T80" s="57">
        <f>+B!T52/E!T94</f>
        <v>4.1097981249999999E-5</v>
      </c>
      <c r="U80" s="57">
        <f>+B!U52/E!U94</f>
        <v>4.5130713592233009E-5</v>
      </c>
      <c r="V80" s="57">
        <f>+B!V52/E!V94</f>
        <v>5.0119092574257422E-5</v>
      </c>
      <c r="W80" s="57">
        <f>+B!W52/E!W94</f>
        <v>4.4902202884615383E-5</v>
      </c>
      <c r="X80" s="57">
        <f>+B!X52/E!X94</f>
        <v>4.1680277464788728E-5</v>
      </c>
      <c r="Y80" s="57">
        <f>+B!Y52/E!Y94</f>
        <v>4.2298613917525771E-5</v>
      </c>
      <c r="Z80" s="57">
        <f>+B!Z52/E!Z94</f>
        <v>4.9596879999999998E-5</v>
      </c>
      <c r="AA80" s="57">
        <f>+B!AA52/E!AA94</f>
        <v>4.4249114903846152E-5</v>
      </c>
      <c r="AB80" s="57">
        <f>+B!AB52/E!AB94</f>
        <v>3.6933013995661889E-5</v>
      </c>
    </row>
    <row r="81" spans="4:28" x14ac:dyDescent="0.25">
      <c r="D81" s="68" t="s">
        <v>23</v>
      </c>
      <c r="E81" s="57">
        <f>+B!E53/E!E95</f>
        <v>3.7589189842805322E-6</v>
      </c>
      <c r="F81" s="57">
        <f>+B!F53/E!F95</f>
        <v>5.9714624697336564E-6</v>
      </c>
      <c r="G81" s="57">
        <f>+B!G53/E!G95</f>
        <v>5.7245524146054182E-6</v>
      </c>
      <c r="H81" s="57">
        <f>+B!H53/E!H95</f>
        <v>3.8774366863905328E-6</v>
      </c>
      <c r="I81" s="57">
        <f>+B!I53/E!I95</f>
        <v>5.871916067146283E-6</v>
      </c>
      <c r="J81" s="57">
        <f>+B!J53/E!J95</f>
        <v>8.8174766666666672E-6</v>
      </c>
      <c r="K81" s="57">
        <f>+B!K53/E!K95</f>
        <v>6.0718403263403268E-6</v>
      </c>
      <c r="L81" s="57">
        <f>+B!L53/E!L95</f>
        <v>7.2195899122807009E-6</v>
      </c>
      <c r="M81" s="57">
        <f>+B!M53/E!M95</f>
        <v>8.2156771428571417E-6</v>
      </c>
      <c r="N81" s="57">
        <f>+B!N53/E!N95</f>
        <v>7.956054961832062E-6</v>
      </c>
      <c r="O81" s="57">
        <f>+B!O53/E!O95</f>
        <v>8.9206517006802722E-6</v>
      </c>
      <c r="P81" s="57">
        <f>+B!P53/E!P95</f>
        <v>8.2507590643274854E-6</v>
      </c>
      <c r="Q81" s="57">
        <f>+B!Q53/E!Q95</f>
        <v>8.6992648514851487E-6</v>
      </c>
      <c r="R81" s="57">
        <f>+B!R53/E!R95</f>
        <v>9.5090551569506722E-6</v>
      </c>
      <c r="S81" s="57">
        <f>+B!S53/E!S95</f>
        <v>1.0984164779874214E-5</v>
      </c>
      <c r="T81" s="57">
        <f>+B!T53/E!T95</f>
        <v>1.027235255102041E-5</v>
      </c>
      <c r="U81" s="57">
        <f>+B!U53/E!U95</f>
        <v>1.4091283404255321E-5</v>
      </c>
      <c r="V81" s="57">
        <f>+B!V53/E!V95</f>
        <v>1.5876432432432434E-5</v>
      </c>
      <c r="W81" s="57">
        <f>+B!W53/E!W95</f>
        <v>1.3857542857142857E-5</v>
      </c>
      <c r="X81" s="57">
        <f>+B!X53/E!X95</f>
        <v>1.554399396551724E-5</v>
      </c>
      <c r="Y81" s="57">
        <f>+B!Y53/E!Y95</f>
        <v>1.9600218536585365E-5</v>
      </c>
      <c r="Z81" s="57">
        <f>+B!Z53/E!Z95</f>
        <v>1.9187223857868021E-5</v>
      </c>
      <c r="AA81" s="57">
        <f>+B!AA53/E!AA95</f>
        <v>1.9936580090497735E-5</v>
      </c>
      <c r="AB81" s="57">
        <f>+B!AB53/E!AB95</f>
        <v>2.21837058728929E-5</v>
      </c>
    </row>
    <row r="82" spans="4:28" x14ac:dyDescent="0.25">
      <c r="D82" s="68" t="s">
        <v>24</v>
      </c>
      <c r="E82" s="57">
        <f>+B!E54/E!E96</f>
        <v>7.9798958333333331E-8</v>
      </c>
      <c r="F82" s="57">
        <f>+B!F54/E!F96</f>
        <v>9.1464878048780481E-8</v>
      </c>
      <c r="G82" s="57">
        <f>+B!G54/E!G96</f>
        <v>0</v>
      </c>
      <c r="H82" s="57">
        <f>+B!H54/E!H96</f>
        <v>0</v>
      </c>
      <c r="I82" s="57">
        <f>+B!I54/E!I96</f>
        <v>0</v>
      </c>
      <c r="J82" s="57">
        <f>+B!J54/E!J96</f>
        <v>2.6943396226415095E-10</v>
      </c>
      <c r="K82" s="57">
        <f>+B!K54/E!K96</f>
        <v>6.6031872509960162E-9</v>
      </c>
      <c r="L82" s="57">
        <f>+B!L54/E!L96</f>
        <v>4.9389312977099238E-10</v>
      </c>
      <c r="M82" s="57">
        <f>+B!M54/E!M96</f>
        <v>3E-9</v>
      </c>
      <c r="N82" s="57">
        <f>+B!N54/E!N96</f>
        <v>1.9298342541436465E-8</v>
      </c>
      <c r="O82" s="57">
        <f>+B!O54/E!O96</f>
        <v>8.7771573604060921E-9</v>
      </c>
      <c r="P82" s="57">
        <f>+B!P54/E!P96</f>
        <v>1.0838839285714285E-8</v>
      </c>
      <c r="Q82" s="57">
        <f>+B!Q54/E!Q96</f>
        <v>1.2324070450097848E-7</v>
      </c>
      <c r="R82" s="57">
        <f>+B!R54/E!R96</f>
        <v>2.4691490909090908E-7</v>
      </c>
      <c r="S82" s="57">
        <f>+B!S54/E!S96</f>
        <v>1.3568032407407408E-7</v>
      </c>
      <c r="T82" s="57">
        <f>+B!T54/E!T96</f>
        <v>2.2630490566037734E-7</v>
      </c>
      <c r="U82" s="57">
        <f>+B!U54/E!U96</f>
        <v>2.9674448160535115E-7</v>
      </c>
      <c r="V82" s="57">
        <f>+B!V54/E!V96</f>
        <v>1.8100811258278144E-7</v>
      </c>
      <c r="W82" s="57">
        <f>+B!W54/E!W96</f>
        <v>2.2048237179487178E-8</v>
      </c>
      <c r="X82" s="57">
        <f>+B!X54/E!X96</f>
        <v>5.041506211180124E-8</v>
      </c>
      <c r="Y82" s="57">
        <f>+B!Y54/E!Y96</f>
        <v>3.7914657980456028E-8</v>
      </c>
      <c r="Z82" s="57">
        <f>+B!Z54/E!Z96</f>
        <v>7.1476307189542481E-8</v>
      </c>
      <c r="AA82" s="57">
        <f>+B!AA54/E!AA96</f>
        <v>5.2292006033182507E-8</v>
      </c>
      <c r="AB82" s="57">
        <f>+B!AB54/E!AB96</f>
        <v>1.209744035031234E-7</v>
      </c>
    </row>
    <row r="83" spans="4:28" x14ac:dyDescent="0.25">
      <c r="D83" s="68" t="s">
        <v>25</v>
      </c>
      <c r="E83" s="57">
        <f>+B!E55/E!E97</f>
        <v>1.1506134969325153E-7</v>
      </c>
      <c r="F83" s="57">
        <f>+B!F55/E!F97</f>
        <v>8.3664992826398853E-7</v>
      </c>
      <c r="G83" s="57">
        <f>+B!G55/E!G97</f>
        <v>1.5943561643835619E-6</v>
      </c>
      <c r="H83" s="57">
        <f>+B!H55/E!H97</f>
        <v>5.9486468200270637E-6</v>
      </c>
      <c r="I83" s="57">
        <f>+B!I55/E!I97</f>
        <v>1.9337098445595855E-6</v>
      </c>
      <c r="J83" s="57">
        <f>+B!J55/E!J97</f>
        <v>2.5506499388004896E-6</v>
      </c>
      <c r="K83" s="57">
        <f>+B!K55/E!K97</f>
        <v>2.0349055214723926E-6</v>
      </c>
      <c r="L83" s="57">
        <f>+B!L55/E!L97</f>
        <v>4.0720785219399537E-7</v>
      </c>
      <c r="M83" s="57">
        <f>+B!M55/E!M97</f>
        <v>5.6646068548387096E-6</v>
      </c>
      <c r="N83" s="57">
        <f>+B!N55/E!N97</f>
        <v>9.5432573913043473E-6</v>
      </c>
      <c r="O83" s="57">
        <f>+B!O55/E!O97</f>
        <v>2.0553383333333332E-5</v>
      </c>
      <c r="P83" s="57">
        <f>+B!P55/E!P97</f>
        <v>4.7077325179856116E-5</v>
      </c>
      <c r="Q83" s="57">
        <f>+B!Q55/E!Q97</f>
        <v>4.572024240506329E-5</v>
      </c>
      <c r="R83" s="57">
        <f>+B!R55/E!R97</f>
        <v>4.8696556725146197E-5</v>
      </c>
      <c r="S83" s="57">
        <f>+B!S55/E!S97</f>
        <v>3.7896700680272108E-5</v>
      </c>
      <c r="T83" s="57">
        <f>+B!T55/E!T97</f>
        <v>4.3825604191616769E-5</v>
      </c>
      <c r="U83" s="57">
        <f>+B!U55/E!U97</f>
        <v>6.6655412169312167E-5</v>
      </c>
      <c r="V83" s="57">
        <f>+B!V55/E!V97</f>
        <v>7.8408839473684223E-5</v>
      </c>
      <c r="W83" s="57">
        <f>+B!W55/E!W97</f>
        <v>8.4271362755102046E-5</v>
      </c>
      <c r="X83" s="57">
        <f>+B!X55/E!X97</f>
        <v>8.535334854368932E-5</v>
      </c>
      <c r="Y83" s="57">
        <f>+B!Y55/E!Y97</f>
        <v>9.6641244670050765E-5</v>
      </c>
      <c r="Z83" s="57">
        <f>+B!Z55/E!Z97</f>
        <v>7.0723497448979585E-5</v>
      </c>
      <c r="AA83" s="57">
        <f>+B!AA55/E!AA97</f>
        <v>5.5498693658536585E-5</v>
      </c>
      <c r="AB83" s="57">
        <f>+B!AB55/E!AB97</f>
        <v>5.8224427765689065E-5</v>
      </c>
    </row>
    <row r="84" spans="4:28" ht="15.75" thickBot="1" x14ac:dyDescent="0.3">
      <c r="D84" s="69" t="s">
        <v>26</v>
      </c>
      <c r="E84" s="58">
        <f>+B!E56/E!E98</f>
        <v>4.785889570552147E-8</v>
      </c>
      <c r="F84" s="58">
        <f>+B!F56/E!F98</f>
        <v>3.7790540540540544E-8</v>
      </c>
      <c r="G84" s="58">
        <f>+B!G56/E!G98</f>
        <v>1.7463855421686747E-8</v>
      </c>
      <c r="H84" s="58">
        <f>+B!H56/E!H98</f>
        <v>2.6290184049079758E-7</v>
      </c>
      <c r="I84" s="58">
        <f>+B!I56/E!I98</f>
        <v>3.126546583850932E-6</v>
      </c>
      <c r="J84" s="58">
        <f>+B!J56/E!J98</f>
        <v>1.8528677042801558E-6</v>
      </c>
      <c r="K84" s="58">
        <f>+B!K56/E!K98</f>
        <v>7.367441860465117E-9</v>
      </c>
      <c r="L84" s="58">
        <f>+B!L56/E!L98</f>
        <v>3.8897641509433962E-7</v>
      </c>
      <c r="M84" s="58">
        <f>+B!M56/E!M98</f>
        <v>0</v>
      </c>
      <c r="N84" s="58">
        <f>+B!N56/E!N98</f>
        <v>3.7300000000000002E-7</v>
      </c>
      <c r="O84" s="58">
        <f>+B!O56/E!O98</f>
        <v>1.0838937329700273E-6</v>
      </c>
      <c r="P84" s="58">
        <f>+B!P56/E!P98</f>
        <v>2.4414414414414416E-9</v>
      </c>
      <c r="Q84" s="58">
        <f>+B!Q56/E!Q98</f>
        <v>4.8650306748466261E-9</v>
      </c>
      <c r="R84" s="58">
        <f>+B!R56/E!R98</f>
        <v>1.2941410048622367E-6</v>
      </c>
      <c r="S84" s="58">
        <f>+B!S56/E!S98</f>
        <v>4.0236851851851852E-7</v>
      </c>
      <c r="T84" s="58">
        <f>+B!T56/E!T98</f>
        <v>4.6513503649635039E-7</v>
      </c>
      <c r="U84" s="58">
        <f>+B!U56/E!U98</f>
        <v>3.3260691823899374E-7</v>
      </c>
      <c r="V84" s="58">
        <f>+B!V56/E!V98</f>
        <v>9.47362158808933E-6</v>
      </c>
      <c r="W84" s="58">
        <f>+B!W56/E!W98</f>
        <v>1.4933314814814816E-5</v>
      </c>
      <c r="X84" s="58">
        <f>+B!X56/E!X98</f>
        <v>1.995047175141243E-5</v>
      </c>
      <c r="Y84" s="58">
        <f>+B!Y56/E!Y98</f>
        <v>1.5996394074074077E-5</v>
      </c>
      <c r="Z84" s="58">
        <f>+B!Z56/E!Z98</f>
        <v>1.1057256906077347E-5</v>
      </c>
      <c r="AA84" s="58">
        <f>+B!AA56/E!AA98</f>
        <v>1.1474511267605635E-5</v>
      </c>
      <c r="AB84" s="58">
        <f>+B!AB56/E!AB98</f>
        <v>5.2072192918998849E-6</v>
      </c>
    </row>
    <row r="85" spans="4:28" s="1" customFormat="1" x14ac:dyDescent="0.25">
      <c r="D85" s="1" t="s">
        <v>53</v>
      </c>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4:28" ht="15.75" thickBot="1" x14ac:dyDescent="0.3"/>
    <row r="87" spans="4:28" ht="15.75" thickBot="1" x14ac:dyDescent="0.3">
      <c r="D87" s="65" t="s">
        <v>15</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c r="AB87" s="10">
        <v>2018</v>
      </c>
    </row>
    <row r="88" spans="4:28" ht="15.75" thickBot="1" x14ac:dyDescent="0.3">
      <c r="D88" s="66" t="s">
        <v>16</v>
      </c>
      <c r="E88" s="61">
        <v>5190000000</v>
      </c>
      <c r="F88" s="61">
        <v>5440000000</v>
      </c>
      <c r="G88" s="61">
        <v>5650000000</v>
      </c>
      <c r="H88" s="61">
        <v>5580000000</v>
      </c>
      <c r="I88" s="61">
        <v>5800000000</v>
      </c>
      <c r="J88" s="61">
        <v>6550000000</v>
      </c>
      <c r="K88" s="61">
        <v>6310000000</v>
      </c>
      <c r="L88" s="61">
        <v>6630000000</v>
      </c>
      <c r="M88" s="61">
        <v>7730000000</v>
      </c>
      <c r="N88" s="61">
        <v>9450000000</v>
      </c>
      <c r="O88" s="61">
        <v>10700000000</v>
      </c>
      <c r="P88" s="61">
        <v>12300000000</v>
      </c>
      <c r="Q88" s="61">
        <v>14200000000</v>
      </c>
      <c r="R88" s="61">
        <v>16400000000</v>
      </c>
      <c r="S88" s="61">
        <v>12700000000</v>
      </c>
      <c r="T88" s="61">
        <v>15400000000</v>
      </c>
      <c r="U88" s="61">
        <v>18300000000</v>
      </c>
      <c r="V88" s="61">
        <v>18500000000</v>
      </c>
      <c r="W88" s="61">
        <v>18800000000</v>
      </c>
      <c r="X88" s="61">
        <v>18900000000</v>
      </c>
      <c r="Y88" s="61">
        <v>16600000000</v>
      </c>
      <c r="Z88" s="61">
        <v>16100000000</v>
      </c>
      <c r="AA88" s="61">
        <v>17900000000</v>
      </c>
      <c r="AB88" s="61">
        <v>19670072292.959999</v>
      </c>
    </row>
    <row r="89" spans="4:28" x14ac:dyDescent="0.25">
      <c r="D89" s="67" t="s">
        <v>17</v>
      </c>
      <c r="E89" s="62">
        <v>375000000</v>
      </c>
      <c r="F89" s="62">
        <v>401000000</v>
      </c>
      <c r="G89" s="62">
        <v>389000000</v>
      </c>
      <c r="H89" s="62">
        <v>380000000</v>
      </c>
      <c r="I89" s="62">
        <v>373000000</v>
      </c>
      <c r="J89" s="62">
        <v>359000000</v>
      </c>
      <c r="K89" s="62">
        <v>370000000</v>
      </c>
      <c r="L89" s="62">
        <v>393000000</v>
      </c>
      <c r="M89" s="62">
        <v>452000000</v>
      </c>
      <c r="N89" s="62">
        <v>516000000</v>
      </c>
      <c r="O89" s="62">
        <v>565000000</v>
      </c>
      <c r="P89" s="62">
        <v>618000000</v>
      </c>
      <c r="Q89" s="62">
        <v>733000000</v>
      </c>
      <c r="R89" s="62">
        <v>886000000</v>
      </c>
      <c r="S89" s="62">
        <v>794000000</v>
      </c>
      <c r="T89" s="62">
        <v>885000000</v>
      </c>
      <c r="U89" s="62">
        <v>1060000000</v>
      </c>
      <c r="V89" s="62">
        <v>1060000000</v>
      </c>
      <c r="W89" s="62">
        <v>1110000000</v>
      </c>
      <c r="X89" s="62">
        <v>1150000000</v>
      </c>
      <c r="Y89" s="62">
        <v>1060000000</v>
      </c>
      <c r="Z89" s="62">
        <v>1060000000</v>
      </c>
      <c r="AA89" s="62">
        <v>1150000000</v>
      </c>
      <c r="AB89" s="62">
        <v>1213978708.454</v>
      </c>
    </row>
    <row r="90" spans="4:28" x14ac:dyDescent="0.25">
      <c r="D90" s="68" t="s">
        <v>18</v>
      </c>
      <c r="E90" s="63">
        <v>51948559</v>
      </c>
      <c r="F90" s="63">
        <v>56538537</v>
      </c>
      <c r="G90" s="63">
        <v>57970416</v>
      </c>
      <c r="H90" s="63">
        <v>57489415</v>
      </c>
      <c r="I90" s="63">
        <v>58567901</v>
      </c>
      <c r="J90" s="63">
        <v>57356923</v>
      </c>
      <c r="K90" s="63">
        <v>59889945</v>
      </c>
      <c r="L90" s="63">
        <v>64781662</v>
      </c>
      <c r="M90" s="63">
        <v>73159606</v>
      </c>
      <c r="N90" s="63">
        <v>82650820</v>
      </c>
      <c r="O90" s="63">
        <v>89116441</v>
      </c>
      <c r="P90" s="63">
        <v>96217695</v>
      </c>
      <c r="Q90" s="63">
        <v>112000000</v>
      </c>
      <c r="R90" s="63">
        <v>123000000</v>
      </c>
      <c r="S90" s="63">
        <v>115000000</v>
      </c>
      <c r="T90" s="63">
        <v>120000000</v>
      </c>
      <c r="U90" s="63">
        <v>142000000</v>
      </c>
      <c r="V90" s="63">
        <v>143000000</v>
      </c>
      <c r="W90" s="63">
        <v>148000000</v>
      </c>
      <c r="X90" s="63">
        <v>149000000</v>
      </c>
      <c r="Y90" s="63">
        <v>140000000</v>
      </c>
      <c r="Z90" s="63">
        <v>144000000</v>
      </c>
      <c r="AA90" s="63">
        <v>152000000</v>
      </c>
      <c r="AB90" s="63">
        <v>164437696.30199999</v>
      </c>
    </row>
    <row r="91" spans="4:28" x14ac:dyDescent="0.25">
      <c r="D91" s="68" t="s">
        <v>19</v>
      </c>
      <c r="E91" s="63">
        <v>239000000</v>
      </c>
      <c r="F91" s="63">
        <v>229000000</v>
      </c>
      <c r="G91" s="63">
        <v>232000000</v>
      </c>
      <c r="H91" s="63">
        <v>209000000</v>
      </c>
      <c r="I91" s="63">
        <v>204000000</v>
      </c>
      <c r="J91" s="63">
        <v>226000000</v>
      </c>
      <c r="K91" s="63">
        <v>214000000</v>
      </c>
      <c r="L91" s="63">
        <v>218000000</v>
      </c>
      <c r="M91" s="63">
        <v>258000000</v>
      </c>
      <c r="N91" s="63">
        <v>339000000</v>
      </c>
      <c r="O91" s="63">
        <v>384000000</v>
      </c>
      <c r="P91" s="63">
        <v>455000000</v>
      </c>
      <c r="Q91" s="63">
        <v>562000000</v>
      </c>
      <c r="R91" s="63">
        <v>677000000</v>
      </c>
      <c r="S91" s="63">
        <v>477000000</v>
      </c>
      <c r="T91" s="63">
        <v>685000000</v>
      </c>
      <c r="U91" s="63">
        <v>881000000</v>
      </c>
      <c r="V91" s="63">
        <v>818000000</v>
      </c>
      <c r="W91" s="63">
        <v>817000000</v>
      </c>
      <c r="X91" s="63">
        <v>797000000</v>
      </c>
      <c r="Y91" s="63">
        <v>643000000</v>
      </c>
      <c r="Z91" s="63">
        <v>608000000</v>
      </c>
      <c r="AA91" s="63">
        <v>762000000</v>
      </c>
      <c r="AB91" s="63">
        <v>843002295.04999995</v>
      </c>
    </row>
    <row r="92" spans="4:28" x14ac:dyDescent="0.25">
      <c r="D92" s="68" t="s">
        <v>20</v>
      </c>
      <c r="E92" s="63">
        <v>379000000</v>
      </c>
      <c r="F92" s="63">
        <v>458000000</v>
      </c>
      <c r="G92" s="63">
        <v>471000000</v>
      </c>
      <c r="H92" s="63">
        <v>355000000</v>
      </c>
      <c r="I92" s="63">
        <v>417000000</v>
      </c>
      <c r="J92" s="63">
        <v>658000000</v>
      </c>
      <c r="K92" s="63">
        <v>607000000</v>
      </c>
      <c r="L92" s="63">
        <v>610000000</v>
      </c>
      <c r="M92" s="63">
        <v>769000000</v>
      </c>
      <c r="N92" s="63">
        <v>1030000000</v>
      </c>
      <c r="O92" s="63">
        <v>1430000000</v>
      </c>
      <c r="P92" s="63">
        <v>1790000000</v>
      </c>
      <c r="Q92" s="63">
        <v>1990000000</v>
      </c>
      <c r="R92" s="63">
        <v>2860000000</v>
      </c>
      <c r="S92" s="63">
        <v>1810000000</v>
      </c>
      <c r="T92" s="63">
        <v>2360000000</v>
      </c>
      <c r="U92" s="63">
        <v>3230000000</v>
      </c>
      <c r="V92" s="63">
        <v>3360000000</v>
      </c>
      <c r="W92" s="63">
        <v>3260000000</v>
      </c>
      <c r="X92" s="63">
        <v>3050000000</v>
      </c>
      <c r="Y92" s="63">
        <v>1850000000</v>
      </c>
      <c r="Z92" s="63">
        <v>1530000000</v>
      </c>
      <c r="AA92" s="63">
        <v>2000000000</v>
      </c>
      <c r="AB92" s="63">
        <v>2554939109.0619998</v>
      </c>
    </row>
    <row r="93" spans="4:28" x14ac:dyDescent="0.25">
      <c r="D93" s="68" t="s">
        <v>21</v>
      </c>
      <c r="E93" s="63">
        <v>27381750</v>
      </c>
      <c r="F93" s="63">
        <v>25913159</v>
      </c>
      <c r="G93" s="63">
        <v>27277251</v>
      </c>
      <c r="H93" s="63">
        <v>29138573</v>
      </c>
      <c r="I93" s="63">
        <v>26749485</v>
      </c>
      <c r="J93" s="63">
        <v>21479658</v>
      </c>
      <c r="K93" s="63">
        <v>20761950</v>
      </c>
      <c r="L93" s="63">
        <v>26086745</v>
      </c>
      <c r="M93" s="63">
        <v>33326574</v>
      </c>
      <c r="N93" s="63">
        <v>40003951</v>
      </c>
      <c r="O93" s="63">
        <v>41587279</v>
      </c>
      <c r="P93" s="63">
        <v>47130091</v>
      </c>
      <c r="Q93" s="63">
        <v>61501338</v>
      </c>
      <c r="R93" s="63">
        <v>91460309</v>
      </c>
      <c r="S93" s="63">
        <v>68502804</v>
      </c>
      <c r="T93" s="63">
        <v>81903539</v>
      </c>
      <c r="U93" s="63">
        <v>114000000</v>
      </c>
      <c r="V93" s="63">
        <v>110000000</v>
      </c>
      <c r="W93" s="63">
        <v>102000000</v>
      </c>
      <c r="X93" s="63">
        <v>101000000</v>
      </c>
      <c r="Y93" s="63">
        <v>89342902</v>
      </c>
      <c r="Z93" s="63">
        <v>90920977</v>
      </c>
      <c r="AA93" s="63">
        <v>106000000</v>
      </c>
      <c r="AB93" s="63">
        <v>102111794.398</v>
      </c>
    </row>
    <row r="94" spans="4:28" x14ac:dyDescent="0.25">
      <c r="D94" s="68" t="s">
        <v>22</v>
      </c>
      <c r="E94" s="63">
        <v>507000000</v>
      </c>
      <c r="F94" s="63">
        <v>521000000</v>
      </c>
      <c r="G94" s="63">
        <v>541000000</v>
      </c>
      <c r="H94" s="63">
        <v>549000000</v>
      </c>
      <c r="I94" s="63">
        <v>573000000</v>
      </c>
      <c r="J94" s="63">
        <v>613000000</v>
      </c>
      <c r="K94" s="63">
        <v>637000000</v>
      </c>
      <c r="L94" s="63">
        <v>710000000</v>
      </c>
      <c r="M94" s="63">
        <v>844000000</v>
      </c>
      <c r="N94" s="63">
        <v>1030000000</v>
      </c>
      <c r="O94" s="63">
        <v>1170000000</v>
      </c>
      <c r="P94" s="63">
        <v>1300000000</v>
      </c>
      <c r="Q94" s="63">
        <v>1520000000</v>
      </c>
      <c r="R94" s="63">
        <v>1750000000</v>
      </c>
      <c r="S94" s="63">
        <v>1490000000</v>
      </c>
      <c r="T94" s="63">
        <v>1760000000</v>
      </c>
      <c r="U94" s="63">
        <v>2060000000</v>
      </c>
      <c r="V94" s="63">
        <v>2020000000</v>
      </c>
      <c r="W94" s="63">
        <v>2080000000</v>
      </c>
      <c r="X94" s="63">
        <v>2130000000</v>
      </c>
      <c r="Y94" s="63">
        <v>1940000000</v>
      </c>
      <c r="Z94" s="63">
        <v>1900000000</v>
      </c>
      <c r="AA94" s="63">
        <v>2080000000</v>
      </c>
      <c r="AB94" s="63">
        <v>2337071840.6609998</v>
      </c>
    </row>
    <row r="95" spans="4:28" x14ac:dyDescent="0.25">
      <c r="D95" s="68" t="s">
        <v>23</v>
      </c>
      <c r="E95" s="63">
        <v>827000000</v>
      </c>
      <c r="F95" s="63">
        <v>826000000</v>
      </c>
      <c r="G95" s="63">
        <v>849000000</v>
      </c>
      <c r="H95" s="63">
        <v>845000000</v>
      </c>
      <c r="I95" s="63">
        <v>834000000</v>
      </c>
      <c r="J95" s="63">
        <v>900000000</v>
      </c>
      <c r="K95" s="63">
        <v>858000000</v>
      </c>
      <c r="L95" s="63">
        <v>912000000</v>
      </c>
      <c r="M95" s="63">
        <v>1050000000</v>
      </c>
      <c r="N95" s="63">
        <v>1310000000</v>
      </c>
      <c r="O95" s="63">
        <v>1470000000</v>
      </c>
      <c r="P95" s="63">
        <v>1710000000</v>
      </c>
      <c r="Q95" s="63">
        <v>2020000000</v>
      </c>
      <c r="R95" s="63">
        <v>2230000000</v>
      </c>
      <c r="S95" s="63">
        <v>1590000000</v>
      </c>
      <c r="T95" s="63">
        <v>1960000000</v>
      </c>
      <c r="U95" s="63">
        <v>2350000000</v>
      </c>
      <c r="V95" s="63">
        <v>2220000000</v>
      </c>
      <c r="W95" s="63">
        <v>2240000000</v>
      </c>
      <c r="X95" s="63">
        <v>2320000000</v>
      </c>
      <c r="Y95" s="63">
        <v>2050000000</v>
      </c>
      <c r="Z95" s="63">
        <v>1970000000</v>
      </c>
      <c r="AA95" s="63">
        <v>2210000000</v>
      </c>
      <c r="AB95" s="63">
        <v>2386489944.6170001</v>
      </c>
    </row>
    <row r="96" spans="4:28" x14ac:dyDescent="0.25">
      <c r="D96" s="68" t="s">
        <v>24</v>
      </c>
      <c r="E96" s="63">
        <v>1920000000</v>
      </c>
      <c r="F96" s="63">
        <v>2050000000</v>
      </c>
      <c r="G96" s="63">
        <v>2170000000</v>
      </c>
      <c r="H96" s="63">
        <v>2240000000</v>
      </c>
      <c r="I96" s="63">
        <v>2380000000</v>
      </c>
      <c r="J96" s="63">
        <v>2650000000</v>
      </c>
      <c r="K96" s="63">
        <v>2510000000</v>
      </c>
      <c r="L96" s="63">
        <v>2620000000</v>
      </c>
      <c r="M96" s="63">
        <v>3000000000</v>
      </c>
      <c r="N96" s="63">
        <v>3620000000</v>
      </c>
      <c r="O96" s="63">
        <v>3940000000</v>
      </c>
      <c r="P96" s="63">
        <v>4480000000</v>
      </c>
      <c r="Q96" s="63">
        <v>5110000000</v>
      </c>
      <c r="R96" s="63">
        <v>5500000000</v>
      </c>
      <c r="S96" s="63">
        <v>4320000000</v>
      </c>
      <c r="T96" s="63">
        <v>5300000000</v>
      </c>
      <c r="U96" s="63">
        <v>5980000000</v>
      </c>
      <c r="V96" s="63">
        <v>6040000000</v>
      </c>
      <c r="W96" s="63">
        <v>6240000000</v>
      </c>
      <c r="X96" s="63">
        <v>6440000000</v>
      </c>
      <c r="Y96" s="63">
        <v>6140000000</v>
      </c>
      <c r="Z96" s="63">
        <v>6120000000</v>
      </c>
      <c r="AA96" s="63">
        <v>6630000000</v>
      </c>
      <c r="AB96" s="63">
        <v>7159721188.2729998</v>
      </c>
    </row>
    <row r="97" spans="4:28" x14ac:dyDescent="0.25">
      <c r="D97" s="68" t="s">
        <v>25</v>
      </c>
      <c r="E97" s="63">
        <v>652000000</v>
      </c>
      <c r="F97" s="63">
        <v>697000000</v>
      </c>
      <c r="G97" s="63">
        <v>730000000</v>
      </c>
      <c r="H97" s="63">
        <v>739000000</v>
      </c>
      <c r="I97" s="63">
        <v>772000000</v>
      </c>
      <c r="J97" s="63">
        <v>817000000</v>
      </c>
      <c r="K97" s="63">
        <v>815000000</v>
      </c>
      <c r="L97" s="63">
        <v>866000000</v>
      </c>
      <c r="M97" s="63">
        <v>992000000</v>
      </c>
      <c r="N97" s="63">
        <v>1150000000</v>
      </c>
      <c r="O97" s="63">
        <v>1260000000</v>
      </c>
      <c r="P97" s="63">
        <v>1390000000</v>
      </c>
      <c r="Q97" s="63">
        <v>1580000000</v>
      </c>
      <c r="R97" s="63">
        <v>1710000000</v>
      </c>
      <c r="S97" s="63">
        <v>1470000000</v>
      </c>
      <c r="T97" s="63">
        <v>1670000000</v>
      </c>
      <c r="U97" s="63">
        <v>1890000000</v>
      </c>
      <c r="V97" s="63">
        <v>1900000000</v>
      </c>
      <c r="W97" s="63">
        <v>1960000000</v>
      </c>
      <c r="X97" s="63">
        <v>2060000000</v>
      </c>
      <c r="Y97" s="63">
        <v>1970000000</v>
      </c>
      <c r="Z97" s="63">
        <v>1960000000</v>
      </c>
      <c r="AA97" s="63">
        <v>2050000000</v>
      </c>
      <c r="AB97" s="63">
        <v>2174793997.2820001</v>
      </c>
    </row>
    <row r="98" spans="4:28" ht="15.75" thickBot="1" x14ac:dyDescent="0.3">
      <c r="D98" s="69" t="s">
        <v>26</v>
      </c>
      <c r="E98" s="64">
        <v>163000000</v>
      </c>
      <c r="F98" s="64">
        <v>148000000</v>
      </c>
      <c r="G98" s="64">
        <v>166000000</v>
      </c>
      <c r="H98" s="64">
        <v>163000000</v>
      </c>
      <c r="I98" s="64">
        <v>161000000</v>
      </c>
      <c r="J98" s="64">
        <v>257000000</v>
      </c>
      <c r="K98" s="64">
        <v>215000000</v>
      </c>
      <c r="L98" s="64">
        <v>212000000</v>
      </c>
      <c r="M98" s="64">
        <v>266000000</v>
      </c>
      <c r="N98" s="64">
        <v>332000000</v>
      </c>
      <c r="O98" s="64">
        <v>367000000</v>
      </c>
      <c r="P98" s="64">
        <v>444000000</v>
      </c>
      <c r="Q98" s="64">
        <v>489000000</v>
      </c>
      <c r="R98" s="64">
        <v>617000000</v>
      </c>
      <c r="S98" s="64">
        <v>540000000</v>
      </c>
      <c r="T98" s="64">
        <v>548000000</v>
      </c>
      <c r="U98" s="64">
        <v>636000000</v>
      </c>
      <c r="V98" s="64">
        <v>806000000</v>
      </c>
      <c r="W98" s="64">
        <v>864000000</v>
      </c>
      <c r="X98" s="64">
        <v>708000000</v>
      </c>
      <c r="Y98" s="64">
        <v>675000000</v>
      </c>
      <c r="Z98" s="64">
        <v>724000000</v>
      </c>
      <c r="AA98" s="64">
        <v>710000000</v>
      </c>
      <c r="AB98" s="64">
        <v>723192127.87100005</v>
      </c>
    </row>
    <row r="99" spans="4:28" x14ac:dyDescent="0.25">
      <c r="D99" s="1" t="s">
        <v>52</v>
      </c>
    </row>
    <row r="100" spans="4:28" ht="15.75" thickBot="1" x14ac:dyDescent="0.3"/>
    <row r="101" spans="4:28" ht="15.75" thickBot="1" x14ac:dyDescent="0.3">
      <c r="D101" s="65" t="s">
        <v>15</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c r="AA101" s="10">
        <v>2017</v>
      </c>
      <c r="AB101" s="10">
        <v>2018</v>
      </c>
    </row>
    <row r="102" spans="4:28" ht="15.75" thickBot="1" x14ac:dyDescent="0.3">
      <c r="D102" s="66" t="s">
        <v>16</v>
      </c>
      <c r="E102" s="55">
        <f>+(A!D46+B!E46)/(E!E60+E!E88)</f>
        <v>1.5808150533462657E-5</v>
      </c>
      <c r="F102" s="55">
        <f>+(A!E46+B!F46)/(E!F60+E!F88)</f>
        <v>1.2606737627432807E-5</v>
      </c>
      <c r="G102" s="55">
        <f>+(A!F46+B!G46)/(E!G60+E!G88)</f>
        <v>1.7460901426024955E-5</v>
      </c>
      <c r="H102" s="55">
        <f>+(A!G46+B!H46)/(E!H60+E!H88)</f>
        <v>2.1227051358695652E-5</v>
      </c>
      <c r="I102" s="55">
        <f>+(A!H46+B!I46)/(E!I60+E!I88)</f>
        <v>2.1208471266375544E-5</v>
      </c>
      <c r="J102" s="55">
        <f>+(A!I46+B!J46)/(E!J60+E!J88)</f>
        <v>2.9789855220417632E-5</v>
      </c>
      <c r="K102" s="55">
        <f>+(A!J46+B!K46)/(E!K60+E!K88)</f>
        <v>3.9784146184738953E-5</v>
      </c>
      <c r="L102" s="55">
        <f>+(A!K46+B!L46)/(E!L60+E!L88)</f>
        <v>4.2897567406273909E-5</v>
      </c>
      <c r="M102" s="55">
        <f>+(A!L46+B!M46)/(E!M60+E!M88)</f>
        <v>5.0615703151674326E-5</v>
      </c>
      <c r="N102" s="55">
        <f>+(A!M46+B!N46)/(E!N60+E!N88)</f>
        <v>7.4193966666666661E-5</v>
      </c>
      <c r="O102" s="55">
        <f>+(A!N46+B!O46)/(E!O60+E!O88)</f>
        <v>8.7429701886792454E-5</v>
      </c>
      <c r="P102" s="55">
        <f>+(A!O46+B!P46)/(E!P60+E!P88)</f>
        <v>1.0949562131147539E-4</v>
      </c>
      <c r="Q102" s="55">
        <f>+(A!P46+B!Q46)/(E!Q60+E!Q88)</f>
        <v>1.4579190741134752E-4</v>
      </c>
      <c r="R102" s="55">
        <f>+(A!Q46+B!R46)/(E!R60+E!R88)</f>
        <v>1.5359234889230768E-4</v>
      </c>
      <c r="S102" s="55">
        <f>+(A!R46+B!S46)/(E!S60+E!S88)</f>
        <v>1.8511494702380953E-4</v>
      </c>
      <c r="T102" s="55">
        <f>+(A!S46+B!T46)/(E!T60+E!T88)</f>
        <v>2.4247727065146581E-4</v>
      </c>
      <c r="U102" s="55">
        <f>+(A!T46+B!U46)/(E!U60+E!U88)</f>
        <v>2.7774592661202184E-4</v>
      </c>
      <c r="V102" s="55">
        <f>+(A!U46+B!V46)/(E!V60+E!V88)</f>
        <v>3.4885867259459462E-4</v>
      </c>
      <c r="W102" s="55">
        <f>+(A!V46+B!W46)/(E!W60+E!W88)</f>
        <v>4.0912591994708995E-4</v>
      </c>
      <c r="X102" s="55">
        <f>+(A!W46+B!X46)/(E!X60+E!X88)</f>
        <v>4.6294248068601583E-4</v>
      </c>
      <c r="Y102" s="55">
        <f>+(A!X46+B!Y46)/(E!Y60+E!Y88)</f>
        <v>3.7148681561933534E-4</v>
      </c>
      <c r="Z102" s="55">
        <f>+(A!Y46+B!Z46)/(E!Z60+E!Z88)</f>
        <v>3.040049700623053E-4</v>
      </c>
      <c r="AA102" s="55">
        <f>+(A!Z46+B!AA46)/(E!AA60+E!AA88)</f>
        <v>3.0207971758426969E-4</v>
      </c>
      <c r="AB102" s="55">
        <f>+(A!AA46+B!AB46)/(E!AB60+E!AB88)</f>
        <v>3.7357354157898531E-4</v>
      </c>
    </row>
    <row r="103" spans="4:28" x14ac:dyDescent="0.25">
      <c r="D103" s="67" t="s">
        <v>17</v>
      </c>
      <c r="E103" s="56">
        <f>+(A!D47+B!E47)/(E!E61+E!E89)</f>
        <v>9.7139020380434786E-5</v>
      </c>
      <c r="F103" s="56">
        <f>+(A!E47+B!F47)/(E!F61+E!F89)</f>
        <v>5.1859392356687897E-5</v>
      </c>
      <c r="G103" s="56">
        <f>+(A!F47+B!G47)/(E!G61+E!G89)</f>
        <v>9.3761638269986898E-5</v>
      </c>
      <c r="H103" s="56">
        <f>+(A!G47+B!H47)/(E!H61+E!H89)</f>
        <v>1.1648190257104194E-4</v>
      </c>
      <c r="I103" s="56">
        <f>+(A!H47+B!I47)/(E!I61+E!I89)</f>
        <v>1.1759361825726141E-4</v>
      </c>
      <c r="J103" s="56">
        <f>+(A!I47+B!J47)/(E!J61+E!J89)</f>
        <v>1.8878891786743514E-4</v>
      </c>
      <c r="K103" s="56">
        <f>+(A!J47+B!K47)/(E!K61+E!K89)</f>
        <v>2.4850186962552013E-4</v>
      </c>
      <c r="L103" s="56">
        <f>+(A!K47+B!L47)/(E!L61+E!L89)</f>
        <v>2.3302012844036697E-4</v>
      </c>
      <c r="M103" s="56">
        <f>+(A!L47+B!M47)/(E!M61+E!M89)</f>
        <v>2.0877201369863012E-4</v>
      </c>
      <c r="N103" s="56">
        <f>+(A!M47+B!N47)/(E!N61+E!N89)</f>
        <v>2.8924956019900502E-4</v>
      </c>
      <c r="O103" s="56">
        <f>+(A!N47+B!O47)/(E!O61+E!O89)</f>
        <v>3.2537647916666668E-4</v>
      </c>
      <c r="P103" s="56">
        <f>+(A!O47+B!P47)/(E!P61+E!P89)</f>
        <v>4.0011267930750206E-4</v>
      </c>
      <c r="Q103" s="56">
        <f>+(A!P47+B!Q47)/(E!Q61+E!Q89)</f>
        <v>4.5496450623268698E-4</v>
      </c>
      <c r="R103" s="56">
        <f>+(A!Q47+B!R47)/(E!R61+E!R89)</f>
        <v>4.5888804365307298E-4</v>
      </c>
      <c r="S103" s="56">
        <f>+(A!R47+B!S47)/(E!S61+E!S89)</f>
        <v>4.6913996503496501E-4</v>
      </c>
      <c r="T103" s="56">
        <f>+(A!S47+B!T47)/(E!T61+E!T89)</f>
        <v>6.0389613944223112E-4</v>
      </c>
      <c r="U103" s="56">
        <f>+(A!T47+B!U47)/(E!U61+E!U89)</f>
        <v>7.6303800426540287E-4</v>
      </c>
      <c r="V103" s="56">
        <f>+(A!U47+B!V47)/(E!V61+E!V89)</f>
        <v>9.1285944597156395E-4</v>
      </c>
      <c r="W103" s="56">
        <f>+(A!V47+B!W47)/(E!W61+E!W89)</f>
        <v>8.3451605357142853E-4</v>
      </c>
      <c r="X103" s="56">
        <f>+(A!W47+B!X47)/(E!X61+E!X89)</f>
        <v>8.780529267241379E-4</v>
      </c>
      <c r="Y103" s="56">
        <f>+(A!X47+B!Y47)/(E!Y61+E!Y89)</f>
        <v>8.0336172169811321E-4</v>
      </c>
      <c r="Z103" s="56">
        <f>+(A!Y47+B!Z47)/(E!Z61+E!Z89)</f>
        <v>6.7113458271028041E-4</v>
      </c>
      <c r="AA103" s="56">
        <f>+(A!Z47+B!AA47)/(E!AA61+E!AA89)</f>
        <v>6.6077086839826842E-4</v>
      </c>
      <c r="AB103" s="56">
        <f>+(A!AA47+B!AB47)/(E!AB61+E!AB89)</f>
        <v>7.3466080763547341E-4</v>
      </c>
    </row>
    <row r="104" spans="4:28" x14ac:dyDescent="0.25">
      <c r="D104" s="68" t="s">
        <v>18</v>
      </c>
      <c r="E104" s="57">
        <f>+(A!D48+B!E48)/(E!E62+E!E90)</f>
        <v>2.4775678719996327E-4</v>
      </c>
      <c r="F104" s="57">
        <f>+(A!E48+B!F48)/(E!F62+E!F90)</f>
        <v>2.6886474692231919E-4</v>
      </c>
      <c r="G104" s="57">
        <f>+(A!F48+B!G48)/(E!G62+E!G90)</f>
        <v>3.503450975525426E-4</v>
      </c>
      <c r="H104" s="57">
        <f>+(A!G48+B!H48)/(E!H62+E!H90)</f>
        <v>4.7167158075030934E-4</v>
      </c>
      <c r="I104" s="57">
        <f>+(A!H48+B!I48)/(E!I62+E!I90)</f>
        <v>5.7746699798145963E-4</v>
      </c>
      <c r="J104" s="57">
        <f>+(A!I48+B!J48)/(E!J62+E!J90)</f>
        <v>1.0153161419636221E-3</v>
      </c>
      <c r="K104" s="57">
        <f>+(A!J48+B!K48)/(E!K62+E!K90)</f>
        <v>1.3087507569546203E-3</v>
      </c>
      <c r="L104" s="57">
        <f>+(A!K48+B!L48)/(E!L62+E!L90)</f>
        <v>1.4656671512193933E-3</v>
      </c>
      <c r="M104" s="57">
        <f>+(A!L48+B!M48)/(E!M62+E!M90)</f>
        <v>1.978472629745656E-3</v>
      </c>
      <c r="N104" s="57">
        <f>+(A!M48+B!N48)/(E!N62+E!N90)</f>
        <v>3.252704491540131E-3</v>
      </c>
      <c r="O104" s="57">
        <f>+(A!N48+B!O48)/(E!O62+E!O90)</f>
        <v>4.491575521086053E-3</v>
      </c>
      <c r="P104" s="57">
        <f>+(A!O48+B!P48)/(E!P62+E!P90)</f>
        <v>5.3479292734149907E-3</v>
      </c>
      <c r="Q104" s="57">
        <f>+(A!P48+B!Q48)/(E!Q62+E!Q90)</f>
        <v>7.1291201621621622E-3</v>
      </c>
      <c r="R104" s="57">
        <f>+(A!Q48+B!R48)/(E!R62+E!R90)</f>
        <v>8.8328061193415647E-3</v>
      </c>
      <c r="S104" s="57">
        <f>+(A!R48+B!S48)/(E!S62+E!S90)</f>
        <v>7.6066754473684212E-3</v>
      </c>
      <c r="T104" s="57">
        <f>+(A!S48+B!T48)/(E!T62+E!T90)</f>
        <v>1.1094733383333331E-2</v>
      </c>
      <c r="U104" s="57">
        <f>+(A!T48+B!U48)/(E!U62+E!U90)</f>
        <v>1.314603994680851E-2</v>
      </c>
      <c r="V104" s="57">
        <f>+(A!U48+B!V48)/(E!V62+E!V90)</f>
        <v>1.6304057529616726E-2</v>
      </c>
      <c r="W104" s="57">
        <f>+(A!V48+B!W48)/(E!W62+E!W90)</f>
        <v>1.8035166264214048E-2</v>
      </c>
      <c r="X104" s="57">
        <f>+(A!W48+B!X48)/(E!X62+E!X90)</f>
        <v>2.0448713006644515E-2</v>
      </c>
      <c r="Y104" s="57">
        <f>+(A!X48+B!Y48)/(E!Y62+E!Y90)</f>
        <v>1.8269154442857143E-2</v>
      </c>
      <c r="Z104" s="57">
        <f>+(A!Y48+B!Z48)/(E!Z62+E!Z90)</f>
        <v>1.469230437979094E-2</v>
      </c>
      <c r="AA104" s="57">
        <f>+(A!Z48+B!AA48)/(E!AA62+E!AA90)</f>
        <v>1.404249971335505E-2</v>
      </c>
      <c r="AB104" s="57">
        <f>+(A!AA48+B!AB48)/(E!AB62+E!AB90)</f>
        <v>1.5864145570937471E-2</v>
      </c>
    </row>
    <row r="105" spans="4:28" x14ac:dyDescent="0.25">
      <c r="D105" s="68" t="s">
        <v>19</v>
      </c>
      <c r="E105" s="57">
        <f>+(A!D49+B!E49)/(E!E63+E!E91)</f>
        <v>4.4118172185430465E-5</v>
      </c>
      <c r="F105" s="57">
        <f>+(A!E49+B!F49)/(E!F63+E!F91)</f>
        <v>4.0392732718894011E-5</v>
      </c>
      <c r="G105" s="57">
        <f>+(A!F49+B!G49)/(E!G63+E!G91)</f>
        <v>5.5626800000000001E-5</v>
      </c>
      <c r="H105" s="57">
        <f>+(A!G49+B!H49)/(E!H63+E!H91)</f>
        <v>8.1546681012658221E-5</v>
      </c>
      <c r="I105" s="57">
        <f>+(A!H49+B!I49)/(E!I63+E!I91)</f>
        <v>7.5147214099216699E-5</v>
      </c>
      <c r="J105" s="57">
        <f>+(A!I49+B!J49)/(E!J63+E!J91)</f>
        <v>1.3024479716981132E-4</v>
      </c>
      <c r="K105" s="57">
        <f>+(A!J49+B!K49)/(E!K63+E!K91)</f>
        <v>2.000850573566085E-4</v>
      </c>
      <c r="L105" s="57">
        <f>+(A!K49+B!L49)/(E!L63+E!L91)</f>
        <v>2.4605891041162229E-4</v>
      </c>
      <c r="M105" s="57">
        <f>+(A!L49+B!M49)/(E!M63+E!M91)</f>
        <v>2.8193986094069529E-4</v>
      </c>
      <c r="N105" s="57">
        <f>+(A!M49+B!N49)/(E!N63+E!N91)</f>
        <v>4.500764542586751E-4</v>
      </c>
      <c r="O105" s="57">
        <f>+(A!N49+B!O49)/(E!O63+E!O91)</f>
        <v>4.5318071172413793E-4</v>
      </c>
      <c r="P105" s="57">
        <f>+(A!O49+B!P49)/(E!P63+E!P91)</f>
        <v>6.6404372215843864E-4</v>
      </c>
      <c r="Q105" s="57">
        <f>+(A!P49+B!Q49)/(E!Q63+E!Q91)</f>
        <v>8.3631794024276369E-4</v>
      </c>
      <c r="R105" s="57">
        <f>+(A!Q49+B!R49)/(E!R63+E!R91)</f>
        <v>8.5171096518987354E-4</v>
      </c>
      <c r="S105" s="57">
        <f>+(A!R49+B!S49)/(E!S63+E!S91)</f>
        <v>9.1953048366013083E-4</v>
      </c>
      <c r="T105" s="57">
        <f>+(A!S49+B!T49)/(E!T63+E!T91)</f>
        <v>1.0356437446969696E-3</v>
      </c>
      <c r="U105" s="57">
        <f>+(A!T49+B!U49)/(E!U63+E!U91)</f>
        <v>1.309384037914692E-3</v>
      </c>
      <c r="V105" s="57">
        <f>+(A!U49+B!V49)/(E!V63+E!V91)</f>
        <v>1.3883304228316327E-3</v>
      </c>
      <c r="W105" s="57">
        <f>+(A!V49+B!W49)/(E!W63+E!W91)</f>
        <v>1.3690868021628496E-3</v>
      </c>
      <c r="X105" s="57">
        <f>+(A!W49+B!X49)/(E!X63+E!X91)</f>
        <v>1.6687810276315789E-3</v>
      </c>
      <c r="Y105" s="57">
        <f>+(A!X49+B!Y49)/(E!Y63+E!Y91)</f>
        <v>1.6949597098614504E-3</v>
      </c>
      <c r="Z105" s="57">
        <f>+(A!Y49+B!Z49)/(E!Z63+E!Z91)</f>
        <v>1.5371997209499574E-3</v>
      </c>
      <c r="AA105" s="57">
        <f>+(A!Z49+B!AA49)/(E!AA63+E!AA91)</f>
        <v>1.2854553333333334E-3</v>
      </c>
      <c r="AB105" s="57">
        <f>+(A!AA49+B!AB49)/(E!AB63+E!AB91)</f>
        <v>1.5576275537347989E-3</v>
      </c>
    </row>
    <row r="106" spans="4:28" x14ac:dyDescent="0.25">
      <c r="D106" s="68" t="s">
        <v>20</v>
      </c>
      <c r="E106" s="57">
        <f>+(A!D50+B!E50)/(E!E64+E!E92)</f>
        <v>2.1857786950732356E-5</v>
      </c>
      <c r="F106" s="57">
        <f>+(A!E50+B!F50)/(E!F64+E!F92)</f>
        <v>2.2657159912376781E-5</v>
      </c>
      <c r="G106" s="57">
        <f>+(A!F50+B!G50)/(E!G64+E!G92)</f>
        <v>1.9830389666307859E-5</v>
      </c>
      <c r="H106" s="57">
        <f>+(A!G50+B!H50)/(E!H64+E!H92)</f>
        <v>3.657072648335745E-5</v>
      </c>
      <c r="I106" s="57">
        <f>+(A!H50+B!I50)/(E!I64+E!I92)</f>
        <v>3.4340330943847074E-5</v>
      </c>
      <c r="J106" s="57">
        <f>+(A!I50+B!J50)/(E!J64+E!J92)</f>
        <v>3.1908851936218681E-5</v>
      </c>
      <c r="K106" s="57">
        <f>+(A!J50+B!K50)/(E!K64+E!K92)</f>
        <v>4.2755364617940204E-5</v>
      </c>
      <c r="L106" s="57">
        <f>+(A!K50+B!L50)/(E!L64+E!L92)</f>
        <v>4.6503651851851859E-5</v>
      </c>
      <c r="M106" s="57">
        <f>+(A!L50+B!M50)/(E!M64+E!M92)</f>
        <v>5.3818489487516423E-5</v>
      </c>
      <c r="N106" s="57">
        <f>+(A!M50+B!N50)/(E!N64+E!N92)</f>
        <v>7.1998768292682929E-5</v>
      </c>
      <c r="O106" s="57">
        <f>+(A!N50+B!O50)/(E!O64+E!O92)</f>
        <v>5.6312375261324041E-5</v>
      </c>
      <c r="P106" s="57">
        <f>+(A!O50+B!P50)/(E!P64+E!P92)</f>
        <v>6.8028096629213481E-5</v>
      </c>
      <c r="Q106" s="57">
        <f>+(A!P50+B!Q50)/(E!Q64+E!Q92)</f>
        <v>7.3902958249999991E-5</v>
      </c>
      <c r="R106" s="57">
        <f>+(A!Q50+B!R50)/(E!R64+E!R92)</f>
        <v>9.4546311033274954E-5</v>
      </c>
      <c r="S106" s="57">
        <f>+(A!R50+B!S50)/(E!S64+E!S92)</f>
        <v>2.344560135734072E-4</v>
      </c>
      <c r="T106" s="57">
        <f>+(A!S50+B!T50)/(E!T64+E!T92)</f>
        <v>3.7727304331210192E-4</v>
      </c>
      <c r="U106" s="57">
        <f>+(A!T50+B!U50)/(E!U64+E!U92)</f>
        <v>3.0652873436055471E-4</v>
      </c>
      <c r="V106" s="57">
        <f>+(A!U50+B!V50)/(E!V64+E!V92)</f>
        <v>4.9834113096296293E-4</v>
      </c>
      <c r="W106" s="57">
        <f>+(A!V50+B!W50)/(E!W64+E!W92)</f>
        <v>8.0867292954545458E-4</v>
      </c>
      <c r="X106" s="57">
        <f>+(A!W50+B!X50)/(E!X64+E!X92)</f>
        <v>1.0128771914100485E-3</v>
      </c>
      <c r="Y106" s="57">
        <f>+(A!X50+B!Y50)/(E!Y64+E!Y92)</f>
        <v>7.4732329520000001E-4</v>
      </c>
      <c r="Z106" s="57">
        <f>+(A!Y50+B!Z50)/(E!Z64+E!Z92)</f>
        <v>6.075711624183006E-4</v>
      </c>
      <c r="AA106" s="57">
        <f>+(A!Z50+B!AA50)/(E!AA64+E!AA92)</f>
        <v>6.5118125417721522E-4</v>
      </c>
      <c r="AB106" s="57">
        <f>+(A!AA50+B!AB50)/(E!AB64+E!AB92)</f>
        <v>9.0653942344193607E-4</v>
      </c>
    </row>
    <row r="107" spans="4:28" x14ac:dyDescent="0.25">
      <c r="D107" s="68" t="s">
        <v>21</v>
      </c>
      <c r="E107" s="57">
        <f>+(A!D51+B!E51)/(E!E65+E!E93)</f>
        <v>2.2090288823426173E-4</v>
      </c>
      <c r="F107" s="57">
        <f>+(A!E51+B!F51)/(E!F65+E!F93)</f>
        <v>1.6784878399654386E-4</v>
      </c>
      <c r="G107" s="57">
        <f>+(A!F51+B!G51)/(E!G65+E!G93)</f>
        <v>1.9453997361434193E-4</v>
      </c>
      <c r="H107" s="57">
        <f>+(A!G51+B!H51)/(E!H65+E!H93)</f>
        <v>1.70131816579707E-4</v>
      </c>
      <c r="I107" s="57">
        <f>+(A!H51+B!I51)/(E!I65+E!I93)</f>
        <v>1.5541349646729726E-4</v>
      </c>
      <c r="J107" s="57">
        <f>+(A!I51+B!J51)/(E!J65+E!J93)</f>
        <v>1.2901691463731367E-4</v>
      </c>
      <c r="K107" s="57">
        <f>+(A!J51+B!K51)/(E!K65+E!K93)</f>
        <v>1.3072290428459062E-4</v>
      </c>
      <c r="L107" s="57">
        <f>+(A!K51+B!L51)/(E!L65+E!L93)</f>
        <v>1.020241915377667E-4</v>
      </c>
      <c r="M107" s="57">
        <f>+(A!L51+B!M51)/(E!M65+E!M93)</f>
        <v>1.0040173146201208E-4</v>
      </c>
      <c r="N107" s="57">
        <f>+(A!M51+B!N51)/(E!N65+E!N93)</f>
        <v>1.0290119440584369E-4</v>
      </c>
      <c r="O107" s="57">
        <f>+(A!N51+B!O51)/(E!O65+E!O93)</f>
        <v>8.3201249748987528E-5</v>
      </c>
      <c r="P107" s="57">
        <f>+(A!O51+B!P51)/(E!P65+E!P93)</f>
        <v>8.9804197879836048E-5</v>
      </c>
      <c r="Q107" s="57">
        <f>+(A!P51+B!Q51)/(E!Q65+E!Q93)</f>
        <v>6.8129995828617373E-5</v>
      </c>
      <c r="R107" s="57">
        <f>+(A!Q51+B!R51)/(E!R65+E!R93)</f>
        <v>3.3647842264130143E-5</v>
      </c>
      <c r="S107" s="57">
        <f>+(A!R51+B!S51)/(E!S65+E!S93)</f>
        <v>3.2605456572119044E-5</v>
      </c>
      <c r="T107" s="57">
        <f>+(A!S51+B!T51)/(E!T65+E!T93)</f>
        <v>3.3968055079554027E-5</v>
      </c>
      <c r="U107" s="57">
        <f>+(A!T51+B!U51)/(E!U65+E!U93)</f>
        <v>6.6962088495575221E-5</v>
      </c>
      <c r="V107" s="57">
        <f>+(A!U51+B!V51)/(E!V65+E!V93)</f>
        <v>4.6101378995433796E-5</v>
      </c>
      <c r="W107" s="57">
        <f>+(A!V51+B!W51)/(E!W65+E!W93)</f>
        <v>5.68893448275862E-5</v>
      </c>
      <c r="X107" s="57">
        <f>+(A!W51+B!X51)/(E!X65+E!X93)</f>
        <v>3.0480523546676257E-5</v>
      </c>
      <c r="Y107" s="57">
        <f>+(A!X51+B!Y51)/(E!Y65+E!Y93)</f>
        <v>5.5245711182808848E-5</v>
      </c>
      <c r="Z107" s="57">
        <f>+(A!Y51+B!Z51)/(E!Z65+E!Z93)</f>
        <v>1.5325050182467552E-4</v>
      </c>
      <c r="AA107" s="57">
        <f>+(A!Z51+B!AA51)/(E!AA65+E!AA93)</f>
        <v>7.0172647619047614E-5</v>
      </c>
      <c r="AB107" s="57">
        <f>+(A!AA51+B!AB51)/(E!AB65+E!AB93)</f>
        <v>7.5201372089657887E-5</v>
      </c>
    </row>
    <row r="108" spans="4:28" x14ac:dyDescent="0.25">
      <c r="D108" s="68" t="s">
        <v>22</v>
      </c>
      <c r="E108" s="57">
        <f>+(A!D52+B!E52)/(E!E66+E!E94)</f>
        <v>1.1895619144602851E-5</v>
      </c>
      <c r="F108" s="57">
        <f>+(A!E52+B!F52)/(E!F66+E!F94)</f>
        <v>9.5880464426877459E-6</v>
      </c>
      <c r="G108" s="57">
        <f>+(A!F52+B!G52)/(E!G66+E!G94)</f>
        <v>2.1098936311787076E-5</v>
      </c>
      <c r="H108" s="57">
        <f>+(A!G52+B!H52)/(E!H66+E!H94)</f>
        <v>1.5489997188378634E-5</v>
      </c>
      <c r="I108" s="57">
        <f>+(A!H52+B!I52)/(E!I66+E!I94)</f>
        <v>1.2410057605760577E-5</v>
      </c>
      <c r="J108" s="57">
        <f>+(A!I52+B!J52)/(E!J66+E!J94)</f>
        <v>1.5378021061499581E-5</v>
      </c>
      <c r="K108" s="57">
        <f>+(A!J52+B!K52)/(E!K66+E!K94)</f>
        <v>1.0683955393349553E-5</v>
      </c>
      <c r="L108" s="57">
        <f>+(A!K52+B!L52)/(E!L66+E!L94)</f>
        <v>1.2163541031227306E-5</v>
      </c>
      <c r="M108" s="57">
        <f>+(A!L52+B!M52)/(E!M66+E!M94)</f>
        <v>1.1571674588665447E-5</v>
      </c>
      <c r="N108" s="57">
        <f>+(A!M52+B!N52)/(E!N66+E!N94)</f>
        <v>7.0570487319741423E-6</v>
      </c>
      <c r="O108" s="57">
        <f>+(A!N52+B!O52)/(E!O66+E!O94)</f>
        <v>9.8552350877192987E-6</v>
      </c>
      <c r="P108" s="57">
        <f>+(A!O52+B!P52)/(E!P66+E!P94)</f>
        <v>1.1414073725490195E-5</v>
      </c>
      <c r="Q108" s="57">
        <f>+(A!P52+B!Q52)/(E!Q66+E!Q94)</f>
        <v>1.494601304347826E-5</v>
      </c>
      <c r="R108" s="57">
        <f>+(A!Q52+B!R52)/(E!R66+E!R94)</f>
        <v>1.5065590406976744E-5</v>
      </c>
      <c r="S108" s="57">
        <f>+(A!R52+B!S52)/(E!S66+E!S94)</f>
        <v>2.2663802730375426E-5</v>
      </c>
      <c r="T108" s="57">
        <f>+(A!S52+B!T52)/(E!T66+E!T94)</f>
        <v>2.5943857803468206E-5</v>
      </c>
      <c r="U108" s="57">
        <f>+(A!T52+B!U52)/(E!U66+E!U94)</f>
        <v>2.8286214532019705E-5</v>
      </c>
      <c r="V108" s="57">
        <f>+(A!U52+B!V52)/(E!V66+E!V94)</f>
        <v>3.2647864824120602E-5</v>
      </c>
      <c r="W108" s="57">
        <f>+(A!V52+B!W52)/(E!W66+E!W94)</f>
        <v>2.9358049024390242E-5</v>
      </c>
      <c r="X108" s="57">
        <f>+(A!W52+B!X52)/(E!X66+E!X94)</f>
        <v>2.7287085441527444E-5</v>
      </c>
      <c r="Y108" s="57">
        <f>+(A!X52+B!Y52)/(E!Y66+E!Y94)</f>
        <v>2.7361146578947369E-5</v>
      </c>
      <c r="Z108" s="57">
        <f>+(A!Y52+B!Z52)/(E!Z66+E!Z94)</f>
        <v>3.0207759249329759E-5</v>
      </c>
      <c r="AA108" s="57">
        <f>+(A!Z52+B!AA52)/(E!AA66+E!AA94)</f>
        <v>2.7638353170731706E-5</v>
      </c>
      <c r="AB108" s="57">
        <f>+(A!AA52+B!AB52)/(E!AB66+E!AB94)</f>
        <v>2.2926243139776149E-5</v>
      </c>
    </row>
    <row r="109" spans="4:28" x14ac:dyDescent="0.25">
      <c r="D109" s="68" t="s">
        <v>23</v>
      </c>
      <c r="E109" s="57">
        <f>+(A!D53+B!E53)/(E!E67+E!E95)</f>
        <v>2.3430485142510613E-6</v>
      </c>
      <c r="F109" s="57">
        <f>+(A!E53+B!F53)/(E!F67+E!F95)</f>
        <v>3.0836743480897515E-6</v>
      </c>
      <c r="G109" s="57">
        <f>+(A!F53+B!G53)/(E!G67+E!G95)</f>
        <v>3.0842584070796464E-6</v>
      </c>
      <c r="H109" s="57">
        <f>+(A!G53+B!H53)/(E!H67+E!H95)</f>
        <v>2.4611327751196172E-6</v>
      </c>
      <c r="I109" s="57">
        <f>+(A!H53+B!I53)/(E!I67+E!I95)</f>
        <v>4.2883005464480874E-6</v>
      </c>
      <c r="J109" s="57">
        <f>+(A!I53+B!J53)/(E!J67+E!J95)</f>
        <v>8.0305290796160349E-6</v>
      </c>
      <c r="K109" s="57">
        <f>+(A!J53+B!K53)/(E!K67+E!K95)</f>
        <v>5.9841043017088991E-6</v>
      </c>
      <c r="L109" s="57">
        <f>+(A!K53+B!L53)/(E!L67+E!L95)</f>
        <v>9.252923931149362E-6</v>
      </c>
      <c r="M109" s="57">
        <f>+(A!L53+B!M53)/(E!M67+E!M95)</f>
        <v>2.5246599038461534E-5</v>
      </c>
      <c r="N109" s="57">
        <f>+(A!M53+B!N53)/(E!N67+E!N95)</f>
        <v>3.7830762307692307E-5</v>
      </c>
      <c r="O109" s="57">
        <f>+(A!N53+B!O53)/(E!O67+E!O95)</f>
        <v>5.7988425773195883E-5</v>
      </c>
      <c r="P109" s="57">
        <f>+(A!O53+B!P53)/(E!P67+E!P95)</f>
        <v>7.0987182748538012E-5</v>
      </c>
      <c r="Q109" s="57">
        <f>+(A!P53+B!Q53)/(E!Q67+E!Q95)</f>
        <v>1.3662308014888338E-4</v>
      </c>
      <c r="R109" s="57">
        <f>+(A!Q53+B!R53)/(E!R67+E!R95)</f>
        <v>6.330055620767495E-5</v>
      </c>
      <c r="S109" s="57">
        <f>+(A!R53+B!S53)/(E!S67+E!S95)</f>
        <v>1.1785260441640378E-4</v>
      </c>
      <c r="T109" s="57">
        <f>+(A!S53+B!T53)/(E!T67+E!T95)</f>
        <v>1.0310575063613231E-4</v>
      </c>
      <c r="U109" s="57">
        <f>+(A!T53+B!U53)/(E!U67+E!U95)</f>
        <v>8.2349701479915435E-5</v>
      </c>
      <c r="V109" s="57">
        <f>+(A!U53+B!V53)/(E!V67+E!V95)</f>
        <v>1.031436187919463E-4</v>
      </c>
      <c r="W109" s="57">
        <f>+(A!V53+B!W53)/(E!W67+E!W95)</f>
        <v>8.603525462555065E-5</v>
      </c>
      <c r="X109" s="57">
        <f>+(A!W53+B!X53)/(E!X67+E!X95)</f>
        <v>5.3443231477516059E-5</v>
      </c>
      <c r="Y109" s="57">
        <f>+(A!X53+B!Y53)/(E!Y67+E!Y95)</f>
        <v>6.6759380917874394E-5</v>
      </c>
      <c r="Z109" s="57">
        <f>+(A!Y53+B!Z53)/(E!Z67+E!Z95)</f>
        <v>3.5892374811083125E-5</v>
      </c>
      <c r="AA109" s="57">
        <f>+(A!Z53+B!AA53)/(E!AA67+E!AA95)</f>
        <v>5.3586150337078654E-5</v>
      </c>
      <c r="AB109" s="57">
        <f>+(A!AA53+B!AB53)/(E!AB67+E!AB95)</f>
        <v>7.6882865992210206E-5</v>
      </c>
    </row>
    <row r="110" spans="4:28" x14ac:dyDescent="0.25">
      <c r="D110" s="68" t="s">
        <v>24</v>
      </c>
      <c r="E110" s="57">
        <f>+(A!D54+B!E54)/(E!E68+E!E96)</f>
        <v>4.150621761658031E-8</v>
      </c>
      <c r="F110" s="57">
        <f>+(A!E54+B!F54)/(E!F68+E!F96)</f>
        <v>2.7936048780487802E-7</v>
      </c>
      <c r="G110" s="57">
        <f>+(A!F54+B!G54)/(E!G68+E!G96)</f>
        <v>0</v>
      </c>
      <c r="H110" s="57">
        <f>+(A!G54+B!H54)/(E!H68+E!H96)</f>
        <v>2.1693750000000002E-8</v>
      </c>
      <c r="I110" s="57">
        <f>+(A!H54+B!I54)/(E!I68+E!I96)</f>
        <v>2.050957805907173E-7</v>
      </c>
      <c r="J110" s="57">
        <f>+(A!I54+B!J54)/(E!J68+E!J96)</f>
        <v>1.5064117647058825E-7</v>
      </c>
      <c r="K110" s="57">
        <f>+(A!J54+B!K54)/(E!K68+E!K96)</f>
        <v>8.9449098196392788E-8</v>
      </c>
      <c r="L110" s="57">
        <f>+(A!K54+B!L54)/(E!L68+E!L96)</f>
        <v>3.5959230769230766E-8</v>
      </c>
      <c r="M110" s="57">
        <f>+(A!L54+B!M54)/(E!M68+E!M96)</f>
        <v>1.1805310924369748E-7</v>
      </c>
      <c r="N110" s="57">
        <f>+(A!M54+B!N54)/(E!N68+E!N96)</f>
        <v>1.9455778401122019E-7</v>
      </c>
      <c r="O110" s="57">
        <f>+(A!N54+B!O54)/(E!O68+E!O96)</f>
        <v>1.9879702842377262E-7</v>
      </c>
      <c r="P110" s="57">
        <f>+(A!O54+B!P54)/(E!P68+E!P96)</f>
        <v>7.5129325084364459E-7</v>
      </c>
      <c r="Q110" s="57">
        <f>+(A!P54+B!Q54)/(E!Q68+E!Q96)</f>
        <v>3.8730333988212179E-7</v>
      </c>
      <c r="R110" s="57">
        <f>+(A!Q54+B!R54)/(E!R68+E!R96)</f>
        <v>6.4758976234003659E-7</v>
      </c>
      <c r="S110" s="57">
        <f>+(A!R54+B!S54)/(E!S68+E!S96)</f>
        <v>1.2105199063231852E-7</v>
      </c>
      <c r="T110" s="57">
        <f>+(A!S54+B!T54)/(E!T68+E!T96)</f>
        <v>1.5298631578947367E-7</v>
      </c>
      <c r="U110" s="57">
        <f>+(A!T54+B!U54)/(E!U68+E!U96)</f>
        <v>1.8161294416243655E-7</v>
      </c>
      <c r="V110" s="57">
        <f>+(A!U54+B!V54)/(E!V68+E!V96)</f>
        <v>2.1700075503355705E-7</v>
      </c>
      <c r="W110" s="57">
        <f>+(A!V54+B!W54)/(E!W68+E!W96)</f>
        <v>2.1690202757502029E-7</v>
      </c>
      <c r="X110" s="57">
        <f>+(A!W54+B!X54)/(E!X68+E!X96)</f>
        <v>4.0681376868607396E-7</v>
      </c>
      <c r="Y110" s="57">
        <f>+(A!X54+B!Y54)/(E!Y68+E!Y96)</f>
        <v>1.4571665285832643E-7</v>
      </c>
      <c r="Z110" s="57">
        <f>+(A!Y54+B!Z54)/(E!Z68+E!Z96)</f>
        <v>1.7596700000000003E-7</v>
      </c>
      <c r="AA110" s="57">
        <f>+(A!Z54+B!AA54)/(E!AA68+E!AA96)</f>
        <v>2.6009593246354563E-7</v>
      </c>
      <c r="AB110" s="57">
        <f>+(A!AA54+B!AB54)/(E!AB68+E!AB96)</f>
        <v>3.3757111857223926E-7</v>
      </c>
    </row>
    <row r="111" spans="4:28" x14ac:dyDescent="0.25">
      <c r="D111" s="68" t="s">
        <v>25</v>
      </c>
      <c r="E111" s="57">
        <f>+(A!D55+B!E55)/(E!E69+E!E97)</f>
        <v>1.1422498060512024E-7</v>
      </c>
      <c r="F111" s="57">
        <f>+(A!E55+B!F55)/(E!F69+E!F97)</f>
        <v>4.6701312910284464E-7</v>
      </c>
      <c r="G111" s="57">
        <f>+(A!F55+B!G55)/(E!G69+E!G97)</f>
        <v>8.580159500693481E-7</v>
      </c>
      <c r="H111" s="57">
        <f>+(A!G55+B!H55)/(E!H69+E!H97)</f>
        <v>3.029834250343879E-6</v>
      </c>
      <c r="I111" s="57">
        <f>+(A!H55+B!I55)/(E!I69+E!I97)</f>
        <v>1.0456618133686301E-6</v>
      </c>
      <c r="J111" s="57">
        <f>+(A!I55+B!J55)/(E!J69+E!J97)</f>
        <v>1.3569164067373673E-6</v>
      </c>
      <c r="K111" s="57">
        <f>+(A!J55+B!K55)/(E!K69+E!K97)</f>
        <v>1.109267127592709E-6</v>
      </c>
      <c r="L111" s="57">
        <f>+(A!K55+B!L55)/(E!L69+E!L97)</f>
        <v>4.4135918854415281E-7</v>
      </c>
      <c r="M111" s="57">
        <f>+(A!L55+B!M55)/(E!M69+E!M97)</f>
        <v>3.1732359375000004E-6</v>
      </c>
      <c r="N111" s="57">
        <f>+(A!M55+B!N55)/(E!N69+E!N97)</f>
        <v>5.0983995515695059E-6</v>
      </c>
      <c r="O111" s="57">
        <f>+(A!N55+B!O55)/(E!O69+E!O97)</f>
        <v>1.060933387755102E-5</v>
      </c>
      <c r="P111" s="57">
        <f>+(A!O55+B!P55)/(E!P69+E!P97)</f>
        <v>2.4254370848708488E-5</v>
      </c>
      <c r="Q111" s="57">
        <f>+(A!P55+B!Q55)/(E!Q69+E!Q97)</f>
        <v>2.3541851456310677E-5</v>
      </c>
      <c r="R111" s="57">
        <f>+(A!Q55+B!R55)/(E!R69+E!R97)</f>
        <v>2.5004797611940298E-5</v>
      </c>
      <c r="S111" s="57">
        <f>+(A!R55+B!S55)/(E!S69+E!S97)</f>
        <v>1.9472106896551726E-5</v>
      </c>
      <c r="T111" s="57">
        <f>+(A!S55+B!T55)/(E!T69+E!T97)</f>
        <v>2.2248269277108435E-5</v>
      </c>
      <c r="U111" s="57">
        <f>+(A!T55+B!U55)/(E!U69+E!U97)</f>
        <v>3.3375211315789477E-5</v>
      </c>
      <c r="V111" s="57">
        <f>+(A!U55+B!V55)/(E!V69+E!V97)</f>
        <v>3.8646615938303347E-5</v>
      </c>
      <c r="W111" s="57">
        <f>+(A!V55+B!W55)/(E!W69+E!W97)</f>
        <v>4.3348809876543215E-5</v>
      </c>
      <c r="X111" s="57">
        <f>+(A!W55+B!X55)/(E!X69+E!X97)</f>
        <v>4.1794039436619714E-5</v>
      </c>
      <c r="Y111" s="57">
        <f>+(A!X55+B!Y55)/(E!Y69+E!Y97)</f>
        <v>4.7722377227722774E-5</v>
      </c>
      <c r="Z111" s="57">
        <f>+(A!Y55+B!Z55)/(E!Z69+E!Z97)</f>
        <v>3.5445227638190955E-5</v>
      </c>
      <c r="AA111" s="57">
        <f>+(A!Z55+B!AA55)/(E!AA69+E!AA97)</f>
        <v>2.7184641981132076E-5</v>
      </c>
      <c r="AB111" s="57">
        <f>+(A!AA55+B!AB55)/(E!AB69+E!AB97)</f>
        <v>2.9156198948057098E-5</v>
      </c>
    </row>
    <row r="112" spans="4:28" ht="15.75" thickBot="1" x14ac:dyDescent="0.3">
      <c r="D112" s="69" t="s">
        <v>26</v>
      </c>
      <c r="E112" s="58">
        <f>+(A!D56+B!E56)/(E!E70+E!E98)</f>
        <v>2.5174193548387096E-8</v>
      </c>
      <c r="F112" s="58">
        <f>+(A!E56+B!F56)/(E!F70+E!F98)</f>
        <v>1.8831649831649833E-8</v>
      </c>
      <c r="G112" s="58">
        <f>+(A!F56+B!G56)/(E!G70+E!G98)</f>
        <v>8.9199999999999998E-9</v>
      </c>
      <c r="H112" s="58">
        <f>+(A!G56+B!H56)/(E!H70+E!H98)</f>
        <v>1.3349844236760125E-7</v>
      </c>
      <c r="I112" s="58">
        <f>+(A!H56+B!I56)/(E!I70+E!I98)</f>
        <v>1.5980126984126985E-6</v>
      </c>
      <c r="J112" s="58">
        <f>+(A!I56+B!J56)/(E!J70+E!J98)</f>
        <v>9.1049139579349912E-7</v>
      </c>
      <c r="K112" s="58">
        <f>+(A!J56+B!K56)/(E!K70+E!K98)</f>
        <v>3.5044247787610621E-9</v>
      </c>
      <c r="L112" s="58">
        <f>+(A!K56+B!L56)/(E!L70+E!L98)</f>
        <v>1.8656787330316741E-7</v>
      </c>
      <c r="M112" s="58">
        <f>+(A!L56+B!M56)/(E!M70+E!M98)</f>
        <v>0</v>
      </c>
      <c r="N112" s="58">
        <f>+(A!M56+B!N56)/(E!N70+E!N98)</f>
        <v>1.6894406548431105E-7</v>
      </c>
      <c r="O112" s="58">
        <f>+(A!N56+B!O56)/(E!O70+E!O98)</f>
        <v>4.8171886120996443E-7</v>
      </c>
      <c r="P112" s="58">
        <f>+(A!O56+B!P56)/(E!P70+E!P98)</f>
        <v>3.4667370644139388E-9</v>
      </c>
      <c r="Q112" s="58">
        <f>+(A!P56+B!Q56)/(E!Q70+E!Q98)</f>
        <v>1.3717749757516972E-8</v>
      </c>
      <c r="R112" s="58">
        <f>+(A!Q56+B!R56)/(E!R70+E!R98)</f>
        <v>6.34832162373146E-7</v>
      </c>
      <c r="S112" s="58">
        <f>+(A!R56+B!S56)/(E!S70+E!S98)</f>
        <v>1.8845033670033669E-7</v>
      </c>
      <c r="T112" s="58">
        <f>+(A!S56+B!T56)/(E!T70+E!T98)</f>
        <v>2.1221490196078432E-7</v>
      </c>
      <c r="U112" s="58">
        <f>+(A!T56+B!U56)/(E!U70+E!U98)</f>
        <v>1.5876222826086956E-7</v>
      </c>
      <c r="V112" s="58">
        <f>+(A!U56+B!V56)/(E!V70+E!V98)</f>
        <v>4.4020333333333329E-6</v>
      </c>
      <c r="W112" s="58">
        <f>+(A!V56+B!W56)/(E!W70+E!W98)</f>
        <v>6.8628630573248406E-6</v>
      </c>
      <c r="X112" s="58">
        <f>+(A!W56+B!X56)/(E!X70+E!X98)</f>
        <v>9.1567117000646401E-6</v>
      </c>
      <c r="Y112" s="58">
        <f>+(A!X56+B!Y56)/(E!Y70+E!Y98)</f>
        <v>7.3804523809523822E-6</v>
      </c>
      <c r="Z112" s="58">
        <f>+(A!Y56+B!Z56)/(E!Z70+E!Z98)</f>
        <v>5.0368759398496232E-6</v>
      </c>
      <c r="AA112" s="58">
        <f>+(A!Z56+B!AA56)/(E!AA70+E!AA98)</f>
        <v>5.3335856031128413E-6</v>
      </c>
      <c r="AB112" s="58">
        <f>+(A!AA56+B!AB56)/(E!AB70+E!AB98)</f>
        <v>2.3009288865435896E-6</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72"/>
  <sheetViews>
    <sheetView showGridLines="0" topLeftCell="A31" workbookViewId="0">
      <selection activeCell="A67" sqref="A67"/>
    </sheetView>
  </sheetViews>
  <sheetFormatPr baseColWidth="10" defaultRowHeight="15" x14ac:dyDescent="0.25"/>
  <cols>
    <col min="2" max="2" width="13.42578125" customWidth="1"/>
    <col min="4" max="4" width="31.7109375" customWidth="1"/>
  </cols>
  <sheetData>
    <row r="7" spans="2:16" x14ac:dyDescent="0.25">
      <c r="B7" s="205" t="s">
        <v>51</v>
      </c>
      <c r="C7" s="194"/>
      <c r="D7" s="194"/>
      <c r="E7" s="194"/>
    </row>
    <row r="8" spans="2:16" x14ac:dyDescent="0.25">
      <c r="B8" s="194"/>
      <c r="C8" s="194"/>
      <c r="D8" s="194"/>
      <c r="E8" s="194"/>
      <c r="M8" s="194" t="s">
        <v>11</v>
      </c>
      <c r="N8" s="207"/>
      <c r="O8" s="207"/>
      <c r="P8" s="207"/>
    </row>
    <row r="9" spans="2:16" x14ac:dyDescent="0.25">
      <c r="B9" s="194"/>
      <c r="C9" s="194"/>
      <c r="D9" s="194"/>
      <c r="E9" s="194"/>
      <c r="G9" s="194" t="s">
        <v>2</v>
      </c>
      <c r="H9" s="194"/>
      <c r="I9" s="194"/>
      <c r="J9" s="194"/>
      <c r="M9" s="207"/>
      <c r="N9" s="207"/>
      <c r="O9" s="207"/>
      <c r="P9" s="207"/>
    </row>
    <row r="10" spans="2:16" x14ac:dyDescent="0.25">
      <c r="B10" s="194"/>
      <c r="C10" s="194"/>
      <c r="D10" s="194"/>
      <c r="E10" s="194"/>
      <c r="G10" s="194"/>
      <c r="H10" s="194"/>
      <c r="I10" s="194"/>
      <c r="J10" s="194"/>
      <c r="M10" s="207"/>
      <c r="N10" s="207"/>
      <c r="O10" s="207"/>
      <c r="P10" s="207"/>
    </row>
    <row r="11" spans="2:16" x14ac:dyDescent="0.25">
      <c r="B11" s="194"/>
      <c r="C11" s="194"/>
      <c r="D11" s="194"/>
      <c r="E11" s="194"/>
      <c r="G11" s="194"/>
      <c r="H11" s="194"/>
      <c r="I11" s="194"/>
      <c r="J11" s="194"/>
      <c r="M11" s="207"/>
      <c r="N11" s="207"/>
      <c r="O11" s="207"/>
      <c r="P11" s="207"/>
    </row>
    <row r="12" spans="2:16" x14ac:dyDescent="0.25">
      <c r="B12" s="194"/>
      <c r="C12" s="194"/>
      <c r="D12" s="194"/>
      <c r="E12" s="194"/>
      <c r="G12" s="194"/>
      <c r="H12" s="194"/>
      <c r="I12" s="194"/>
      <c r="J12" s="194"/>
      <c r="M12" s="207"/>
      <c r="N12" s="207"/>
      <c r="O12" s="207"/>
      <c r="P12" s="207"/>
    </row>
    <row r="13" spans="2:16" x14ac:dyDescent="0.25">
      <c r="B13" s="194"/>
      <c r="C13" s="194"/>
      <c r="D13" s="194"/>
      <c r="E13" s="194"/>
      <c r="G13" s="194"/>
      <c r="H13" s="194"/>
      <c r="I13" s="194"/>
      <c r="J13" s="194"/>
      <c r="M13" s="207"/>
      <c r="N13" s="207"/>
      <c r="O13" s="207"/>
      <c r="P13" s="207"/>
    </row>
    <row r="14" spans="2:16" x14ac:dyDescent="0.25">
      <c r="B14" s="194"/>
      <c r="C14" s="194"/>
      <c r="D14" s="194"/>
      <c r="E14" s="194"/>
      <c r="G14" s="194"/>
      <c r="H14" s="194"/>
      <c r="I14" s="194"/>
      <c r="J14" s="194"/>
      <c r="M14" s="207"/>
      <c r="N14" s="207"/>
      <c r="O14" s="207"/>
      <c r="P14" s="207"/>
    </row>
    <row r="15" spans="2:16" x14ac:dyDescent="0.25">
      <c r="B15" s="194"/>
      <c r="C15" s="194"/>
      <c r="D15" s="194"/>
      <c r="E15" s="194"/>
      <c r="G15" s="194"/>
      <c r="H15" s="194"/>
      <c r="I15" s="194"/>
      <c r="J15" s="194"/>
      <c r="M15" s="207"/>
      <c r="N15" s="207"/>
      <c r="O15" s="207"/>
      <c r="P15" s="207"/>
    </row>
    <row r="16" spans="2:16" x14ac:dyDescent="0.25">
      <c r="B16" s="194"/>
      <c r="C16" s="194"/>
      <c r="D16" s="194"/>
      <c r="E16" s="194"/>
      <c r="G16" s="194"/>
      <c r="H16" s="194"/>
      <c r="I16" s="194"/>
      <c r="J16" s="194"/>
      <c r="M16" s="207"/>
      <c r="N16" s="207"/>
      <c r="O16" s="207"/>
      <c r="P16" s="207"/>
    </row>
    <row r="17" spans="3:16" x14ac:dyDescent="0.25">
      <c r="C17" s="195" t="s">
        <v>3</v>
      </c>
      <c r="D17" s="195"/>
      <c r="E17" s="195"/>
      <c r="H17" s="195" t="s">
        <v>3</v>
      </c>
      <c r="I17" s="195"/>
      <c r="J17" s="195"/>
      <c r="N17" s="195" t="s">
        <v>3</v>
      </c>
      <c r="O17" s="195"/>
      <c r="P17" s="195"/>
    </row>
    <row r="45" spans="3:28" ht="15.75" thickBot="1" x14ac:dyDescent="0.3"/>
    <row r="46" spans="3:28" ht="15.75" thickBot="1" x14ac:dyDescent="0.3">
      <c r="C46" s="7" t="s">
        <v>15</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c r="AB46" s="10">
        <v>2018</v>
      </c>
    </row>
    <row r="47" spans="3:28" ht="15.75" thickBot="1" x14ac:dyDescent="0.3">
      <c r="C47" s="197" t="s">
        <v>27</v>
      </c>
      <c r="D47" s="213"/>
      <c r="E47" s="53">
        <f>+A!D46/A!D$46</f>
        <v>1</v>
      </c>
      <c r="F47" s="72">
        <f>+A!E46/A!E$46</f>
        <v>1</v>
      </c>
      <c r="G47" s="53">
        <f>+A!F46/A!F$46</f>
        <v>1</v>
      </c>
      <c r="H47" s="72">
        <f>+A!G46/A!G$46</f>
        <v>1</v>
      </c>
      <c r="I47" s="53">
        <f>+A!H46/A!H$46</f>
        <v>1</v>
      </c>
      <c r="J47" s="72">
        <f>+A!I46/A!I$46</f>
        <v>1</v>
      </c>
      <c r="K47" s="53">
        <f>+A!J46/A!J$46</f>
        <v>1</v>
      </c>
      <c r="L47" s="72">
        <f>+A!K46/A!K$46</f>
        <v>1</v>
      </c>
      <c r="M47" s="53">
        <f>+A!L46/A!L$46</f>
        <v>1</v>
      </c>
      <c r="N47" s="72">
        <f>+A!M46/A!M$46</f>
        <v>1</v>
      </c>
      <c r="O47" s="53">
        <f>+A!N46/A!N$46</f>
        <v>1</v>
      </c>
      <c r="P47" s="72">
        <f>+A!O46/A!O$46</f>
        <v>1</v>
      </c>
      <c r="Q47" s="53">
        <f>+A!P46/A!P$46</f>
        <v>1</v>
      </c>
      <c r="R47" s="72">
        <f>+A!Q46/A!Q$46</f>
        <v>1</v>
      </c>
      <c r="S47" s="53">
        <f>+A!R46/A!R$46</f>
        <v>1</v>
      </c>
      <c r="T47" s="72">
        <f>+A!S46/A!S$46</f>
        <v>1</v>
      </c>
      <c r="U47" s="53">
        <f>+A!T46/A!T$46</f>
        <v>1</v>
      </c>
      <c r="V47" s="72">
        <f>+A!U46/A!U$46</f>
        <v>1</v>
      </c>
      <c r="W47" s="53">
        <f>+A!V46/A!V$46</f>
        <v>1</v>
      </c>
      <c r="X47" s="72">
        <f>+A!W46/A!W$46</f>
        <v>1</v>
      </c>
      <c r="Y47" s="53">
        <f>+A!X46/A!X$46</f>
        <v>1</v>
      </c>
      <c r="Z47" s="73">
        <f>+A!Y46/A!Y$46</f>
        <v>1</v>
      </c>
      <c r="AA47" s="73">
        <f>+A!Z46/A!Z$46</f>
        <v>1</v>
      </c>
      <c r="AB47" s="73">
        <f>+A!AA46/A!AA$46</f>
        <v>1</v>
      </c>
    </row>
    <row r="48" spans="3:28" x14ac:dyDescent="0.25">
      <c r="C48" s="192" t="s">
        <v>17</v>
      </c>
      <c r="D48" s="212"/>
      <c r="E48" s="54">
        <f>+A!D47/A!D$46</f>
        <v>0.84291447158622124</v>
      </c>
      <c r="F48" s="74">
        <f>+A!E47/A!E$46</f>
        <v>7.7295854796018429E-2</v>
      </c>
      <c r="G48" s="54">
        <f>+A!F47/A!F$46</f>
        <v>0.51641655297140976</v>
      </c>
      <c r="H48" s="74">
        <f>+A!G47/A!G$46</f>
        <v>0.28530586302338434</v>
      </c>
      <c r="I48" s="54">
        <f>+A!H47/A!H$46</f>
        <v>0.49911331892218946</v>
      </c>
      <c r="J48" s="74">
        <f>+A!I47/A!I$46</f>
        <v>0.43654275898915262</v>
      </c>
      <c r="K48" s="54">
        <f>+A!J47/A!J$46</f>
        <v>0.20136674477091279</v>
      </c>
      <c r="L48" s="74">
        <f>+A!K47/A!K$46</f>
        <v>8.6467419235427515E-2</v>
      </c>
      <c r="M48" s="54">
        <f>+A!L47/A!L$46</f>
        <v>5.6536940935447526E-3</v>
      </c>
      <c r="N48" s="74">
        <f>+A!M47/A!M$46</f>
        <v>1.3939157758327061E-2</v>
      </c>
      <c r="O48" s="54">
        <f>+A!N47/A!N$46</f>
        <v>9.0513855477583425E-3</v>
      </c>
      <c r="P48" s="74">
        <f>+A!O47/A!O$46</f>
        <v>4.3922377612992201E-3</v>
      </c>
      <c r="Q48" s="54">
        <f>+A!P47/A!P$46</f>
        <v>2.1133530524025724E-3</v>
      </c>
      <c r="R48" s="74">
        <f>+A!Q47/A!Q$46</f>
        <v>6.7095565636724379E-3</v>
      </c>
      <c r="S48" s="54">
        <f>+A!R47/A!R$46</f>
        <v>1.6717607048098444E-3</v>
      </c>
      <c r="T48" s="74">
        <f>+A!S47/A!S$46</f>
        <v>1.2024424051511958E-3</v>
      </c>
      <c r="U48" s="54">
        <f>+A!T47/A!T$46</f>
        <v>3.2210521485370089E-3</v>
      </c>
      <c r="V48" s="74">
        <f>+A!U47/A!U$46</f>
        <v>2.1364488857422894E-3</v>
      </c>
      <c r="W48" s="54">
        <f>+A!V47/A!V$46</f>
        <v>1.3019223624991193E-3</v>
      </c>
      <c r="X48" s="74">
        <f>+A!W47/A!W$46</f>
        <v>1.4462886265991812E-3</v>
      </c>
      <c r="Y48" s="54">
        <f>+A!X47/A!X$46</f>
        <v>5.1897302157975517E-3</v>
      </c>
      <c r="Z48" s="75">
        <f>+A!Y47/A!Y$46</f>
        <v>7.9798583473170634E-3</v>
      </c>
      <c r="AA48" s="75">
        <f>+A!Z47/A!Z$46</f>
        <v>7.7641964305624773E-3</v>
      </c>
      <c r="AB48" s="75">
        <f>+A!AA47/A!AA$46</f>
        <v>8.0520934562819703E-3</v>
      </c>
    </row>
    <row r="49" spans="3:28" x14ac:dyDescent="0.25">
      <c r="C49" s="201" t="s">
        <v>18</v>
      </c>
      <c r="D49" s="211"/>
      <c r="E49" s="76">
        <f>+A!D48/A!D$46</f>
        <v>0</v>
      </c>
      <c r="F49" s="77">
        <f>+A!E48/A!E$46</f>
        <v>0</v>
      </c>
      <c r="G49" s="76">
        <f>+A!F48/A!F$46</f>
        <v>0</v>
      </c>
      <c r="H49" s="77">
        <f>+A!G48/A!G$46</f>
        <v>0</v>
      </c>
      <c r="I49" s="76">
        <f>+A!H48/A!H$46</f>
        <v>0</v>
      </c>
      <c r="J49" s="77">
        <f>+A!I48/A!I$46</f>
        <v>0</v>
      </c>
      <c r="K49" s="76">
        <f>+A!J48/A!J$46</f>
        <v>0</v>
      </c>
      <c r="L49" s="77">
        <f>+A!K48/A!K$46</f>
        <v>0</v>
      </c>
      <c r="M49" s="76">
        <f>+A!L48/A!L$46</f>
        <v>0</v>
      </c>
      <c r="N49" s="77">
        <f>+A!M48/A!M$46</f>
        <v>0</v>
      </c>
      <c r="O49" s="76">
        <f>+A!N48/A!N$46</f>
        <v>2.534973701295582E-8</v>
      </c>
      <c r="P49" s="77">
        <f>+A!O48/A!O$46</f>
        <v>0</v>
      </c>
      <c r="Q49" s="76">
        <f>+A!P48/A!P$46</f>
        <v>0</v>
      </c>
      <c r="R49" s="77">
        <f>+A!Q48/A!Q$46</f>
        <v>0</v>
      </c>
      <c r="S49" s="76">
        <f>+A!R48/A!R$46</f>
        <v>0</v>
      </c>
      <c r="T49" s="77">
        <f>+A!S48/A!S$46</f>
        <v>3.095914744448067E-5</v>
      </c>
      <c r="U49" s="76">
        <f>+A!T48/A!T$46</f>
        <v>5.1698257259193513E-5</v>
      </c>
      <c r="V49" s="77">
        <f>+A!U48/A!U$46</f>
        <v>1.8995650159734935E-5</v>
      </c>
      <c r="W49" s="76">
        <f>+A!V48/A!V$46</f>
        <v>9.0314489038995859E-6</v>
      </c>
      <c r="X49" s="77">
        <f>+A!W48/A!W$46</f>
        <v>3.6680287687913267E-7</v>
      </c>
      <c r="Y49" s="76">
        <f>+A!X48/A!X$46</f>
        <v>1.9584536062164213E-5</v>
      </c>
      <c r="Z49" s="78">
        <f>+A!Y48/A!Y$46</f>
        <v>2.8016048502496071E-5</v>
      </c>
      <c r="AA49" s="78">
        <f>+A!Z48/A!Z$46</f>
        <v>1.2889239027739589E-5</v>
      </c>
      <c r="AB49" s="78">
        <f>+A!AA48/A!AA$46</f>
        <v>1.3574782792762924E-6</v>
      </c>
    </row>
    <row r="50" spans="3:28" x14ac:dyDescent="0.25">
      <c r="C50" s="192" t="s">
        <v>19</v>
      </c>
      <c r="D50" s="212"/>
      <c r="E50" s="54">
        <f>+A!D49/A!D$46</f>
        <v>7.020092974298274E-2</v>
      </c>
      <c r="F50" s="74">
        <f>+A!E49/A!E$46</f>
        <v>0.44193903129131401</v>
      </c>
      <c r="G50" s="54">
        <f>+A!F49/A!F$46</f>
        <v>0.19350961824579158</v>
      </c>
      <c r="H50" s="74">
        <f>+A!G49/A!G$46</f>
        <v>0.49659262236022739</v>
      </c>
      <c r="I50" s="54">
        <f>+A!H49/A!H$46</f>
        <v>0.19633936030871055</v>
      </c>
      <c r="J50" s="74">
        <f>+A!I49/A!I$46</f>
        <v>0.2620912471308679</v>
      </c>
      <c r="K50" s="54">
        <f>+A!J49/A!J$46</f>
        <v>0.46199394137434513</v>
      </c>
      <c r="L50" s="74">
        <f>+A!K49/A!K$46</f>
        <v>0.3967761736874072</v>
      </c>
      <c r="M50" s="54">
        <f>+A!L49/A!L$46</f>
        <v>0.30284841034764493</v>
      </c>
      <c r="N50" s="74">
        <f>+A!M49/A!M$46</f>
        <v>0.24722757713077353</v>
      </c>
      <c r="O50" s="54">
        <f>+A!N49/A!N$46</f>
        <v>0.2896865363904812</v>
      </c>
      <c r="P50" s="74">
        <f>+A!O49/A!O$46</f>
        <v>0.46123557936405024</v>
      </c>
      <c r="Q50" s="54">
        <f>+A!P49/A!P$46</f>
        <v>0.29961885008047734</v>
      </c>
      <c r="R50" s="74">
        <f>+A!Q49/A!Q$46</f>
        <v>0.20992625842852175</v>
      </c>
      <c r="S50" s="54">
        <f>+A!R49/A!R$46</f>
        <v>0.14117037527135387</v>
      </c>
      <c r="T50" s="74">
        <f>+A!S49/A!S$46</f>
        <v>0.12282387556413348</v>
      </c>
      <c r="U50" s="54">
        <f>+A!T49/A!T$46</f>
        <v>0.12971864969913552</v>
      </c>
      <c r="V50" s="74">
        <f>+A!U49/A!U$46</f>
        <v>8.0395771104630295E-2</v>
      </c>
      <c r="W50" s="54">
        <f>+A!V49/A!V$46</f>
        <v>5.7595433759957439E-2</v>
      </c>
      <c r="X50" s="74">
        <f>+A!W49/A!W$46</f>
        <v>3.3578419246463813E-2</v>
      </c>
      <c r="Y50" s="54">
        <f>+A!X49/A!X$46</f>
        <v>7.0935306239108514E-2</v>
      </c>
      <c r="Z50" s="75">
        <f>+A!Y49/A!Y$46</f>
        <v>0.10071666964875788</v>
      </c>
      <c r="AA50" s="75">
        <f>+A!Z49/A!Z$46</f>
        <v>7.5895999779433121E-2</v>
      </c>
      <c r="AB50" s="75">
        <f>+A!AA49/A!AA$46</f>
        <v>4.9557555201105954E-2</v>
      </c>
    </row>
    <row r="51" spans="3:28" x14ac:dyDescent="0.25">
      <c r="C51" s="201" t="s">
        <v>20</v>
      </c>
      <c r="D51" s="211"/>
      <c r="E51" s="76">
        <f>+A!D50/A!D$46</f>
        <v>0</v>
      </c>
      <c r="F51" s="77">
        <f>+A!E50/A!E$46</f>
        <v>0</v>
      </c>
      <c r="G51" s="76">
        <f>+A!F50/A!F$46</f>
        <v>0</v>
      </c>
      <c r="H51" s="77">
        <f>+A!G50/A!G$46</f>
        <v>0</v>
      </c>
      <c r="I51" s="76">
        <f>+A!H50/A!H$46</f>
        <v>0</v>
      </c>
      <c r="J51" s="77">
        <f>+A!I50/A!I$46</f>
        <v>0</v>
      </c>
      <c r="K51" s="76">
        <f>+A!J50/A!J$46</f>
        <v>0</v>
      </c>
      <c r="L51" s="77">
        <f>+A!K50/A!K$46</f>
        <v>1.9951338199513382E-3</v>
      </c>
      <c r="M51" s="76">
        <f>+A!L50/A!L$46</f>
        <v>2.3413978529613768E-2</v>
      </c>
      <c r="N51" s="77">
        <f>+A!M50/A!M$46</f>
        <v>4.6439932555969704E-2</v>
      </c>
      <c r="O51" s="76">
        <f>+A!N50/A!N$46</f>
        <v>0</v>
      </c>
      <c r="P51" s="77">
        <f>+A!O50/A!O$46</f>
        <v>0</v>
      </c>
      <c r="Q51" s="76">
        <f>+A!P50/A!P$46</f>
        <v>0</v>
      </c>
      <c r="R51" s="77">
        <f>+A!Q50/A!Q$46</f>
        <v>0.14788481964170727</v>
      </c>
      <c r="S51" s="76">
        <f>+A!R50/A!R$46</f>
        <v>0.44998911923287033</v>
      </c>
      <c r="T51" s="77">
        <f>+A!S50/A!S$46</f>
        <v>0.67072018578307513</v>
      </c>
      <c r="U51" s="76">
        <f>+A!T50/A!T$46</f>
        <v>0.67620819052446612</v>
      </c>
      <c r="V51" s="77">
        <f>+A!U50/A!U$46</f>
        <v>0.7806077681420901</v>
      </c>
      <c r="W51" s="76">
        <f>+A!V50/A!V$46</f>
        <v>0.86279302954662995</v>
      </c>
      <c r="X51" s="77">
        <f>+A!W50/A!W$46</f>
        <v>0.92219805428168111</v>
      </c>
      <c r="Y51" s="76">
        <f>+A!X50/A!X$46</f>
        <v>0.80806864959553892</v>
      </c>
      <c r="Z51" s="78">
        <f>+A!Y50/A!Y$46</f>
        <v>0.77833511499065466</v>
      </c>
      <c r="AA51" s="78">
        <f>+A!Z50/A!Z$46</f>
        <v>0.80615949492346872</v>
      </c>
      <c r="AB51" s="78">
        <f>+A!AA50/A!AA$46</f>
        <v>0.85803947056013807</v>
      </c>
    </row>
    <row r="52" spans="3:28" x14ac:dyDescent="0.25">
      <c r="C52" s="192" t="s">
        <v>21</v>
      </c>
      <c r="D52" s="212"/>
      <c r="E52" s="54">
        <f>+A!D51/A!D$46</f>
        <v>0</v>
      </c>
      <c r="F52" s="74">
        <f>+A!E51/A!E$46</f>
        <v>0</v>
      </c>
      <c r="G52" s="54">
        <f>+A!F51/A!F$46</f>
        <v>0</v>
      </c>
      <c r="H52" s="74">
        <f>+A!G51/A!G$46</f>
        <v>0</v>
      </c>
      <c r="I52" s="54">
        <f>+A!H51/A!H$46</f>
        <v>0</v>
      </c>
      <c r="J52" s="74">
        <f>+A!I51/A!I$46</f>
        <v>0</v>
      </c>
      <c r="K52" s="54">
        <f>+A!J51/A!J$46</f>
        <v>0</v>
      </c>
      <c r="L52" s="74">
        <f>+A!K51/A!K$46</f>
        <v>0</v>
      </c>
      <c r="M52" s="54">
        <f>+A!L51/A!L$46</f>
        <v>1.2107612184605553E-4</v>
      </c>
      <c r="N52" s="74">
        <f>+A!M51/A!M$46</f>
        <v>0</v>
      </c>
      <c r="O52" s="54">
        <f>+A!N51/A!N$46</f>
        <v>0</v>
      </c>
      <c r="P52" s="74">
        <f>+A!O51/A!O$46</f>
        <v>0</v>
      </c>
      <c r="Q52" s="54">
        <f>+A!P51/A!P$46</f>
        <v>0</v>
      </c>
      <c r="R52" s="74">
        <f>+A!Q51/A!Q$46</f>
        <v>0</v>
      </c>
      <c r="S52" s="54">
        <f>+A!R51/A!R$46</f>
        <v>0</v>
      </c>
      <c r="T52" s="74">
        <f>+A!S51/A!S$46</f>
        <v>0</v>
      </c>
      <c r="U52" s="54">
        <f>+A!T51/A!T$46</f>
        <v>0</v>
      </c>
      <c r="V52" s="74">
        <f>+A!U51/A!U$46</f>
        <v>2.712766932770158E-5</v>
      </c>
      <c r="W52" s="54">
        <f>+A!V51/A!V$46</f>
        <v>3.4361840751555455E-6</v>
      </c>
      <c r="X52" s="74">
        <f>+A!W51/A!W$46</f>
        <v>2.3978586930042779E-6</v>
      </c>
      <c r="Y52" s="54">
        <f>+A!X51/A!X$46</f>
        <v>0</v>
      </c>
      <c r="Z52" s="75">
        <f>+A!Y51/A!Y$46</f>
        <v>2.8931640435315629E-6</v>
      </c>
      <c r="AA52" s="75">
        <f>+A!Z51/A!Z$46</f>
        <v>0</v>
      </c>
      <c r="AB52" s="75">
        <f>+A!AA51/A!AA$46</f>
        <v>6.3187088302891569E-6</v>
      </c>
    </row>
    <row r="53" spans="3:28" x14ac:dyDescent="0.25">
      <c r="C53" s="201" t="s">
        <v>22</v>
      </c>
      <c r="D53" s="211"/>
      <c r="E53" s="76">
        <f>+A!D52/A!D$46</f>
        <v>6.797850427117226E-2</v>
      </c>
      <c r="F53" s="77">
        <f>+A!E52/A!E$46</f>
        <v>0.31130996120642795</v>
      </c>
      <c r="G53" s="76">
        <f>+A!F52/A!F$46</f>
        <v>0.25507637353577517</v>
      </c>
      <c r="H53" s="77">
        <f>+A!G52/A!G$46</f>
        <v>0.10933874766716301</v>
      </c>
      <c r="I53" s="76">
        <f>+A!H52/A!H$46</f>
        <v>9.4642970115404568E-2</v>
      </c>
      <c r="J53" s="77">
        <f>+A!I52/A!I$46</f>
        <v>5.7111573112989436E-2</v>
      </c>
      <c r="K53" s="76">
        <f>+A!J52/A!J$46</f>
        <v>6.1283091431196472E-2</v>
      </c>
      <c r="L53" s="77">
        <f>+A!K52/A!K$46</f>
        <v>0.13189928372992341</v>
      </c>
      <c r="M53" s="76">
        <f>+A!L52/A!L$46</f>
        <v>0.11990022490622562</v>
      </c>
      <c r="N53" s="77">
        <f>+A!M52/A!M$46</f>
        <v>4.0413728668792746E-2</v>
      </c>
      <c r="O53" s="76">
        <f>+A!N52/A!N$46</f>
        <v>3.6925821168607161E-2</v>
      </c>
      <c r="P53" s="77">
        <f>+A!O52/A!O$46</f>
        <v>1.3635580736225322E-2</v>
      </c>
      <c r="Q53" s="76">
        <f>+A!P52/A!P$46</f>
        <v>1.4172202241649907E-2</v>
      </c>
      <c r="R53" s="77">
        <f>+A!Q52/A!Q$46</f>
        <v>3.6200426082420113E-2</v>
      </c>
      <c r="S53" s="76">
        <f>+A!R52/A!R$46</f>
        <v>3.0909648399888631E-2</v>
      </c>
      <c r="T53" s="77">
        <f>+A!S52/A!S$46</f>
        <v>8.8645830024310143E-3</v>
      </c>
      <c r="U53" s="76">
        <f>+A!T52/A!T$46</f>
        <v>1.0996524638940151E-2</v>
      </c>
      <c r="V53" s="77">
        <f>+A!U52/A!U$46</f>
        <v>8.5842771095806999E-3</v>
      </c>
      <c r="W53" s="76">
        <f>+A!V52/A!V$46</f>
        <v>5.2862628594654189E-3</v>
      </c>
      <c r="X53" s="77">
        <f>+A!W52/A!W$46</f>
        <v>4.4401908740279664E-3</v>
      </c>
      <c r="Y53" s="76">
        <f>+A!X52/A!X$46</f>
        <v>9.6800838999157122E-3</v>
      </c>
      <c r="Z53" s="78">
        <f>+A!Y52/A!Y$46</f>
        <v>1.6360767254044738E-2</v>
      </c>
      <c r="AA53" s="78">
        <f>+A!Z52/A!Z$46</f>
        <v>1.0641805936970635E-2</v>
      </c>
      <c r="AB53" s="78">
        <f>+A!AA52/A!AA$46</f>
        <v>4.7632546958986501E-3</v>
      </c>
    </row>
    <row r="54" spans="3:28" x14ac:dyDescent="0.25">
      <c r="C54" s="192" t="s">
        <v>23</v>
      </c>
      <c r="D54" s="212"/>
      <c r="E54" s="54">
        <f>+A!D53/A!D$46</f>
        <v>1.7110908526263825E-2</v>
      </c>
      <c r="F54" s="74">
        <f>+A!E53/A!E$46</f>
        <v>2.2140739288299269E-2</v>
      </c>
      <c r="G54" s="54">
        <f>+A!F53/A!F$46</f>
        <v>2.9174835083026235E-2</v>
      </c>
      <c r="H54" s="74">
        <f>+A!G53/A!G$46</f>
        <v>9.6504677412245804E-2</v>
      </c>
      <c r="I54" s="54">
        <f>+A!H53/A!H$46</f>
        <v>0.14095599619787402</v>
      </c>
      <c r="J54" s="74">
        <f>+A!I53/A!I$46</f>
        <v>0.21412877589883011</v>
      </c>
      <c r="K54" s="54">
        <f>+A!J53/A!J$46</f>
        <v>0.24842253953415244</v>
      </c>
      <c r="L54" s="74">
        <f>+A!K53/A!K$46</f>
        <v>0.36227704162129332</v>
      </c>
      <c r="M54" s="54">
        <f>+A!L53/A!L$46</f>
        <v>0.53386948495254205</v>
      </c>
      <c r="N54" s="74">
        <f>+A!M53/A!M$46</f>
        <v>0.63952886485300087</v>
      </c>
      <c r="O54" s="54">
        <f>+A!N53/A!N$46</f>
        <v>0.65754243864960171</v>
      </c>
      <c r="P54" s="74">
        <f>+A!O53/A!O$46</f>
        <v>0.50543114978137771</v>
      </c>
      <c r="Q54" s="54">
        <f>+A!P53/A!P$46</f>
        <v>0.67921372742443764</v>
      </c>
      <c r="R54" s="74">
        <f>+A!Q53/A!Q$46</f>
        <v>0.58520004323616381</v>
      </c>
      <c r="S54" s="54">
        <f>+A!R53/A!R$46</f>
        <v>0.37497956871750521</v>
      </c>
      <c r="T54" s="74">
        <f>+A!S53/A!S$46</f>
        <v>0.19580347035166215</v>
      </c>
      <c r="U54" s="54">
        <f>+A!T53/A!T$46</f>
        <v>0.1791797878103146</v>
      </c>
      <c r="V54" s="74">
        <f>+A!U53/A!U$46</f>
        <v>0.12736941664507023</v>
      </c>
      <c r="W54" s="54">
        <f>+A!V53/A!V$46</f>
        <v>7.0471792132574998E-2</v>
      </c>
      <c r="X54" s="74">
        <f>+A!W53/A!W$46</f>
        <v>3.7100403825189573E-2</v>
      </c>
      <c r="Y54" s="54">
        <f>+A!X53/A!X$46</f>
        <v>0.10434280213551453</v>
      </c>
      <c r="Z54" s="75">
        <f>+A!Y53/A!Y$46</f>
        <v>9.2884580919226301E-2</v>
      </c>
      <c r="AA54" s="75">
        <f>+A!Z53/A!Z$46</f>
        <v>9.7219923219783816E-2</v>
      </c>
      <c r="AB54" s="75">
        <f>+A!AA53/A!AA$46</f>
        <v>7.7653935752627967E-2</v>
      </c>
    </row>
    <row r="55" spans="3:28" x14ac:dyDescent="0.25">
      <c r="C55" s="201" t="s">
        <v>24</v>
      </c>
      <c r="D55" s="211"/>
      <c r="E55" s="76">
        <f>+A!D54/A!D$46</f>
        <v>1.5863136843757893E-4</v>
      </c>
      <c r="F55" s="77">
        <f>+A!E54/A!E$46</f>
        <v>0.13902275727972721</v>
      </c>
      <c r="G55" s="76">
        <f>+A!F54/A!F$46</f>
        <v>0</v>
      </c>
      <c r="H55" s="77">
        <f>+A!G54/A!G$46</f>
        <v>1.1184498304683328E-2</v>
      </c>
      <c r="I55" s="76">
        <f>+A!H54/A!H$46</f>
        <v>6.3274649968276558E-2</v>
      </c>
      <c r="J55" s="77">
        <f>+A!I54/A!I$46</f>
        <v>2.7017231739018103E-2</v>
      </c>
      <c r="K55" s="76">
        <f>+A!J54/A!J$46</f>
        <v>2.1589071868883324E-2</v>
      </c>
      <c r="L55" s="77">
        <f>+A!K54/A!K$46</f>
        <v>6.6737107677710805E-3</v>
      </c>
      <c r="M55" s="76">
        <f>+A!L54/A!L$46</f>
        <v>8.4352577218933435E-3</v>
      </c>
      <c r="N55" s="77">
        <f>+A!M54/A!M$46</f>
        <v>9.5803787601412317E-3</v>
      </c>
      <c r="O55" s="76">
        <f>+A!N54/A!N$46</f>
        <v>6.3547861482243237E-3</v>
      </c>
      <c r="P55" s="77">
        <f>+A!O54/A!O$46</f>
        <v>1.4655481677563935E-2</v>
      </c>
      <c r="Q55" s="76">
        <f>+A!P54/A!P$46</f>
        <v>4.2216676097279323E-3</v>
      </c>
      <c r="R55" s="77">
        <f>+A!Q54/A!Q$46</f>
        <v>1.2928226128197854E-2</v>
      </c>
      <c r="S55" s="76">
        <f>+A!R54/A!R$46</f>
        <v>4.7134109125668197E-4</v>
      </c>
      <c r="T55" s="77">
        <f>+A!S54/A!S$46</f>
        <v>2.0303373478285509E-4</v>
      </c>
      <c r="U55" s="76">
        <f>+A!T54/A!T$46</f>
        <v>1.8708976445464364E-4</v>
      </c>
      <c r="V55" s="77">
        <f>+A!U54/A!U$46</f>
        <v>4.467016900123104E-4</v>
      </c>
      <c r="W55" s="76">
        <f>+A!V54/A!V$46</f>
        <v>4.9720419357290478E-4</v>
      </c>
      <c r="X55" s="77">
        <f>+A!W54/A!W$46</f>
        <v>8.4201850552103046E-4</v>
      </c>
      <c r="Y55" s="76">
        <f>+A!X54/A!X$46</f>
        <v>6.7411197656441627E-4</v>
      </c>
      <c r="Z55" s="78">
        <f>+A!Y54/A!Y$46</f>
        <v>1.4853252234269222E-3</v>
      </c>
      <c r="AA55" s="78">
        <f>+A!Z54/A!Z$46</f>
        <v>1.5215003264268672E-3</v>
      </c>
      <c r="AB55" s="78">
        <f>+A!AA54/A!AA$46</f>
        <v>9.5477665253314813E-4</v>
      </c>
    </row>
    <row r="56" spans="3:28" x14ac:dyDescent="0.25">
      <c r="C56" s="192" t="s">
        <v>25</v>
      </c>
      <c r="D56" s="212"/>
      <c r="E56" s="54">
        <f>+A!D55/A!D$46</f>
        <v>1.6365318432983141E-3</v>
      </c>
      <c r="F56" s="74">
        <f>+A!E55/A!E$46</f>
        <v>8.2916561382130397E-3</v>
      </c>
      <c r="G56" s="54">
        <f>+A!F55/A!F$46</f>
        <v>5.8226201639973085E-3</v>
      </c>
      <c r="H56" s="74">
        <f>+A!G55/A!G$46</f>
        <v>1.0735912322960733E-3</v>
      </c>
      <c r="I56" s="54">
        <f>+A!H55/A!H$46</f>
        <v>5.67370448754481E-3</v>
      </c>
      <c r="J56" s="74">
        <f>+A!I55/A!I$46</f>
        <v>3.1084131291419011E-3</v>
      </c>
      <c r="K56" s="54">
        <f>+A!J55/A!J$46</f>
        <v>5.3446110205099626E-3</v>
      </c>
      <c r="L56" s="74">
        <f>+A!K55/A!K$46</f>
        <v>1.3911237138226109E-2</v>
      </c>
      <c r="M56" s="54">
        <f>+A!L55/A!L$46</f>
        <v>5.7578733266894951E-3</v>
      </c>
      <c r="N56" s="74">
        <f>+A!M55/A!M$46</f>
        <v>2.8703602729949454E-3</v>
      </c>
      <c r="O56" s="54">
        <f>+A!N55/A!N$46</f>
        <v>4.0392693452060688E-4</v>
      </c>
      <c r="P56" s="74">
        <f>+A!O55/A!O$46</f>
        <v>6.4511457670583241E-4</v>
      </c>
      <c r="Q56" s="54">
        <f>+A!P55/A!P$46</f>
        <v>6.45215356703502E-4</v>
      </c>
      <c r="R56" s="74">
        <f>+A!Q55/A!Q$46</f>
        <v>1.1174090742173033E-3</v>
      </c>
      <c r="S56" s="54">
        <f>+A!R55/A!R$46</f>
        <v>8.012414230086E-4</v>
      </c>
      <c r="T56" s="74">
        <f>+A!S55/A!S$46</f>
        <v>3.4347949910502537E-4</v>
      </c>
      <c r="U56" s="54">
        <f>+A!T55/A!T$46</f>
        <v>4.2586622292474144E-4</v>
      </c>
      <c r="V56" s="74">
        <f>+A!U55/A!U$46</f>
        <v>4.0637392233019114E-4</v>
      </c>
      <c r="W56" s="54">
        <f>+A!V55/A!V$46</f>
        <v>2.0365464529878462E-3</v>
      </c>
      <c r="X56" s="74">
        <f>+A!W55/A!W$46</f>
        <v>3.8482330623068866E-4</v>
      </c>
      <c r="Y56" s="54">
        <f>+A!X55/A!X$46</f>
        <v>1.0668929363379803E-3</v>
      </c>
      <c r="Z56" s="75">
        <f>+A!Y55/A!Y$46</f>
        <v>2.1771489720295374E-3</v>
      </c>
      <c r="AA56" s="75">
        <f>+A!Z55/A!Z$46</f>
        <v>7.4543840938918722E-4</v>
      </c>
      <c r="AB56" s="75">
        <f>+A!AA55/A!AA$46</f>
        <v>9.6938569275082276E-4</v>
      </c>
    </row>
    <row r="57" spans="3:28" ht="15.75" thickBot="1" x14ac:dyDescent="0.3">
      <c r="C57" s="203" t="s">
        <v>26</v>
      </c>
      <c r="D57" s="232"/>
      <c r="E57" s="79">
        <f>+A!D56/A!D$46</f>
        <v>6.7984872187533818E-8</v>
      </c>
      <c r="F57" s="80">
        <f>+A!E56/A!E$46</f>
        <v>0</v>
      </c>
      <c r="G57" s="79">
        <f>+A!F56/A!F$46</f>
        <v>0</v>
      </c>
      <c r="H57" s="80">
        <f>+A!G56/A!G$46</f>
        <v>0</v>
      </c>
      <c r="I57" s="79">
        <f>+A!H56/A!H$46</f>
        <v>0</v>
      </c>
      <c r="J57" s="80">
        <f>+A!I56/A!I$46</f>
        <v>0</v>
      </c>
      <c r="K57" s="79">
        <f>+A!J56/A!J$46</f>
        <v>0</v>
      </c>
      <c r="L57" s="80">
        <f>+A!K56/A!K$46</f>
        <v>0</v>
      </c>
      <c r="M57" s="79">
        <f>+A!L56/A!L$46</f>
        <v>0</v>
      </c>
      <c r="N57" s="80">
        <f>+A!M56/A!M$46</f>
        <v>0</v>
      </c>
      <c r="O57" s="79">
        <f>+A!N56/A!N$46</f>
        <v>3.5067136201255557E-5</v>
      </c>
      <c r="P57" s="80">
        <f>+A!O56/A!O$46</f>
        <v>4.860523444822144E-6</v>
      </c>
      <c r="Q57" s="79">
        <f>+A!P56/A!P$46</f>
        <v>1.4990605990978354E-5</v>
      </c>
      <c r="R57" s="80">
        <f>+A!Q56/A!Q$46</f>
        <v>3.3265360248488695E-5</v>
      </c>
      <c r="S57" s="79">
        <f>+A!R56/A!R$46</f>
        <v>6.949371046910165E-6</v>
      </c>
      <c r="T57" s="80">
        <f>+A!S56/A!S$46</f>
        <v>7.9730546428423577E-6</v>
      </c>
      <c r="U57" s="79">
        <f>+A!T56/A!T$46</f>
        <v>1.1140933968003115E-5</v>
      </c>
      <c r="V57" s="80">
        <f>+A!U56/A!U$46</f>
        <v>7.1188819310835805E-6</v>
      </c>
      <c r="W57" s="79">
        <f>+A!V56/A!V$46</f>
        <v>5.3408633383520775E-6</v>
      </c>
      <c r="X57" s="80">
        <f>+A!W56/A!W$46</f>
        <v>7.0370202324623363E-6</v>
      </c>
      <c r="Y57" s="79">
        <f>+A!X56/A!X$46</f>
        <v>2.2838023410426027E-5</v>
      </c>
      <c r="Z57" s="81">
        <f>+A!Y56/A!Y$46</f>
        <v>2.9632529608694939E-5</v>
      </c>
      <c r="AA57" s="81">
        <f>+A!Z56/A!Z$46</f>
        <v>3.8751234831157797E-5</v>
      </c>
      <c r="AB57" s="81">
        <f>+A!AA56/A!AA$46</f>
        <v>1.8515550086024255E-6</v>
      </c>
    </row>
    <row r="58" spans="3:28" x14ac:dyDescent="0.25">
      <c r="C58" s="1" t="s">
        <v>53</v>
      </c>
      <c r="AA58" s="1"/>
    </row>
    <row r="59" spans="3:28" ht="15.75" thickBot="1" x14ac:dyDescent="0.3"/>
    <row r="60" spans="3:28" ht="15.75" thickBot="1" x14ac:dyDescent="0.3">
      <c r="C60" s="7" t="s">
        <v>15</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c r="AB60" s="10">
        <v>2018</v>
      </c>
    </row>
    <row r="61" spans="3:28" ht="15.75" thickBot="1" x14ac:dyDescent="0.3">
      <c r="C61" s="197" t="s">
        <v>27</v>
      </c>
      <c r="D61" s="213"/>
      <c r="E61" s="53">
        <f>+B!E46/B!E$46</f>
        <v>1</v>
      </c>
      <c r="F61" s="72">
        <f>+B!F46/B!F$46</f>
        <v>1</v>
      </c>
      <c r="G61" s="53">
        <f>+B!G46/B!G$46</f>
        <v>1</v>
      </c>
      <c r="H61" s="72">
        <f>+B!H46/B!H$46</f>
        <v>1</v>
      </c>
      <c r="I61" s="53">
        <f>+B!I46/B!I$46</f>
        <v>1</v>
      </c>
      <c r="J61" s="72">
        <f>+B!J46/B!J$46</f>
        <v>1</v>
      </c>
      <c r="K61" s="53">
        <f>+B!K46/B!K$46</f>
        <v>1</v>
      </c>
      <c r="L61" s="72">
        <f>+B!L46/B!L$46</f>
        <v>1</v>
      </c>
      <c r="M61" s="53">
        <f>+B!M46/B!M$46</f>
        <v>1</v>
      </c>
      <c r="N61" s="72">
        <f>+B!N46/B!N$46</f>
        <v>1</v>
      </c>
      <c r="O61" s="53">
        <f>+B!O46/B!O$46</f>
        <v>1</v>
      </c>
      <c r="P61" s="72">
        <f>+B!P46/B!P$46</f>
        <v>1</v>
      </c>
      <c r="Q61" s="53">
        <f>+B!Q46/B!Q$46</f>
        <v>1</v>
      </c>
      <c r="R61" s="72">
        <f>+B!R46/B!R$46</f>
        <v>1</v>
      </c>
      <c r="S61" s="53">
        <f>+B!S46/B!S$46</f>
        <v>1</v>
      </c>
      <c r="T61" s="72">
        <f>+B!T46/B!T$46</f>
        <v>1</v>
      </c>
      <c r="U61" s="53">
        <f>+B!U46/B!U$46</f>
        <v>1</v>
      </c>
      <c r="V61" s="72">
        <f>+B!V46/B!V$46</f>
        <v>1</v>
      </c>
      <c r="W61" s="53">
        <f>+B!W46/B!W$46</f>
        <v>1</v>
      </c>
      <c r="X61" s="72">
        <f>+B!X46/B!X$46</f>
        <v>1</v>
      </c>
      <c r="Y61" s="53">
        <f>+B!Y46/B!Y$46</f>
        <v>1</v>
      </c>
      <c r="Z61" s="73">
        <f>+B!Z46/B!Z$46</f>
        <v>1</v>
      </c>
      <c r="AA61" s="73">
        <f>+B!AA46/B!AA$46</f>
        <v>1</v>
      </c>
      <c r="AB61" s="73">
        <f>+B!AB46/B!AB$46</f>
        <v>1</v>
      </c>
    </row>
    <row r="62" spans="3:28" x14ac:dyDescent="0.25">
      <c r="C62" s="192" t="s">
        <v>17</v>
      </c>
      <c r="D62" s="212"/>
      <c r="E62" s="54">
        <f>+B!E47/B!E$46</f>
        <v>0.28857654844195813</v>
      </c>
      <c r="F62" s="74">
        <f>+B!F47/B!F$46</f>
        <v>0.31112045349793832</v>
      </c>
      <c r="G62" s="54">
        <f>+B!G47/B!G$46</f>
        <v>0.35476748124499258</v>
      </c>
      <c r="H62" s="74">
        <f>+B!H47/B!H$46</f>
        <v>0.37047779835176481</v>
      </c>
      <c r="I62" s="54">
        <f>+B!I47/B!I$46</f>
        <v>0.34004828969561923</v>
      </c>
      <c r="J62" s="74">
        <f>+B!J47/B!J$46</f>
        <v>0.33219579969858393</v>
      </c>
      <c r="K62" s="54">
        <f>+B!K47/B!K$46</f>
        <v>0.36844593067519743</v>
      </c>
      <c r="L62" s="74">
        <f>+B!L47/B!L$46</f>
        <v>0.32915375445851192</v>
      </c>
      <c r="M62" s="54">
        <f>+B!M47/B!M$46</f>
        <v>0.2648856726239564</v>
      </c>
      <c r="N62" s="74">
        <f>+B!N47/B!N$46</f>
        <v>0.23200142494522152</v>
      </c>
      <c r="O62" s="54">
        <f>+B!O47/B!O$46</f>
        <v>0.22084900410183606</v>
      </c>
      <c r="P62" s="74">
        <f>+B!P47/B!P$46</f>
        <v>0.2177963666540795</v>
      </c>
      <c r="Q62" s="54">
        <f>+B!Q47/B!Q$46</f>
        <v>0.19699256477067018</v>
      </c>
      <c r="R62" s="74">
        <f>+B!R47/B!R$46</f>
        <v>0.17498074247337134</v>
      </c>
      <c r="S62" s="54">
        <f>+B!S47/B!S$46</f>
        <v>0.19820610221641971</v>
      </c>
      <c r="T62" s="74">
        <f>+B!T47/B!T$46</f>
        <v>0.19328062545445435</v>
      </c>
      <c r="U62" s="54">
        <f>+B!U47/B!U$46</f>
        <v>0.19612488859619381</v>
      </c>
      <c r="V62" s="74">
        <f>+B!V47/B!V$46</f>
        <v>0.20063286548416201</v>
      </c>
      <c r="W62" s="54">
        <f>+B!W47/B!W$46</f>
        <v>0.17974634392243072</v>
      </c>
      <c r="X62" s="74">
        <f>+B!X47/B!X$46</f>
        <v>0.17206894989440066</v>
      </c>
      <c r="Y62" s="54">
        <f>+B!Y47/B!Y$46</f>
        <v>0.16859014382097895</v>
      </c>
      <c r="Z62" s="75">
        <f>+B!Z47/B!Z$46</f>
        <v>0.16535328087910436</v>
      </c>
      <c r="AA62" s="75">
        <f>+B!AA47/B!AA$46</f>
        <v>0.17258118751470788</v>
      </c>
      <c r="AB62" s="75">
        <f>+B!AB47/B!AB$46</f>
        <v>0.16640063208533379</v>
      </c>
    </row>
    <row r="63" spans="3:28" x14ac:dyDescent="0.25">
      <c r="C63" s="201" t="s">
        <v>18</v>
      </c>
      <c r="D63" s="211"/>
      <c r="E63" s="76">
        <f>+B!E48/B!E$46</f>
        <v>0.22874605038318763</v>
      </c>
      <c r="F63" s="77">
        <f>+B!F48/B!F$46</f>
        <v>0.24724813964495285</v>
      </c>
      <c r="G63" s="76">
        <f>+B!G48/B!G$46</f>
        <v>0.22999112558149928</v>
      </c>
      <c r="H63" s="77">
        <f>+B!H48/B!H$46</f>
        <v>0.24716546502055861</v>
      </c>
      <c r="I63" s="76">
        <f>+B!I48/B!I$46</f>
        <v>0.30049420379459607</v>
      </c>
      <c r="J63" s="77">
        <f>+B!J48/B!J$46</f>
        <v>0.32513653906742718</v>
      </c>
      <c r="K63" s="76">
        <f>+B!K48/B!K$46</f>
        <v>0.32322776095979461</v>
      </c>
      <c r="L63" s="77">
        <f>+B!L48/B!L$46</f>
        <v>0.34744320534214024</v>
      </c>
      <c r="M63" s="76">
        <f>+B!M48/B!M$46</f>
        <v>0.41157437615544373</v>
      </c>
      <c r="N63" s="77">
        <f>+B!N48/B!N$46</f>
        <v>0.42190441815301577</v>
      </c>
      <c r="O63" s="76">
        <f>+B!O48/B!O$46</f>
        <v>0.48135308912032487</v>
      </c>
      <c r="P63" s="77">
        <f>+B!P48/B!P$46</f>
        <v>0.45654092183437939</v>
      </c>
      <c r="Q63" s="76">
        <f>+B!Q48/B!Q$46</f>
        <v>0.47576420684296078</v>
      </c>
      <c r="R63" s="77">
        <f>+B!R48/B!R$46</f>
        <v>0.47185473020047486</v>
      </c>
      <c r="S63" s="76">
        <f>+B!S48/B!S$46</f>
        <v>0.46682165318590779</v>
      </c>
      <c r="T63" s="77">
        <f>+B!T48/B!T$46</f>
        <v>0.48611775234112115</v>
      </c>
      <c r="U63" s="76">
        <f>+B!U48/B!U$46</f>
        <v>0.45338565249962537</v>
      </c>
      <c r="V63" s="77">
        <f>+B!V48/B!V$46</f>
        <v>0.48921618334125716</v>
      </c>
      <c r="W63" s="76">
        <f>+B!W48/B!W$46</f>
        <v>0.52036849747481295</v>
      </c>
      <c r="X63" s="77">
        <f>+B!X48/B!X$46</f>
        <v>0.52204066178559672</v>
      </c>
      <c r="Y63" s="76">
        <f>+B!Y48/B!Y$46</f>
        <v>0.50987536732056971</v>
      </c>
      <c r="Z63" s="78">
        <f>+B!Z48/B!Z$46</f>
        <v>0.4885244662939584</v>
      </c>
      <c r="AA63" s="78">
        <f>+B!AA48/B!AA$46</f>
        <v>0.4924370187717087</v>
      </c>
      <c r="AB63" s="78">
        <f>+B!AB48/B!AB$46</f>
        <v>0.49557144314919382</v>
      </c>
    </row>
    <row r="64" spans="3:28" x14ac:dyDescent="0.25">
      <c r="C64" s="192" t="s">
        <v>19</v>
      </c>
      <c r="D64" s="212"/>
      <c r="E64" s="54">
        <f>+B!E49/B!E$46</f>
        <v>0.14208745430802455</v>
      </c>
      <c r="F64" s="74">
        <f>+B!F49/B!F$46</f>
        <v>0.11217157268456109</v>
      </c>
      <c r="G64" s="54">
        <f>+B!G49/B!G$46</f>
        <v>0.12021841033020805</v>
      </c>
      <c r="H64" s="74">
        <f>+B!H49/B!H$46</f>
        <v>0.12362022523375288</v>
      </c>
      <c r="I64" s="54">
        <f>+B!I49/B!I$46</f>
        <v>0.11326540965572347</v>
      </c>
      <c r="J64" s="74">
        <f>+B!J49/B!J$46</f>
        <v>0.13357514203123225</v>
      </c>
      <c r="K64" s="54">
        <f>+B!K49/B!K$46</f>
        <v>0.14942428774982636</v>
      </c>
      <c r="L64" s="74">
        <f>+B!L49/B!L$46</f>
        <v>0.1699967082077479</v>
      </c>
      <c r="M64" s="54">
        <f>+B!M49/B!M$46</f>
        <v>0.16404468906212274</v>
      </c>
      <c r="N64" s="74">
        <f>+B!N49/B!N$46</f>
        <v>0.20193438600257227</v>
      </c>
      <c r="O64" s="54">
        <f>+B!O49/B!O$46</f>
        <v>0.16080349691980775</v>
      </c>
      <c r="P64" s="74">
        <f>+B!P49/B!P$46</f>
        <v>0.16659047098506441</v>
      </c>
      <c r="Q64" s="54">
        <f>+B!Q49/B!Q$46</f>
        <v>0.19857314243011195</v>
      </c>
      <c r="R64" s="74">
        <f>+B!R49/B!R$46</f>
        <v>0.21622747865076042</v>
      </c>
      <c r="S64" s="54">
        <f>+B!S49/B!S$46</f>
        <v>0.19112333831748332</v>
      </c>
      <c r="T64" s="74">
        <f>+B!T49/B!T$46</f>
        <v>0.20547989169967198</v>
      </c>
      <c r="U64" s="54">
        <f>+B!U49/B!U$46</f>
        <v>0.23876185678228379</v>
      </c>
      <c r="V64" s="74">
        <f>+B!V49/B!V$46</f>
        <v>0.19949758631663553</v>
      </c>
      <c r="W64" s="54">
        <f>+B!W49/B!W$46</f>
        <v>0.17932844008903057</v>
      </c>
      <c r="X64" s="74">
        <f>+B!X49/B!X$46</f>
        <v>0.1987465879085592</v>
      </c>
      <c r="Y64" s="54">
        <f>+B!Y49/B!Y$46</f>
        <v>0.19129226964750451</v>
      </c>
      <c r="Z64" s="75">
        <f>+B!Z49/B!Z$46</f>
        <v>0.19682007643531085</v>
      </c>
      <c r="AA64" s="75">
        <f>+B!AA49/B!AA$46</f>
        <v>0.19410624564187143</v>
      </c>
      <c r="AB64" s="75">
        <f>+B!AB49/B!AB$46</f>
        <v>0.21169587565269926</v>
      </c>
    </row>
    <row r="65" spans="3:28" x14ac:dyDescent="0.25">
      <c r="C65" s="201" t="s">
        <v>20</v>
      </c>
      <c r="D65" s="211"/>
      <c r="E65" s="76">
        <f>+B!E50/B!E$46</f>
        <v>0.13811162899519352</v>
      </c>
      <c r="F65" s="77">
        <f>+B!F50/B!F$46</f>
        <v>0.16018681452452224</v>
      </c>
      <c r="G65" s="76">
        <f>+B!G50/B!G$46</f>
        <v>0.10049937997559005</v>
      </c>
      <c r="H65" s="77">
        <f>+B!H50/B!H$46</f>
        <v>0.11198570645588315</v>
      </c>
      <c r="I65" s="76">
        <f>+B!I50/B!I$46</f>
        <v>0.12635724703279019</v>
      </c>
      <c r="J65" s="77">
        <f>+B!J50/B!J$46</f>
        <v>0.11810285448594977</v>
      </c>
      <c r="K65" s="76">
        <f>+B!K50/B!K$46</f>
        <v>0.10828116794997297</v>
      </c>
      <c r="L65" s="77">
        <f>+B!L50/B!L$46</f>
        <v>0.10593373957490114</v>
      </c>
      <c r="M65" s="76">
        <f>+B!M50/B!M$46</f>
        <v>0.11614662493158071</v>
      </c>
      <c r="N65" s="77">
        <f>+B!N50/B!N$46</f>
        <v>0.1134477518968745</v>
      </c>
      <c r="O65" s="76">
        <f>+B!O50/B!O$46</f>
        <v>9.9959447331070192E-2</v>
      </c>
      <c r="P65" s="77">
        <f>+B!P50/B!P$46</f>
        <v>0.10912584934940886</v>
      </c>
      <c r="Q65" s="76">
        <f>+B!Q50/B!Q$46</f>
        <v>8.8863757050605188E-2</v>
      </c>
      <c r="R65" s="77">
        <f>+B!R50/B!R$46</f>
        <v>0.10428103522991469</v>
      </c>
      <c r="S65" s="76">
        <f>+B!S50/B!S$46</f>
        <v>0.11278614128073797</v>
      </c>
      <c r="T65" s="77">
        <f>+B!T50/B!T$46</f>
        <v>8.3597930833776674E-2</v>
      </c>
      <c r="U65" s="76">
        <f>+B!U50/B!U$46</f>
        <v>7.8805935855160769E-2</v>
      </c>
      <c r="V65" s="77">
        <f>+B!V50/B!V$46</f>
        <v>7.8849135611820248E-2</v>
      </c>
      <c r="W65" s="76">
        <f>+B!W50/B!W$46</f>
        <v>9.0238592864477468E-2</v>
      </c>
      <c r="X65" s="77">
        <f>+B!X50/B!X$46</f>
        <v>7.9902237480939206E-2</v>
      </c>
      <c r="Y65" s="76">
        <f>+B!Y50/B!Y$46</f>
        <v>9.7006568737761895E-2</v>
      </c>
      <c r="Z65" s="78">
        <f>+B!Z50/B!Z$46</f>
        <v>0.11375594968928644</v>
      </c>
      <c r="AA65" s="78">
        <f>+B!AA50/B!AA$46</f>
        <v>0.10968001062154474</v>
      </c>
      <c r="AB65" s="78">
        <f>+B!AB50/B!AB$46</f>
        <v>9.925564036329497E-2</v>
      </c>
    </row>
    <row r="66" spans="3:28" x14ac:dyDescent="0.25">
      <c r="C66" s="192" t="s">
        <v>21</v>
      </c>
      <c r="D66" s="212"/>
      <c r="E66" s="54">
        <f>+B!E51/B!E$46</f>
        <v>0.10129214385769338</v>
      </c>
      <c r="F66" s="74">
        <f>+B!F51/B!F$46</f>
        <v>6.6538218742566019E-2</v>
      </c>
      <c r="G66" s="54">
        <f>+B!G51/B!G$46</f>
        <v>5.8095811511881097E-2</v>
      </c>
      <c r="H66" s="74">
        <f>+B!H51/B!H$46</f>
        <v>4.3527551889344332E-2</v>
      </c>
      <c r="I66" s="54">
        <f>+B!I51/B!I$46</f>
        <v>3.5311177205413775E-2</v>
      </c>
      <c r="J66" s="74">
        <f>+B!J51/B!J$46</f>
        <v>1.4902968490279256E-2</v>
      </c>
      <c r="K66" s="54">
        <f>+B!K51/B!K$46</f>
        <v>1.0992385205332042E-2</v>
      </c>
      <c r="L66" s="74">
        <f>+B!L51/B!L$46</f>
        <v>9.7510276252050707E-3</v>
      </c>
      <c r="M66" s="54">
        <f>+B!M51/B!M$46</f>
        <v>9.3883338563006957E-3</v>
      </c>
      <c r="N66" s="74">
        <f>+B!N51/B!N$46</f>
        <v>6.4291897003709454E-3</v>
      </c>
      <c r="O66" s="54">
        <f>+B!O51/B!O$46</f>
        <v>4.1475857182082798E-3</v>
      </c>
      <c r="P66" s="74">
        <f>+B!P51/B!P$46</f>
        <v>3.7453129600718855E-3</v>
      </c>
      <c r="Q66" s="54">
        <f>+B!Q51/B!Q$46</f>
        <v>2.52789352488511E-3</v>
      </c>
      <c r="R66" s="74">
        <f>+B!R51/B!R$46</f>
        <v>1.3459065236782839E-3</v>
      </c>
      <c r="S66" s="54">
        <f>+B!S51/B!S$46</f>
        <v>1.1783693594912682E-3</v>
      </c>
      <c r="T66" s="74">
        <f>+B!T51/B!T$46</f>
        <v>1.0150805651278224E-3</v>
      </c>
      <c r="U66" s="54">
        <f>+B!U51/B!U$46</f>
        <v>1.8508583949108644E-3</v>
      </c>
      <c r="V66" s="74">
        <f>+B!V51/B!V$46</f>
        <v>1.0460885064976968E-3</v>
      </c>
      <c r="W66" s="54">
        <f>+B!W51/B!W$46</f>
        <v>1.1127318774752631E-3</v>
      </c>
      <c r="X66" s="74">
        <f>+B!X51/B!X$46</f>
        <v>5.1482278871379866E-4</v>
      </c>
      <c r="Y66" s="54">
        <f>+B!Y51/B!Y$46</f>
        <v>9.751236406962641E-4</v>
      </c>
      <c r="Z66" s="75">
        <f>+B!Z51/B!Z$46</f>
        <v>3.2115885288002619E-3</v>
      </c>
      <c r="AA66" s="75">
        <f>+B!AA51/B!AA$46</f>
        <v>1.6832849797942533E-3</v>
      </c>
      <c r="AB66" s="75">
        <f>+B!AB51/B!AB$46</f>
        <v>1.4224142922497518E-3</v>
      </c>
    </row>
    <row r="67" spans="3:28" x14ac:dyDescent="0.25">
      <c r="C67" s="201" t="s">
        <v>22</v>
      </c>
      <c r="D67" s="211"/>
      <c r="E67" s="76">
        <f>+B!E52/B!E$46</f>
        <v>7.3045396118052441E-2</v>
      </c>
      <c r="F67" s="77">
        <f>+B!F52/B!F$46</f>
        <v>5.8528385127567202E-2</v>
      </c>
      <c r="G67" s="76">
        <f>+B!G52/B!G$46</f>
        <v>0.10354928079001419</v>
      </c>
      <c r="H67" s="77">
        <f>+B!H52/B!H$46</f>
        <v>6.903272097064786E-2</v>
      </c>
      <c r="I67" s="76">
        <f>+B!I52/B!I$46</f>
        <v>5.4219525696592691E-2</v>
      </c>
      <c r="J67" s="77">
        <f>+B!J52/B!J$46</f>
        <v>4.6587620693395587E-2</v>
      </c>
      <c r="K67" s="76">
        <f>+B!K52/B!K$46</f>
        <v>2.5143474107938577E-2</v>
      </c>
      <c r="L67" s="77">
        <f>+B!L52/B!L$46</f>
        <v>2.4545789177043042E-2</v>
      </c>
      <c r="M67" s="76">
        <f>+B!M52/B!M$46</f>
        <v>1.3261426390612308E-2</v>
      </c>
      <c r="N67" s="77">
        <f>+B!N52/B!N$46</f>
        <v>6.9369986415543441E-3</v>
      </c>
      <c r="O67" s="76">
        <f>+B!O52/B!O$46</f>
        <v>8.4919774110233902E-3</v>
      </c>
      <c r="P67" s="77">
        <f>+B!P52/B!P$46</f>
        <v>1.0335310510765016E-2</v>
      </c>
      <c r="Q67" s="76">
        <f>+B!Q52/B!Q$46</f>
        <v>1.0090510985571583E-2</v>
      </c>
      <c r="R67" s="77">
        <f>+B!R52/B!R$46</f>
        <v>7.868129873758881E-3</v>
      </c>
      <c r="S67" s="76">
        <f>+B!S52/B!S$46</f>
        <v>9.9724194887070086E-3</v>
      </c>
      <c r="T67" s="77">
        <f>+B!T52/B!T$46</f>
        <v>1.3205548885939352E-2</v>
      </c>
      <c r="U67" s="76">
        <f>+B!U52/B!U$46</f>
        <v>1.1370385372480927E-2</v>
      </c>
      <c r="V67" s="77">
        <f>+B!V52/B!V$46</f>
        <v>1.0584824997462399E-2</v>
      </c>
      <c r="W67" s="76">
        <f>+B!W52/B!W$46</f>
        <v>9.0126883162944035E-3</v>
      </c>
      <c r="X67" s="77">
        <f>+B!X52/B!X$46</f>
        <v>7.5297786567944253E-3</v>
      </c>
      <c r="Y67" s="76">
        <f>+B!Y52/B!Y$46</f>
        <v>8.1793573527555227E-3</v>
      </c>
      <c r="Z67" s="78">
        <f>+B!Z52/B!Z$46</f>
        <v>1.0917563223804603E-2</v>
      </c>
      <c r="AA67" s="78">
        <f>+B!AA52/B!AA$46</f>
        <v>1.051328441991068E-2</v>
      </c>
      <c r="AB67" s="78">
        <f>+B!AB52/B!AB$46</f>
        <v>8.1856171098837038E-3</v>
      </c>
    </row>
    <row r="68" spans="3:28" x14ac:dyDescent="0.25">
      <c r="C68" s="192" t="s">
        <v>23</v>
      </c>
      <c r="D68" s="212"/>
      <c r="E68" s="54">
        <f>+B!E53/B!E$46</f>
        <v>2.6154871893522849E-2</v>
      </c>
      <c r="F68" s="74">
        <f>+B!F53/B!F$46</f>
        <v>3.8195418434303387E-2</v>
      </c>
      <c r="G68" s="54">
        <f>+B!G53/B!G$46</f>
        <v>2.651341359769786E-2</v>
      </c>
      <c r="H68" s="74">
        <f>+B!H53/B!H$46</f>
        <v>1.451952413466945E-2</v>
      </c>
      <c r="I68" s="54">
        <f>+B!I53/B!I$46</f>
        <v>2.1528615972641319E-2</v>
      </c>
      <c r="J68" s="74">
        <f>+B!J53/B!J$46</f>
        <v>2.2302331620618215E-2</v>
      </c>
      <c r="K68" s="54">
        <f>+B!K53/B!K$46</f>
        <v>1.0958306926488529E-2</v>
      </c>
      <c r="L68" s="74">
        <f>+B!L53/B!L$46</f>
        <v>1.2356778032433976E-2</v>
      </c>
      <c r="M68" s="54">
        <f>+B!M53/B!M$46</f>
        <v>1.2526213541830719E-2</v>
      </c>
      <c r="N68" s="74">
        <f>+B!N53/B!N$46</f>
        <v>8.3732475196784742E-3</v>
      </c>
      <c r="O68" s="54">
        <f>+B!O53/B!O$46</f>
        <v>8.1105820287815517E-3</v>
      </c>
      <c r="P68" s="74">
        <f>+B!P53/B!P$46</f>
        <v>6.3573970289524835E-3</v>
      </c>
      <c r="Q68" s="54">
        <f>+B!Q53/B!Q$46</f>
        <v>5.2824668345671927E-3</v>
      </c>
      <c r="R68" s="74">
        <f>+B!R53/B!R$46</f>
        <v>4.6617134162380116E-3</v>
      </c>
      <c r="S68" s="54">
        <f>+B!S53/B!S$46</f>
        <v>4.7009477301422214E-3</v>
      </c>
      <c r="T68" s="74">
        <f>+B!T53/B!T$46</f>
        <v>3.6757781113193016E-3</v>
      </c>
      <c r="U68" s="54">
        <f>+B!U53/B!U$46</f>
        <v>4.0499920924751331E-3</v>
      </c>
      <c r="V68" s="74">
        <f>+B!V53/B!V$46</f>
        <v>3.6849789147917408E-3</v>
      </c>
      <c r="W68" s="54">
        <f>+B!W53/B!W$46</f>
        <v>2.9954192617724462E-3</v>
      </c>
      <c r="X68" s="74">
        <f>+B!X53/B!X$46</f>
        <v>3.0585994707544258E-3</v>
      </c>
      <c r="Y68" s="54">
        <f>+B!Y53/B!Y$46</f>
        <v>4.0050329302156939E-3</v>
      </c>
      <c r="Z68" s="75">
        <f>+B!Z53/B!Z$46</f>
        <v>4.379213573922661E-3</v>
      </c>
      <c r="AA68" s="75">
        <f>+B!AA53/B!AA$46</f>
        <v>5.0328435018167431E-3</v>
      </c>
      <c r="AB68" s="75">
        <f>+B!AB53/B!AB$46</f>
        <v>5.0206311957328763E-3</v>
      </c>
    </row>
    <row r="69" spans="3:28" x14ac:dyDescent="0.25">
      <c r="C69" s="201" t="s">
        <v>24</v>
      </c>
      <c r="D69" s="211"/>
      <c r="E69" s="76">
        <f>+B!E54/B!E$46</f>
        <v>1.289088022262636E-3</v>
      </c>
      <c r="F69" s="77">
        <f>+B!F54/B!F$46</f>
        <v>1.4519736613868843E-3</v>
      </c>
      <c r="G69" s="76">
        <f>+B!G54/B!G$46</f>
        <v>0</v>
      </c>
      <c r="H69" s="77">
        <f>+B!H54/B!H$46</f>
        <v>0</v>
      </c>
      <c r="I69" s="76">
        <f>+B!I54/B!I$46</f>
        <v>0</v>
      </c>
      <c r="J69" s="77">
        <f>+B!J54/B!J$46</f>
        <v>2.0066039020638688E-6</v>
      </c>
      <c r="K69" s="76">
        <f>+B!K54/B!K$46</f>
        <v>3.4862872264205044E-5</v>
      </c>
      <c r="L69" s="77">
        <f>+B!L54/B!L$46</f>
        <v>2.42846670744614E-6</v>
      </c>
      <c r="M69" s="76">
        <f>+B!M54/B!M$46</f>
        <v>1.3068617811693171E-5</v>
      </c>
      <c r="N69" s="77">
        <f>+B!N54/B!N$46</f>
        <v>5.6124623477969265E-5</v>
      </c>
      <c r="O69" s="76">
        <f>+B!O54/B!O$46</f>
        <v>2.1388888164215726E-5</v>
      </c>
      <c r="P69" s="77">
        <f>+B!P54/B!P$46</f>
        <v>2.1880140670514575E-5</v>
      </c>
      <c r="Q69" s="76">
        <f>+B!Q54/B!Q$46</f>
        <v>1.8931190633424044E-4</v>
      </c>
      <c r="R69" s="77">
        <f>+B!R54/B!R$46</f>
        <v>2.9854743571919101E-4</v>
      </c>
      <c r="S69" s="76">
        <f>+B!S54/B!S$46</f>
        <v>1.5776907440555828E-4</v>
      </c>
      <c r="T69" s="77">
        <f>+B!T54/B!T$46</f>
        <v>2.1897429548564608E-4</v>
      </c>
      <c r="U69" s="76">
        <f>+B!U54/B!U$46</f>
        <v>2.1702991424800175E-4</v>
      </c>
      <c r="V69" s="77">
        <f>+B!V54/B!V$46</f>
        <v>1.1430470096686309E-4</v>
      </c>
      <c r="W69" s="76">
        <f>+B!W54/B!W$46</f>
        <v>1.3276445932936822E-5</v>
      </c>
      <c r="X69" s="77">
        <f>+B!X54/B!X$46</f>
        <v>2.7537098566905503E-5</v>
      </c>
      <c r="Y69" s="76">
        <f>+B!Y54/B!Y$46</f>
        <v>2.3204212307998473E-5</v>
      </c>
      <c r="Z69" s="78">
        <f>+B!Z54/B!Z$46</f>
        <v>5.0679379203787003E-5</v>
      </c>
      <c r="AA69" s="78">
        <f>+B!AA54/B!AA$46</f>
        <v>3.9602200813744585E-5</v>
      </c>
      <c r="AB69" s="78">
        <f>+B!AB54/B!AB$46</f>
        <v>8.2139908143843241E-5</v>
      </c>
    </row>
    <row r="70" spans="3:28" x14ac:dyDescent="0.25">
      <c r="C70" s="192" t="s">
        <v>25</v>
      </c>
      <c r="D70" s="212"/>
      <c r="E70" s="54">
        <f>+B!E55/B!E$46</f>
        <v>6.3119155840943362E-4</v>
      </c>
      <c r="F70" s="74">
        <f>+B!F55/B!F$46</f>
        <v>4.515720712572357E-3</v>
      </c>
      <c r="G70" s="54">
        <f>+B!G55/B!G$46</f>
        <v>6.3492821341932359E-3</v>
      </c>
      <c r="H70" s="74">
        <f>+B!H55/B!H$46</f>
        <v>1.9481104784107854E-2</v>
      </c>
      <c r="I70" s="54">
        <f>+B!I55/B!I$46</f>
        <v>6.5626437533498495E-3</v>
      </c>
      <c r="J70" s="74">
        <f>+B!J55/B!J$46</f>
        <v>5.8564758347853735E-3</v>
      </c>
      <c r="K70" s="54">
        <f>+B!K55/B!K$46</f>
        <v>3.4884916604818583E-3</v>
      </c>
      <c r="L70" s="74">
        <f>+B!L55/B!L$46</f>
        <v>6.6180784903185604E-4</v>
      </c>
      <c r="M70" s="54">
        <f>+B!M55/B!M$46</f>
        <v>8.1595948203410356E-3</v>
      </c>
      <c r="N70" s="74">
        <f>+B!N55/B!N$46</f>
        <v>8.8169694677404705E-3</v>
      </c>
      <c r="O70" s="54">
        <f>+B!O55/B!O$46</f>
        <v>1.6017398128109473E-2</v>
      </c>
      <c r="P70" s="74">
        <f>+B!P55/B!P$46</f>
        <v>2.9486002538907399E-2</v>
      </c>
      <c r="Q70" s="54">
        <f>+B!Q55/B!Q$46</f>
        <v>2.1715431706476201E-2</v>
      </c>
      <c r="R70" s="74">
        <f>+B!R55/B!R$46</f>
        <v>1.8306179056962985E-2</v>
      </c>
      <c r="S70" s="54">
        <f>+B!S55/B!S$46</f>
        <v>1.4994776430754484E-2</v>
      </c>
      <c r="T70" s="74">
        <f>+B!T55/B!T$46</f>
        <v>1.3361883566247023E-2</v>
      </c>
      <c r="U70" s="54">
        <f>+B!U55/B!U$46</f>
        <v>1.5407528718525366E-2</v>
      </c>
      <c r="V70" s="74">
        <f>+B!V55/B!V$46</f>
        <v>1.5575705969306073E-2</v>
      </c>
      <c r="W70" s="54">
        <f>+B!W55/B!W$46</f>
        <v>1.593894080558737E-2</v>
      </c>
      <c r="X70" s="74">
        <f>+B!X55/B!X$46</f>
        <v>1.4912820462550956E-2</v>
      </c>
      <c r="Y70" s="54">
        <f>+B!Y55/B!Y$46</f>
        <v>1.8976672276564785E-2</v>
      </c>
      <c r="Z70" s="75">
        <f>+B!Z55/B!Z$46</f>
        <v>1.6059704810626498E-2</v>
      </c>
      <c r="AA70" s="75">
        <f>+B!AA55/B!AA$46</f>
        <v>1.2995922487972203E-2</v>
      </c>
      <c r="AB70" s="75">
        <f>+B!AB55/B!AB$46</f>
        <v>1.2008478022277847E-2</v>
      </c>
    </row>
    <row r="71" spans="3:28" ht="15.75" thickBot="1" x14ac:dyDescent="0.3">
      <c r="C71" s="203" t="s">
        <v>26</v>
      </c>
      <c r="D71" s="232"/>
      <c r="E71" s="79">
        <f>+B!E56/B!E$46</f>
        <v>6.5634835339269424E-5</v>
      </c>
      <c r="F71" s="80">
        <f>+B!F56/B!F$46</f>
        <v>4.3310713365315994E-5</v>
      </c>
      <c r="G71" s="79">
        <f>+B!G56/B!G$46</f>
        <v>1.5814833923622873E-5</v>
      </c>
      <c r="H71" s="80">
        <f>+B!H56/B!H$46</f>
        <v>1.8990315927102145E-4</v>
      </c>
      <c r="I71" s="79">
        <f>+B!I56/B!I$46</f>
        <v>2.2128959855272469E-3</v>
      </c>
      <c r="J71" s="80">
        <f>+B!J56/B!J$46</f>
        <v>1.3382614738264532E-3</v>
      </c>
      <c r="K71" s="79">
        <f>+B!K56/B!K$46</f>
        <v>3.3318927034210683E-6</v>
      </c>
      <c r="L71" s="80">
        <f>+B!L56/B!L$46</f>
        <v>1.5475938956424344E-4</v>
      </c>
      <c r="M71" s="79">
        <f>+B!M56/B!M$46</f>
        <v>0</v>
      </c>
      <c r="N71" s="80">
        <f>+B!N56/B!N$46</f>
        <v>9.9488246106753541E-5</v>
      </c>
      <c r="O71" s="79">
        <f>+B!O56/B!O$46</f>
        <v>2.4603158966963188E-4</v>
      </c>
      <c r="P71" s="80">
        <f>+B!P56/B!P$46</f>
        <v>4.8844829867041062E-7</v>
      </c>
      <c r="Q71" s="79">
        <f>+B!Q56/B!Q$46</f>
        <v>7.1515025592155429E-7</v>
      </c>
      <c r="R71" s="80">
        <f>+B!R56/B!R$46</f>
        <v>1.755375787980241E-4</v>
      </c>
      <c r="S71" s="79">
        <f>+B!S56/B!S$46</f>
        <v>5.8484261783920365E-5</v>
      </c>
      <c r="T71" s="80">
        <f>+B!T56/B!T$46</f>
        <v>4.6535342261165658E-5</v>
      </c>
      <c r="U71" s="79">
        <f>+B!U56/B!U$46</f>
        <v>2.5871651793370761E-5</v>
      </c>
      <c r="V71" s="80">
        <f>+B!V56/B!V$46</f>
        <v>7.9832584344671374E-4</v>
      </c>
      <c r="W71" s="79">
        <f>+B!W56/B!W$46</f>
        <v>1.2450687491876722E-3</v>
      </c>
      <c r="X71" s="80">
        <f>+B!X56/B!X$46</f>
        <v>1.1980044531237116E-3</v>
      </c>
      <c r="Y71" s="79">
        <f>+B!Y56/B!Y$46</f>
        <v>1.0762599609685126E-3</v>
      </c>
      <c r="Z71" s="81">
        <f>+B!Z56/B!Z$46</f>
        <v>9.2747822868420094E-4</v>
      </c>
      <c r="AA71" s="81">
        <f>+B!AA56/B!AA$46</f>
        <v>9.3059997408709121E-4</v>
      </c>
      <c r="AB71" s="81">
        <f>+B!AB56/B!AB$46</f>
        <v>3.5712822119008959E-4</v>
      </c>
    </row>
    <row r="72" spans="3:28" x14ac:dyDescent="0.25">
      <c r="C72" s="1" t="s">
        <v>53</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INDICADORES</vt:lpstr>
      <vt:lpstr>FUENTE DE DATOS</vt:lpstr>
      <vt:lpstr>A</vt:lpstr>
      <vt:lpstr>B</vt:lpstr>
      <vt:lpstr>C</vt:lpstr>
      <vt:lpstr>D</vt:lpstr>
      <vt:lpstr>E</vt:lpstr>
      <vt:lpstr>F</vt:lpstr>
      <vt:lpstr>H</vt:lpstr>
      <vt:lpstr>I</vt:lpstr>
      <vt:lpstr>J</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JOSE VIDAL CASTANO RAMIREZ</cp:lastModifiedBy>
  <dcterms:created xsi:type="dcterms:W3CDTF">2017-09-28T16:39:19Z</dcterms:created>
  <dcterms:modified xsi:type="dcterms:W3CDTF">2019-12-17T22:22:05Z</dcterms:modified>
</cp:coreProperties>
</file>