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ESCRITORIO\OBSERVATORIO\2021\"/>
    </mc:Choice>
  </mc:AlternateContent>
  <bookViews>
    <workbookView xWindow="0" yWindow="0" windowWidth="20490" windowHeight="8205" tabRatio="664" activeTab="11"/>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62913"/>
</workbook>
</file>

<file path=xl/calcChain.xml><?xml version="1.0" encoding="utf-8"?>
<calcChain xmlns="http://schemas.openxmlformats.org/spreadsheetml/2006/main">
  <c r="AC48" i="7" l="1"/>
  <c r="AE55" i="13" l="1"/>
  <c r="AE68" i="13" l="1"/>
  <c r="AE47" i="13"/>
  <c r="AE60" i="13" s="1"/>
  <c r="AE48" i="13"/>
  <c r="AE61" i="13" s="1"/>
  <c r="AE49" i="13"/>
  <c r="AE62" i="13" s="1"/>
  <c r="AE50" i="13"/>
  <c r="AE63" i="13" s="1"/>
  <c r="AE51" i="13"/>
  <c r="AE64" i="13" s="1"/>
  <c r="AE52" i="13"/>
  <c r="AE65" i="13" s="1"/>
  <c r="AE53" i="13"/>
  <c r="AE66" i="13" s="1"/>
  <c r="AE54" i="13"/>
  <c r="AE67" i="13" s="1"/>
  <c r="AE46" i="13"/>
  <c r="AE59" i="13" s="1"/>
  <c r="AE49" i="12"/>
  <c r="AE63" i="12" s="1"/>
  <c r="AE50" i="12"/>
  <c r="AE64" i="12" s="1"/>
  <c r="AE51" i="12"/>
  <c r="AE65" i="12" s="1"/>
  <c r="AE52" i="12"/>
  <c r="AE66" i="12" s="1"/>
  <c r="AE53" i="12"/>
  <c r="AE67" i="12" s="1"/>
  <c r="AE54" i="12"/>
  <c r="AE68" i="12" s="1"/>
  <c r="AE55" i="12"/>
  <c r="AE69" i="12" s="1"/>
  <c r="AE56" i="12"/>
  <c r="AE70" i="12" s="1"/>
  <c r="AE48" i="12"/>
  <c r="AE62" i="12" s="1"/>
  <c r="AE47" i="12"/>
  <c r="AE61" i="12" s="1"/>
  <c r="AE46" i="2"/>
  <c r="AE47" i="2"/>
  <c r="AE48" i="2"/>
  <c r="AE49" i="2"/>
  <c r="AE50" i="2"/>
  <c r="AE51" i="2"/>
  <c r="AE52" i="2"/>
  <c r="AE53" i="2"/>
  <c r="AE45" i="2"/>
  <c r="AE44" i="2"/>
  <c r="AD64" i="10"/>
  <c r="AD65" i="10"/>
  <c r="AD66" i="10"/>
  <c r="AD67" i="10"/>
  <c r="AD68" i="10"/>
  <c r="AD69" i="10"/>
  <c r="AD70" i="10"/>
  <c r="AD71" i="10"/>
  <c r="AD63" i="10"/>
  <c r="AD62" i="10"/>
  <c r="AD61" i="10"/>
  <c r="AC50" i="10"/>
  <c r="AD50" i="10"/>
  <c r="AC51" i="10"/>
  <c r="AD51" i="10"/>
  <c r="AC52" i="10"/>
  <c r="AD52" i="10"/>
  <c r="AC53" i="10"/>
  <c r="AD53" i="10"/>
  <c r="AC54" i="10"/>
  <c r="AD54" i="10"/>
  <c r="AC55" i="10"/>
  <c r="AD55" i="10"/>
  <c r="AC56" i="10"/>
  <c r="AD56" i="10"/>
  <c r="AC57" i="10"/>
  <c r="AD57" i="10"/>
  <c r="AD49" i="10"/>
  <c r="AD48" i="10"/>
  <c r="AD47" i="10"/>
  <c r="AD105" i="9"/>
  <c r="AD106" i="9"/>
  <c r="AD107" i="9"/>
  <c r="AD108" i="9"/>
  <c r="AD109" i="9"/>
  <c r="AD110" i="9"/>
  <c r="AD111" i="9"/>
  <c r="AD112" i="9"/>
  <c r="AD104" i="9"/>
  <c r="AD103" i="9"/>
  <c r="AD102" i="9"/>
  <c r="AD77" i="9"/>
  <c r="AD78" i="9"/>
  <c r="AD79" i="9"/>
  <c r="AD80" i="9"/>
  <c r="AD81" i="9"/>
  <c r="AD82" i="9"/>
  <c r="AD83" i="9"/>
  <c r="AD84" i="9"/>
  <c r="AD76" i="9"/>
  <c r="AD75" i="9"/>
  <c r="AD74" i="9"/>
  <c r="AD49" i="9"/>
  <c r="AE49" i="9"/>
  <c r="AD50" i="9"/>
  <c r="AE50" i="9"/>
  <c r="AD51" i="9"/>
  <c r="AE51" i="9"/>
  <c r="AD52" i="9"/>
  <c r="AE52" i="9"/>
  <c r="AD53" i="9"/>
  <c r="AE53" i="9"/>
  <c r="AD54" i="9"/>
  <c r="AE54" i="9"/>
  <c r="AD55" i="9"/>
  <c r="AE55" i="9"/>
  <c r="AD56" i="9"/>
  <c r="AE56" i="9"/>
  <c r="AE48" i="9"/>
  <c r="AE47" i="9"/>
  <c r="AD47" i="9"/>
  <c r="AE46" i="9"/>
  <c r="AF115" i="8"/>
  <c r="AG115" i="8"/>
  <c r="AF116" i="8"/>
  <c r="AG116" i="8"/>
  <c r="AF117" i="8"/>
  <c r="AG117" i="8"/>
  <c r="AF118" i="8"/>
  <c r="AG118" i="8"/>
  <c r="AF119" i="8"/>
  <c r="AG119" i="8"/>
  <c r="AF120" i="8"/>
  <c r="AG120" i="8"/>
  <c r="AF121" i="8"/>
  <c r="AG121" i="8"/>
  <c r="AF122" i="8"/>
  <c r="AG122" i="8"/>
  <c r="AG114" i="8"/>
  <c r="AG113" i="8"/>
  <c r="AG112" i="8"/>
  <c r="AF101" i="8"/>
  <c r="AG101" i="8"/>
  <c r="AF102" i="8"/>
  <c r="AG102" i="8"/>
  <c r="AF103" i="8"/>
  <c r="AG103" i="8"/>
  <c r="AF104" i="8"/>
  <c r="AG104" i="8"/>
  <c r="AF105" i="8"/>
  <c r="AG105" i="8"/>
  <c r="AF106" i="8"/>
  <c r="AG106" i="8"/>
  <c r="AF107" i="8"/>
  <c r="AG107" i="8"/>
  <c r="AF108" i="8"/>
  <c r="AG108" i="8"/>
  <c r="AG100" i="8"/>
  <c r="AG99" i="8"/>
  <c r="AG98" i="8"/>
  <c r="AF69" i="8"/>
  <c r="AG69" i="8"/>
  <c r="AF70" i="8"/>
  <c r="AG70" i="8"/>
  <c r="AF71" i="8"/>
  <c r="AG71" i="8"/>
  <c r="AF72" i="8"/>
  <c r="AG72" i="8"/>
  <c r="AF73" i="8"/>
  <c r="AG73" i="8"/>
  <c r="AF74" i="8"/>
  <c r="AG74" i="8"/>
  <c r="AF75" i="8"/>
  <c r="AG75" i="8"/>
  <c r="AF76" i="8"/>
  <c r="AG76" i="8"/>
  <c r="AG68" i="8"/>
  <c r="AG67" i="8"/>
  <c r="AG66" i="8"/>
  <c r="AG48" i="8"/>
  <c r="AG49" i="8"/>
  <c r="AG50" i="8"/>
  <c r="AG51" i="8"/>
  <c r="AG52" i="8"/>
  <c r="AG53" i="8"/>
  <c r="AG54" i="8"/>
  <c r="AG55" i="8"/>
  <c r="AG56" i="8"/>
  <c r="AF48" i="8"/>
  <c r="AF49" i="8"/>
  <c r="AF50" i="8"/>
  <c r="AF51" i="8"/>
  <c r="AF52" i="8"/>
  <c r="AF53" i="8"/>
  <c r="AF54" i="8"/>
  <c r="AF55" i="8"/>
  <c r="AF56" i="8"/>
  <c r="AG47" i="8"/>
  <c r="AG46" i="8"/>
  <c r="AF46" i="8"/>
  <c r="AC56" i="7" l="1"/>
  <c r="AC55" i="7"/>
  <c r="AC54" i="7"/>
  <c r="AC53" i="7"/>
  <c r="AC52" i="7"/>
  <c r="AC51" i="7"/>
  <c r="AC50" i="7"/>
  <c r="AC49" i="7"/>
  <c r="AC47" i="7"/>
  <c r="AC46" i="7"/>
  <c r="AG127" i="8" l="1"/>
  <c r="AG81" i="8"/>
  <c r="AG141" i="8"/>
  <c r="AG129" i="8"/>
  <c r="AG83" i="8"/>
  <c r="AG143" i="8"/>
  <c r="AG133" i="8"/>
  <c r="AG87" i="8"/>
  <c r="AG147" i="8"/>
  <c r="AG126" i="8"/>
  <c r="AG80" i="8"/>
  <c r="AG140" i="8"/>
  <c r="AG84" i="8"/>
  <c r="AG130" i="8"/>
  <c r="AG144" i="8"/>
  <c r="AG134" i="8"/>
  <c r="AG88" i="8"/>
  <c r="AG148" i="8"/>
  <c r="AG145" i="8"/>
  <c r="AG131" i="8"/>
  <c r="AG85" i="8"/>
  <c r="AG149" i="8"/>
  <c r="AG135" i="8"/>
  <c r="AG89" i="8"/>
  <c r="AG142" i="8"/>
  <c r="AG82" i="8"/>
  <c r="AG128" i="8"/>
  <c r="AG86" i="8"/>
  <c r="AG146" i="8"/>
  <c r="AG132" i="8"/>
  <c r="AG90" i="8"/>
  <c r="AG136" i="8"/>
  <c r="AG150"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48" i="9"/>
  <c r="AD46" i="9"/>
  <c r="AF114" i="8"/>
  <c r="AF113" i="8"/>
  <c r="AF112" i="8"/>
  <c r="AF100" i="8"/>
  <c r="AF99" i="8"/>
  <c r="AF98" i="8"/>
  <c r="AF68" i="8"/>
  <c r="AF67" i="8"/>
  <c r="AF66" i="8"/>
  <c r="AF47" i="8"/>
  <c r="AE56" i="8"/>
  <c r="AE55" i="8"/>
  <c r="AE54" i="8"/>
  <c r="AE53" i="8"/>
  <c r="AE52" i="8"/>
  <c r="AE51" i="8"/>
  <c r="AE50" i="8"/>
  <c r="AE49" i="8"/>
  <c r="AE48" i="8"/>
  <c r="AE47" i="8"/>
  <c r="AE46" i="8"/>
  <c r="AB56" i="7"/>
  <c r="AB55" i="7"/>
  <c r="AB54" i="7"/>
  <c r="AB53" i="7"/>
  <c r="AB52" i="7"/>
  <c r="AB51" i="7"/>
  <c r="AB50" i="7"/>
  <c r="AB49" i="7"/>
  <c r="AB48" i="7"/>
  <c r="AB47" i="7"/>
  <c r="AF141" i="8" s="1"/>
  <c r="AB46" i="7"/>
  <c r="AF126" i="8" s="1"/>
  <c r="AF136" i="8" l="1"/>
  <c r="AF90" i="8"/>
  <c r="AF129" i="8"/>
  <c r="AF83" i="8"/>
  <c r="AF145" i="8"/>
  <c r="AF85" i="8"/>
  <c r="AF149" i="8"/>
  <c r="AF89" i="8"/>
  <c r="AF128" i="8"/>
  <c r="AF82" i="8"/>
  <c r="AF146" i="8"/>
  <c r="AF86" i="8"/>
  <c r="AF147" i="8"/>
  <c r="AF87" i="8"/>
  <c r="AF130" i="8"/>
  <c r="AF84" i="8"/>
  <c r="AF134" i="8"/>
  <c r="AF88" i="8"/>
  <c r="AF127" i="8"/>
  <c r="AF131" i="8"/>
  <c r="AF135" i="8"/>
  <c r="AF142" i="8"/>
  <c r="AF132" i="8"/>
  <c r="AF143" i="8"/>
  <c r="AF80" i="8"/>
  <c r="AF133" i="8"/>
  <c r="AF140" i="8"/>
  <c r="AF144" i="8"/>
  <c r="AF148" i="8"/>
  <c r="AF150" i="8"/>
  <c r="AF81"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H100" i="8"/>
  <c r="H101" i="8"/>
  <c r="H102" i="8"/>
  <c r="H103" i="8"/>
  <c r="H104" i="8"/>
  <c r="H105" i="8"/>
  <c r="H106" i="8"/>
  <c r="H107" i="8"/>
  <c r="H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<sst xmlns="http://schemas.openxmlformats.org/spreadsheetml/2006/main" count="372" uniqueCount="64">
  <si>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</si>
  <si>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</si>
  <si>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</si>
  <si>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</si>
  <si>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</si>
  <si>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</si>
  <si>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</si>
  <si>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</si>
  <si>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</si>
  <si>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</si>
  <si>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</si>
  <si>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</si>
  <si>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</si>
  <si>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</si>
  <si>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</si>
  <si>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</si>
  <si>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</si>
  <si>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</si>
  <si>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</si>
  <si>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</si>
  <si>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</si>
  <si>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</si>
  <si>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</si>
  <si>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</si>
  <si>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</si>
  <si>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</si>
  <si>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</si>
  <si>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</si>
  <si>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</si>
  <si>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</si>
  <si>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</si>
  <si>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</si>
  <si>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</si>
  <si>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</si>
  <si>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</si>
  <si>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</si>
  <si>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</si>
  <si>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</si>
  <si>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</si>
  <si>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</si>
  <si>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</si>
  <si>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</si>
  <si>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</si>
  <si>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</si>
  <si>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</si>
  <si>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</si>
  <si>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</si>
  <si>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</si>
  <si>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</si>
  <si>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</si>
  <si>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</si>
  <si>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</si>
  <si>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</si>
  <si>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Merchandise trade matrix – product groups, exports in thousands of dollars, annual, 1995-2017</t>
  </si>
  <si>
    <t>Merchandise trade matrix – product groups, imports in thousands of dollars, annual, 1995-2019</t>
  </si>
  <si>
    <t>Merchandise trade matrix – product groups, exports in thousands of dollars, annual, 1995-2019</t>
  </si>
  <si>
    <t>ooo</t>
  </si>
  <si>
    <t>Fuente: elaboración propia con datos de Datos macro - Banco Mundial</t>
  </si>
  <si>
    <t>Fuente: https://datos.bancomundial.org/indicador/SP.POP.TOTL?end=2020&amp;locations=CO&amp;start=1995</t>
  </si>
  <si>
    <t>Producto interno bruto (PIB) (1995- 2020 a precios actuales)  millones de dólares</t>
  </si>
  <si>
    <t>Estadísticas de población Colombia- Bolivia (1995-2020)</t>
  </si>
  <si>
    <t>Bolivia</t>
  </si>
  <si>
    <t>Merchandise trade matrix – product groups, exports/ imports per capita in dollars, annual, 1995-2020</t>
  </si>
  <si>
    <t>Merchandise trade matrix – product groups, exports in thousands of dollars, annual, 1995-2020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</si>
</sst>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1">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xf numFmtId="0" fontId="26" fillId="0" borderId="0"/>
  </cellStyleXfs>
  <cellXfs count="250">
    <xf numFmtId="0" fontId="0" fillId="0" borderId="0" xfId="0"/>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16" fillId="3" borderId="11" xfId="0" applyFont="1" applyFill="1" applyBorder="1" applyAlignment="1">
      <alignment horizontal="center"/>
    </xf>
    <xf numFmtId="165" fontId="1" fillId="2" borderId="12" xfId="0" applyNumberFormat="1" applyFont="1" applyFill="1" applyBorder="1" applyAlignment="1">
      <alignment horizontal="center"/>
    </xf>
    <xf numFmtId="0" fontId="16" fillId="3" borderId="20" xfId="0" applyFont="1" applyFill="1" applyBorder="1" applyAlignment="1">
      <alignment horizontal="center"/>
    </xf>
    <xf numFmtId="41" fontId="0" fillId="0" borderId="21" xfId="9" applyFont="1" applyBorder="1"/>
    <xf numFmtId="0" fontId="16" fillId="3" borderId="13" xfId="0" applyFont="1" applyFill="1" applyBorder="1" applyAlignment="1">
      <alignment horizontal="center"/>
    </xf>
    <xf numFmtId="41" fontId="0" fillId="0" borderId="22" xfId="9" applyFont="1" applyBorder="1"/>
    <xf numFmtId="167" fontId="0" fillId="4" borderId="13" xfId="3" applyNumberFormat="1" applyFont="1" applyFill="1" applyBorder="1" applyAlignment="1">
      <alignment horizontal="center"/>
    </xf>
    <xf numFmtId="37" fontId="0" fillId="4" borderId="4" xfId="0" applyNumberFormat="1" applyFill="1" applyBorder="1" applyAlignment="1">
      <alignment horizontal="right"/>
    </xf>
    <xf numFmtId="37" fontId="0" fillId="4" borderId="7" xfId="0" applyNumberFormat="1" applyFill="1" applyBorder="1" applyAlignment="1">
      <alignment horizontal="right"/>
    </xf>
    <xf numFmtId="37" fontId="0" fillId="4" borderId="9" xfId="0" applyNumberFormat="1" applyFill="1" applyBorder="1" applyAlignment="1">
      <alignment horizontal="right"/>
    </xf>
    <xf numFmtId="37" fontId="1" fillId="2" borderId="13" xfId="0" applyNumberFormat="1" applyFont="1" applyFill="1" applyBorder="1" applyAlignment="1">
      <alignment horizontal="right"/>
    </xf>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39" fontId="0" fillId="0" borderId="14"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15"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cellXfs>
  <cellStyles count="11">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Normal 4" xfId="10"/>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p>
        <a:p>
          <a:r>
            <a:rPr lang="es-CO" sz="2000" b="0"/>
            <a:t>Bolivia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Bolivia:  International trade in goods and services- trade structure by partner, product or service- </a:t>
          </a:r>
          <a:r>
            <a:rPr lang="es-CO"/>
            <a:t>Merchandise trade matrix – product groups, exports in thousands of dollars, annual, 1995-2019.</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Bolivia International trade in goods and services- trade structure by partner, product or service- </a:t>
          </a:r>
          <a:r>
            <a:rPr lang="es-CO" b="0"/>
            <a:t>Merchandise trade matrix – product groups, imports in thousands of dollars, annual, 1995-2019.</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1995-2019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1995-2019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1995-2019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Bolivia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Bolivia.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p>
        <a:p>
          <a:pPr lvl="0" algn="l" defTabSz="889000">
            <a:lnSpc>
              <a:spcPct val="90000"/>
            </a:lnSpc>
            <a:spcBef>
              <a:spcPct val="0"/>
            </a:spcBef>
            <a:spcAft>
              <a:spcPct val="35000"/>
            </a:spcAft>
          </a:pPr>
          <a:r>
            <a:rPr lang="es-CO" sz="2000" b="0" kern="1200"/>
            <a:t>Bolivia</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Bolivia:  International trade in goods and services- trade structure by partner, product or service- </a:t>
          </a:r>
          <a:r>
            <a:rPr lang="es-CO" sz="1400" kern="1200"/>
            <a:t>Merchandise trade matrix – product groups, exports in thousands of dollars, annual, 1995-2019.</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Bolivia International trade in goods and services- trade structure by partner, product or service- </a:t>
          </a:r>
          <a:r>
            <a:rPr lang="es-CO" sz="1400" b="0" kern="1200"/>
            <a:t>Merchandise trade matrix – product groups, imports in thousands of dollars, annual, 1995-2019.</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1995-2019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1995-2019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1995-2019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Bolivia.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Bolivia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251811</xdr:colOff>
      <xdr:row>19</xdr:row>
      <xdr:rowOff>164129</xdr:rowOff>
    </xdr:from>
    <xdr:to>
      <xdr:col>2</xdr:col>
      <xdr:colOff>142328</xdr:colOff>
      <xdr:row>25</xdr:row>
      <xdr:rowOff>5756</xdr:rowOff>
    </xdr:to>
    <xdr:pic>
      <xdr:nvPicPr>
        <xdr:cNvPr id="7" name="Imagen 6"/>
        <xdr:cNvPicPr>
          <a:picLocks noChangeAspect="1"/>
        </xdr:cNvPicPr>
      </xdr:nvPicPr>
      <xdr:blipFill>
        <a:blip xmlns:r="http://schemas.openxmlformats.org/officeDocument/2006/relationships" r:embed="rId4"/>
        <a:stretch>
          <a:fillRect/>
        </a:stretch>
      </xdr:blipFill>
      <xdr:spPr>
        <a:xfrm>
          <a:off x="251811" y="3700422"/>
          <a:ext cx="1423276" cy="9583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zoomScale="87" zoomScaleNormal="87" workbookViewId="0">
      <selection activeCell="L21" sqref="L21"/>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68"/>
  <sheetViews>
    <sheetView showGridLines="0" topLeftCell="R46" workbookViewId="0">
      <selection activeCell="AE57" sqref="AE57:AE67"/>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30"/>
      <c r="G3" s="230"/>
      <c r="H3" s="230"/>
      <c r="I3" s="230"/>
      <c r="J3" s="230"/>
    </row>
    <row r="4" spans="2:15" s="1" customFormat="1" x14ac:dyDescent="0.25"/>
    <row r="5" spans="2:15" s="1" customFormat="1" x14ac:dyDescent="0.25"/>
    <row r="6" spans="2:15" s="1" customFormat="1" x14ac:dyDescent="0.25">
      <c r="L6" s="212" t="s">
        <v>12</v>
      </c>
      <c r="M6" s="213"/>
      <c r="N6" s="213"/>
      <c r="O6" s="213"/>
    </row>
    <row r="7" spans="2:15" s="1" customFormat="1" x14ac:dyDescent="0.25">
      <c r="B7" s="191" t="s">
        <v>44</v>
      </c>
      <c r="C7" s="204"/>
      <c r="D7" s="204"/>
      <c r="E7" s="204"/>
      <c r="L7" s="213"/>
      <c r="M7" s="213"/>
      <c r="N7" s="213"/>
      <c r="O7" s="213"/>
    </row>
    <row r="8" spans="2:15" s="1" customFormat="1" x14ac:dyDescent="0.25">
      <c r="B8" s="204"/>
      <c r="C8" s="204"/>
      <c r="D8" s="204"/>
      <c r="E8" s="204"/>
      <c r="L8" s="213"/>
      <c r="M8" s="213"/>
      <c r="N8" s="213"/>
      <c r="O8" s="213"/>
    </row>
    <row r="9" spans="2:15" s="1" customFormat="1" x14ac:dyDescent="0.25">
      <c r="B9" s="204"/>
      <c r="C9" s="204"/>
      <c r="D9" s="204"/>
      <c r="E9" s="204"/>
      <c r="L9" s="213"/>
      <c r="M9" s="213"/>
      <c r="N9" s="213"/>
      <c r="O9" s="213"/>
    </row>
    <row r="10" spans="2:15" s="1" customFormat="1" x14ac:dyDescent="0.25">
      <c r="B10" s="204"/>
      <c r="C10" s="204"/>
      <c r="D10" s="204"/>
      <c r="E10" s="204"/>
      <c r="L10" s="213"/>
      <c r="M10" s="213"/>
      <c r="N10" s="213"/>
      <c r="O10" s="213"/>
    </row>
    <row r="11" spans="2:15" s="1" customFormat="1" x14ac:dyDescent="0.25">
      <c r="B11" s="204"/>
      <c r="C11" s="204"/>
      <c r="D11" s="204"/>
      <c r="E11" s="204"/>
      <c r="L11" s="213"/>
      <c r="M11" s="213"/>
      <c r="N11" s="213"/>
      <c r="O11" s="213"/>
    </row>
    <row r="12" spans="2:15" s="1" customFormat="1" x14ac:dyDescent="0.25">
      <c r="B12" s="204"/>
      <c r="C12" s="204"/>
      <c r="D12" s="204"/>
      <c r="E12" s="204"/>
      <c r="F12"/>
      <c r="G12"/>
      <c r="H12"/>
      <c r="I12"/>
      <c r="L12" s="213"/>
      <c r="M12" s="213"/>
      <c r="N12" s="213"/>
      <c r="O12" s="213"/>
    </row>
    <row r="13" spans="2:15" s="1" customFormat="1" x14ac:dyDescent="0.25">
      <c r="B13" s="204"/>
      <c r="C13" s="204"/>
      <c r="D13" s="204"/>
      <c r="E13" s="204"/>
      <c r="F13"/>
      <c r="G13"/>
      <c r="H13"/>
      <c r="I13"/>
      <c r="L13" s="213"/>
      <c r="M13" s="213"/>
      <c r="N13" s="213"/>
      <c r="O13" s="213"/>
    </row>
    <row r="14" spans="2:15" s="1" customFormat="1" x14ac:dyDescent="0.25">
      <c r="B14" s="204"/>
      <c r="C14" s="204"/>
      <c r="D14" s="204"/>
      <c r="E14" s="204"/>
      <c r="F14"/>
      <c r="G14"/>
      <c r="H14"/>
      <c r="I14"/>
      <c r="L14" s="213"/>
      <c r="M14" s="213"/>
      <c r="N14" s="213"/>
      <c r="O14" s="213"/>
    </row>
    <row r="15" spans="2:15" ht="18.75" customHeight="1" x14ac:dyDescent="0.25">
      <c r="B15" s="204"/>
      <c r="C15" s="204"/>
      <c r="D15" s="204"/>
      <c r="E15" s="204"/>
      <c r="L15" s="213"/>
      <c r="M15" s="213"/>
      <c r="N15" s="213"/>
      <c r="O15" s="213"/>
    </row>
    <row r="16" spans="2:15" x14ac:dyDescent="0.25">
      <c r="C16" s="192" t="s">
        <v>3</v>
      </c>
      <c r="D16" s="192"/>
      <c r="E16" s="192"/>
      <c r="G16" s="192" t="s">
        <v>3</v>
      </c>
      <c r="H16" s="192"/>
      <c r="I16" s="192"/>
      <c r="L16" s="192" t="s">
        <v>3</v>
      </c>
      <c r="M16" s="192"/>
      <c r="N16" s="192"/>
    </row>
    <row r="42" spans="4:31" ht="15.75" thickBot="1" x14ac:dyDescent="0.3"/>
    <row r="43" spans="4:31" ht="15.75" thickBot="1" x14ac:dyDescent="0.3">
      <c r="D43" s="6" t="s">
        <v>14</v>
      </c>
      <c r="E43" s="7"/>
      <c r="F43" s="100">
        <v>1995</v>
      </c>
      <c r="G43" s="12">
        <v>1996</v>
      </c>
      <c r="H43" s="8">
        <v>1997</v>
      </c>
      <c r="I43" s="12">
        <v>1998</v>
      </c>
      <c r="J43" s="8">
        <v>1999</v>
      </c>
      <c r="K43" s="12">
        <v>2000</v>
      </c>
      <c r="L43" s="8">
        <v>2001</v>
      </c>
      <c r="M43" s="12">
        <v>2002</v>
      </c>
      <c r="N43" s="8">
        <v>2003</v>
      </c>
      <c r="O43" s="12">
        <v>2004</v>
      </c>
      <c r="P43" s="8">
        <v>2005</v>
      </c>
      <c r="Q43" s="12">
        <v>2006</v>
      </c>
      <c r="R43" s="8">
        <v>2007</v>
      </c>
      <c r="S43" s="12">
        <v>2008</v>
      </c>
      <c r="T43" s="8">
        <v>2009</v>
      </c>
      <c r="U43" s="12">
        <v>2010</v>
      </c>
      <c r="V43" s="8">
        <v>2011</v>
      </c>
      <c r="W43" s="12">
        <v>2012</v>
      </c>
      <c r="X43" s="8">
        <v>2013</v>
      </c>
      <c r="Y43" s="12">
        <v>2014</v>
      </c>
      <c r="Z43" s="8">
        <v>2015</v>
      </c>
      <c r="AA43" s="12">
        <v>2016</v>
      </c>
      <c r="AB43" s="12">
        <v>2017</v>
      </c>
      <c r="AC43" s="12">
        <v>2018</v>
      </c>
      <c r="AD43" s="12">
        <v>2019</v>
      </c>
      <c r="AE43" s="12">
        <v>2020</v>
      </c>
    </row>
    <row r="44" spans="4:31" x14ac:dyDescent="0.25">
      <c r="D44" s="196" t="s">
        <v>16</v>
      </c>
      <c r="E44" s="211"/>
      <c r="F44" s="153">
        <f>+(A!D47-B!E47)/(I!F76+H!F58)</f>
        <v>-4.674176002092429E-3</v>
      </c>
      <c r="G44" s="154">
        <f>+(A!E47-B!F47)/(I!G76+H!G58)</f>
        <v>-9.927156331403765E-3</v>
      </c>
      <c r="H44" s="155">
        <f>+(A!F47-B!G47)/(I!H76+H!H58)</f>
        <v>-7.4078555508017476E-3</v>
      </c>
      <c r="I44" s="154">
        <f>+(A!G47-B!H47)/(I!I76+H!I58)</f>
        <v>-1.1761821009087542E-2</v>
      </c>
      <c r="J44" s="155">
        <f>+(A!H47-B!I47)/(I!J76+H!J58)</f>
        <v>-2.7411081842533738E-2</v>
      </c>
      <c r="K44" s="154">
        <f>+(A!I47-B!J47)/(I!K76+H!K58)</f>
        <v>-3.018862425046406E-2</v>
      </c>
      <c r="L44" s="155">
        <f>+(A!J47-B!K47)/(I!L76+H!L58)</f>
        <v>-2.2257722934369981E-2</v>
      </c>
      <c r="M44" s="154">
        <f>+(A!K47-B!L47)/(I!M76+H!M58)</f>
        <v>-2.3923290115009106E-2</v>
      </c>
      <c r="N44" s="155">
        <f>+(A!L47-B!M47)/(I!N76+H!N58)</f>
        <v>-2.8383645368946754E-2</v>
      </c>
      <c r="O44" s="154">
        <f>+(A!M47-B!N47)/(I!O76+H!O58)</f>
        <v>-2.0990106574840021E-2</v>
      </c>
      <c r="P44" s="155">
        <f>+(A!N47-B!O47)/(I!P76+H!P58)</f>
        <v>-1.4745019384478085E-2</v>
      </c>
      <c r="Q44" s="154">
        <f>+(A!O47-B!P47)/(I!Q76+H!Q58)</f>
        <v>-3.2266848580049458E-3</v>
      </c>
      <c r="R44" s="155">
        <f>+(A!P47-B!Q47)/(I!R76+H!R58)</f>
        <v>-5.4014361663513623E-3</v>
      </c>
      <c r="S44" s="154">
        <f>+(A!Q47-B!R47)/(I!S76+H!S58)</f>
        <v>-1.0736902384616951E-2</v>
      </c>
      <c r="T44" s="155">
        <f>+(A!R47-B!S47)/(I!T76+H!T58)</f>
        <v>-1.4913028815939752E-2</v>
      </c>
      <c r="U44" s="154">
        <f>+(A!S47-B!T47)/(I!U76+H!U58)</f>
        <v>-1.3032624634461183E-2</v>
      </c>
      <c r="V44" s="155">
        <f>+(A!T47-B!U47)/(I!V76+H!V58)</f>
        <v>5.9768928462796257E-4</v>
      </c>
      <c r="W44" s="154">
        <f>+(A!U47-B!V47)/(I!W76+H!W58)</f>
        <v>-9.0770992988509543E-3</v>
      </c>
      <c r="X44" s="155">
        <f>+(A!V47-B!W47)/(I!X76+H!X58)</f>
        <v>-1.9796197827647282E-2</v>
      </c>
      <c r="Y44" s="154">
        <f>+(A!W47-B!X47)/(I!Y76+H!Y58)</f>
        <v>-1.7817497864193729E-2</v>
      </c>
      <c r="Z44" s="155">
        <f>+(A!X47-B!Y47)/(I!Z76+H!Z58)</f>
        <v>-1.6480801588740088E-2</v>
      </c>
      <c r="AA44" s="154">
        <f>+(A!Y47-B!Z47)/(I!AA76+H!AA58)</f>
        <v>-2.6096012722951017E-2</v>
      </c>
      <c r="AB44" s="154">
        <f>+(A!Z47-B!AA47)/(I!AB76+H!AB58)</f>
        <v>-1.3341174792190108E-2</v>
      </c>
      <c r="AC44" s="154">
        <f>+(A!AA47-B!AB47)/(I!AC76+H!AC58)</f>
        <v>-1.0694918268714574E-2</v>
      </c>
      <c r="AD44" s="154">
        <f>+(A!AB47-B!AC47)/(I!AD76+H!AD58)</f>
        <v>-1.461373329792709E-2</v>
      </c>
      <c r="AE44" s="157">
        <f>+(A!AC47-B!AD47)/(I!AE76+H!AE58)</f>
        <v>-1.0211246239531268E-2</v>
      </c>
    </row>
    <row r="45" spans="4:31" x14ac:dyDescent="0.25">
      <c r="D45" s="198" t="s">
        <v>17</v>
      </c>
      <c r="E45" s="208"/>
      <c r="F45" s="156">
        <f>+(A!D48-B!E48)/(I!F77+H!F59)</f>
        <v>5.2029674204047578E-4</v>
      </c>
      <c r="G45" s="157">
        <f>+(A!E48-B!F48)/(I!G77+H!G59)</f>
        <v>5.5678222880996048E-4</v>
      </c>
      <c r="H45" s="158">
        <f>+(A!F48-B!G48)/(I!H77+H!H59)</f>
        <v>5.7657355338510666E-4</v>
      </c>
      <c r="I45" s="157">
        <f>+(A!G48-B!H48)/(I!I77+H!I59)</f>
        <v>4.2569096314696436E-4</v>
      </c>
      <c r="J45" s="158">
        <f>+(A!H48-B!I48)/(I!J77+H!J59)</f>
        <v>3.0499380313118675E-3</v>
      </c>
      <c r="K45" s="157">
        <f>+(A!I48-B!J48)/(I!K77+H!K59)</f>
        <v>5.9057200134418901E-4</v>
      </c>
      <c r="L45" s="158">
        <f>+(A!J48-B!K48)/(I!L77+H!L59)</f>
        <v>1.2586661053465555E-4</v>
      </c>
      <c r="M45" s="157">
        <f>+(A!K48-B!L48)/(I!M77+H!M59)</f>
        <v>6.1575330665853063E-4</v>
      </c>
      <c r="N45" s="158">
        <f>+(A!L48-B!M48)/(I!N77+H!N59)</f>
        <v>9.3651558106719204E-4</v>
      </c>
      <c r="O45" s="157">
        <f>+(A!M48-B!N48)/(I!O77+H!O59)</f>
        <v>5.9915995371860814E-4</v>
      </c>
      <c r="P45" s="158">
        <f>+(A!N48-B!O48)/(I!P77+H!P59)</f>
        <v>1.0052616678463146E-3</v>
      </c>
      <c r="Q45" s="157">
        <f>+(A!O48-B!P48)/(I!Q77+H!Q59)</f>
        <v>7.356856351588858E-4</v>
      </c>
      <c r="R45" s="158">
        <f>+(A!P48-B!Q48)/(I!R77+H!R59)</f>
        <v>2.5807439437703747E-3</v>
      </c>
      <c r="S45" s="157">
        <f>+(A!Q48-B!R48)/(I!S77+H!S59)</f>
        <v>2.6511100424765543E-3</v>
      </c>
      <c r="T45" s="158">
        <f>+(A!R48-B!S48)/(I!T77+H!T59)</f>
        <v>1.5236599707518506E-3</v>
      </c>
      <c r="U45" s="157">
        <f>+(A!S48-B!T48)/(I!U77+H!U59)</f>
        <v>2.2784604460865557E-3</v>
      </c>
      <c r="V45" s="158">
        <f>+(A!T48-B!U48)/(I!V77+H!V59)</f>
        <v>4.6111500177432171E-3</v>
      </c>
      <c r="W45" s="157">
        <f>+(A!U48-B!V48)/(I!W77+H!W59)</f>
        <v>4.0388886531517558E-3</v>
      </c>
      <c r="X45" s="158">
        <f>+(A!V48-B!W48)/(I!X77+H!X59)</f>
        <v>4.0520300427070105E-3</v>
      </c>
      <c r="Y45" s="157">
        <f>+(A!W48-B!X48)/(I!Y77+H!Y59)</f>
        <v>2.4195567417167308E-3</v>
      </c>
      <c r="Z45" s="158">
        <f>+(A!X48-B!Y48)/(I!Z77+H!Z59)</f>
        <v>2.3718689939699277E-3</v>
      </c>
      <c r="AA45" s="157">
        <f>+(A!Y48-B!Z48)/(I!AA77+H!AA59)</f>
        <v>2.4590329580514506E-3</v>
      </c>
      <c r="AB45" s="157">
        <f>+(A!Z48-B!AA48)/(I!AB77+H!AB59)</f>
        <v>2.3112966474538661E-3</v>
      </c>
      <c r="AC45" s="157">
        <f>+(A!AA48-B!AB48)/(I!AC77+H!AC59)</f>
        <v>2.325631555648253E-3</v>
      </c>
      <c r="AD45" s="157">
        <f>+(A!AB48-B!AC48)/(I!AD77+H!AD59)</f>
        <v>1.2200984634622781E-3</v>
      </c>
      <c r="AE45" s="157">
        <f>+(A!AC48-B!AD48)/(I!AE77+H!AE59)</f>
        <v>4.6503142984073167E-4</v>
      </c>
    </row>
    <row r="46" spans="4:31" x14ac:dyDescent="0.25">
      <c r="D46" s="189" t="s">
        <v>18</v>
      </c>
      <c r="E46" s="209"/>
      <c r="F46" s="156">
        <f>+(A!D49-B!E49)/(I!F78+H!F60)</f>
        <v>-3.0405809480771012E-2</v>
      </c>
      <c r="G46" s="157">
        <f>+(A!E49-B!F49)/(I!G78+H!G60)</f>
        <v>-7.9220836278840849E-3</v>
      </c>
      <c r="H46" s="158">
        <f>+(A!F49-B!G49)/(I!H78+H!H60)</f>
        <v>-8.3958142354592213E-3</v>
      </c>
      <c r="I46" s="157">
        <f>+(A!G49-B!H49)/(I!I78+H!I60)</f>
        <v>-2.2012041757156618E-2</v>
      </c>
      <c r="J46" s="158">
        <f>+(A!H49-B!I49)/(I!J78+H!J60)</f>
        <v>-4.595615730371172E-2</v>
      </c>
      <c r="K46" s="157">
        <f>+(A!I49-B!J49)/(I!K78+H!K60)</f>
        <v>-3.6570224199317269E-2</v>
      </c>
      <c r="L46" s="158">
        <f>+(A!J49-B!K49)/(I!L78+H!L60)</f>
        <v>-9.3125227521343168E-3</v>
      </c>
      <c r="M46" s="157">
        <f>+(A!K49-B!L49)/(I!M78+H!M60)</f>
        <v>-6.16805914785158E-3</v>
      </c>
      <c r="N46" s="158">
        <f>+(A!L49-B!M49)/(I!N78+H!N60)</f>
        <v>-1.2287816206638668E-2</v>
      </c>
      <c r="O46" s="157">
        <f>+(A!M49-B!N49)/(I!O78+H!O60)</f>
        <v>-6.7591837696520949E-3</v>
      </c>
      <c r="P46" s="158">
        <f>+(A!N49-B!O49)/(I!P78+H!P60)</f>
        <v>-1.9468670027082479E-2</v>
      </c>
      <c r="Q46" s="157">
        <f>+(A!O49-B!P49)/(I!Q78+H!Q60)</f>
        <v>-8.3547486592775947E-3</v>
      </c>
      <c r="R46" s="158">
        <f>+(A!P49-B!Q49)/(I!R78+H!R60)</f>
        <v>-4.1742394062643387E-3</v>
      </c>
      <c r="S46" s="157">
        <f>+(A!Q49-B!R49)/(I!S78+H!S60)</f>
        <v>-3.3239871184119925E-3</v>
      </c>
      <c r="T46" s="158">
        <f>+(A!R49-B!S49)/(I!T78+H!T60)</f>
        <v>-1.5664512497591345E-2</v>
      </c>
      <c r="U46" s="157">
        <f>+(A!S49-B!T49)/(I!U78+H!U60)</f>
        <v>-4.0881684468402303E-3</v>
      </c>
      <c r="V46" s="158">
        <f>+(A!T49-B!U49)/(I!V78+H!V60)</f>
        <v>-1.2098950887028596E-3</v>
      </c>
      <c r="W46" s="157">
        <f>+(A!U49-B!V49)/(I!W78+H!W60)</f>
        <v>-6.2298837162160113E-3</v>
      </c>
      <c r="X46" s="158">
        <f>+(A!V49-B!W49)/(I!X78+H!X60)</f>
        <v>-4.0639482240430555E-2</v>
      </c>
      <c r="Y46" s="157">
        <f>+(A!W49-B!X49)/(I!Y78+H!Y60)</f>
        <v>-2.060488079382139E-2</v>
      </c>
      <c r="Z46" s="158">
        <f>+(A!X49-B!Y49)/(I!Z78+H!Z60)</f>
        <v>-1.560701941964606E-3</v>
      </c>
      <c r="AA46" s="157">
        <f>+(A!Y49-B!Z49)/(I!AA78+H!AA60)</f>
        <v>-8.0001812410495539E-3</v>
      </c>
      <c r="AB46" s="157">
        <f>+(A!Z49-B!AA49)/(I!AB78+H!AB60)</f>
        <v>-5.5807445714235813E-4</v>
      </c>
      <c r="AC46" s="157">
        <f>+(A!AA49-B!AB49)/(I!AC78+H!AC60)</f>
        <v>-1.0475228369158109E-3</v>
      </c>
      <c r="AD46" s="157">
        <f>+(A!AB49-B!AC49)/(I!AD78+H!AD60)</f>
        <v>-5.6606581276589954E-4</v>
      </c>
      <c r="AE46" s="157">
        <f>+(A!AC49-B!AD49)/(I!AE78+H!AE60)</f>
        <v>-9.8793840152164194E-4</v>
      </c>
    </row>
    <row r="47" spans="4:31" x14ac:dyDescent="0.25">
      <c r="D47" s="198" t="s">
        <v>19</v>
      </c>
      <c r="E47" s="208"/>
      <c r="F47" s="156">
        <f>+(A!D50-B!E50)/(I!F79+H!F61)</f>
        <v>0</v>
      </c>
      <c r="G47" s="157">
        <f>+(A!E50-B!F50)/(I!G79+H!G61)</f>
        <v>0</v>
      </c>
      <c r="H47" s="158">
        <f>+(A!F50-B!G50)/(I!H79+H!H61)</f>
        <v>0</v>
      </c>
      <c r="I47" s="157">
        <f>+(A!G50-B!H50)/(I!I79+H!I61)</f>
        <v>2.0180123512312167E-7</v>
      </c>
      <c r="J47" s="158">
        <f>+(A!H50-B!I50)/(I!J79+H!J61)</f>
        <v>5.2619175700740734E-6</v>
      </c>
      <c r="K47" s="157">
        <f>+(A!I50-B!J50)/(I!K79+H!K61)</f>
        <v>5.7531336769206293E-9</v>
      </c>
      <c r="L47" s="158">
        <f>+(A!J50-B!K50)/(I!L79+H!L61)</f>
        <v>1.1986988055720241E-5</v>
      </c>
      <c r="M47" s="157">
        <f>+(A!K50-B!L50)/(I!M79+H!M61)</f>
        <v>8.0257047533264462E-5</v>
      </c>
      <c r="N47" s="158">
        <f>+(A!L50-B!M50)/(I!N79+H!N61)</f>
        <v>8.0867706793734711E-7</v>
      </c>
      <c r="O47" s="157">
        <f>+(A!M50-B!N50)/(I!O79+H!O61)</f>
        <v>7.776449990419763E-8</v>
      </c>
      <c r="P47" s="158">
        <f>+(A!N50-B!O50)/(I!P79+H!P61)</f>
        <v>0</v>
      </c>
      <c r="Q47" s="157">
        <f>+(A!O50-B!P50)/(I!Q79+H!Q61)</f>
        <v>-3.7172873220485317E-8</v>
      </c>
      <c r="R47" s="158">
        <f>+(A!P50-B!Q50)/(I!R79+H!R61)</f>
        <v>-1.9939248018176431E-8</v>
      </c>
      <c r="S47" s="157">
        <f>+(A!Q50-B!R50)/(I!S79+H!S61)</f>
        <v>4.8043729579434238E-6</v>
      </c>
      <c r="T47" s="158">
        <f>+(A!R50-B!S50)/(I!T79+H!T61)</f>
        <v>1.7570078260815571E-6</v>
      </c>
      <c r="U47" s="157">
        <f>+(A!S50-B!T50)/(I!U79+H!U61)</f>
        <v>1.1738225548056591E-5</v>
      </c>
      <c r="V47" s="158">
        <f>+(A!T50-B!U50)/(I!V79+H!V61)</f>
        <v>5.1550245170602576E-6</v>
      </c>
      <c r="W47" s="157">
        <f>+(A!U50-B!V50)/(I!W79+H!W61)</f>
        <v>5.6321674299364485E-5</v>
      </c>
      <c r="X47" s="158">
        <f>+(A!V50-B!W50)/(I!X79+H!X61)</f>
        <v>8.8725029808198026E-5</v>
      </c>
      <c r="Y47" s="157">
        <f>+(A!W50-B!X50)/(I!Y79+H!Y61)</f>
        <v>8.6708118472488463E-5</v>
      </c>
      <c r="Z47" s="158">
        <f>+(A!X50-B!Y50)/(I!Z79+H!Z61)</f>
        <v>9.4076981597807281E-5</v>
      </c>
      <c r="AA47" s="157">
        <f>+(A!Y50-B!Z50)/(I!AA79+H!AA61)</f>
        <v>1.00117312953902E-4</v>
      </c>
      <c r="AB47" s="157">
        <f>+(A!Z50-B!AA50)/(I!AB79+H!AB61)</f>
        <v>1.4977691033868373E-4</v>
      </c>
      <c r="AC47" s="157">
        <f>+(A!AA50-B!AB50)/(I!AC79+H!AC61)</f>
        <v>1.1593642383128277E-4</v>
      </c>
      <c r="AD47" s="157">
        <f>+(A!AB50-B!AC50)/(I!AD79+H!AD61)</f>
        <v>2.5574348086320023E-4</v>
      </c>
      <c r="AE47" s="157">
        <f>+(A!AC50-B!AD50)/(I!AE79+H!AE61)</f>
        <v>2.1192619056950113E-4</v>
      </c>
    </row>
    <row r="48" spans="4:31" x14ac:dyDescent="0.25">
      <c r="D48" s="189" t="s">
        <v>20</v>
      </c>
      <c r="E48" s="209"/>
      <c r="F48" s="156">
        <f>+(A!D51-B!E51)/(I!F80+H!F62)</f>
        <v>-5.4123637843078859E-2</v>
      </c>
      <c r="G48" s="157">
        <f>+(A!E51-B!F51)/(I!G80+H!G62)</f>
        <v>-0.12123577721404297</v>
      </c>
      <c r="H48" s="158">
        <f>+(A!F51-B!G51)/(I!H80+H!H62)</f>
        <v>-0.19117579501823806</v>
      </c>
      <c r="I48" s="157">
        <f>+(A!G51-B!H51)/(I!I80+H!I62)</f>
        <v>-0.20288216154804856</v>
      </c>
      <c r="J48" s="158">
        <f>+(A!H51-B!I51)/(I!J80+H!J62)</f>
        <v>-0.2656430137881633</v>
      </c>
      <c r="K48" s="157">
        <f>+(A!I51-B!J51)/(I!K80+H!K62)</f>
        <v>-0.28616174535291922</v>
      </c>
      <c r="L48" s="158">
        <f>+(A!J51-B!K51)/(I!L80+H!L62)</f>
        <v>-0.24041886784616234</v>
      </c>
      <c r="M48" s="157">
        <f>+(A!K51-B!L51)/(I!M80+H!M62)</f>
        <v>-0.26974004465613333</v>
      </c>
      <c r="N48" s="158">
        <f>+(A!L51-B!M51)/(I!N80+H!N62)</f>
        <v>-0.36312632198743827</v>
      </c>
      <c r="O48" s="157">
        <f>+(A!M51-B!N51)/(I!O80+H!O62)</f>
        <v>-0.22208314767335377</v>
      </c>
      <c r="P48" s="158">
        <f>+(A!N51-B!O51)/(I!P80+H!P62)</f>
        <v>-0.25192565859430777</v>
      </c>
      <c r="Q48" s="157">
        <f>+(A!O51-B!P51)/(I!Q80+H!Q62)</f>
        <v>-0.20593441002515095</v>
      </c>
      <c r="R48" s="158">
        <f>+(A!P51-B!Q51)/(I!R80+H!R62)</f>
        <v>-0.15165559680690427</v>
      </c>
      <c r="S48" s="157">
        <f>+(A!Q51-B!R51)/(I!S80+H!S62)</f>
        <v>-0.14069691203537463</v>
      </c>
      <c r="T48" s="158">
        <f>+(A!R51-B!S51)/(I!T80+H!T62)</f>
        <v>-0.17460518015752183</v>
      </c>
      <c r="U48" s="157">
        <f>+(A!S51-B!T51)/(I!U80+H!U62)</f>
        <v>-0.20865681525519358</v>
      </c>
      <c r="V48" s="158">
        <f>+(A!T51-B!U51)/(I!V80+H!V62)</f>
        <v>-0.12110117362382937</v>
      </c>
      <c r="W48" s="157">
        <f>+(A!U51-B!V51)/(I!W80+H!W62)</f>
        <v>-0.16516935340365557</v>
      </c>
      <c r="X48" s="158">
        <f>+(A!V51-B!W51)/(I!X80+H!X62)</f>
        <v>-0.25873659737634641</v>
      </c>
      <c r="Y48" s="157">
        <f>+(A!W51-B!X51)/(I!Y80+H!Y62)</f>
        <v>-0.30880670815278699</v>
      </c>
      <c r="Z48" s="158">
        <f>+(A!X51-B!Y51)/(I!Z80+H!Z62)</f>
        <v>-0.26969341368374039</v>
      </c>
      <c r="AA48" s="157">
        <f>+(A!Y51-B!Z51)/(I!AA80+H!AA62)</f>
        <v>-0.2430497165037499</v>
      </c>
      <c r="AB48" s="157">
        <f>+(A!Z51-B!AA51)/(I!AB80+H!AB62)</f>
        <v>-0.16851659475138253</v>
      </c>
      <c r="AC48" s="157">
        <f>+(A!AA51-B!AB51)/(I!AC80+H!AC62)</f>
        <v>-0.15309363617678587</v>
      </c>
      <c r="AD48" s="157">
        <f>+(A!AB51-B!AC51)/(I!AD80+H!AD62)</f>
        <v>-0.21881297584720003</v>
      </c>
      <c r="AE48" s="157">
        <f>+(A!AC51-B!AD51)/(I!AE80+H!AE62)</f>
        <v>-0.15254559043089982</v>
      </c>
    </row>
    <row r="49" spans="4:31" x14ac:dyDescent="0.25">
      <c r="D49" s="198" t="s">
        <v>21</v>
      </c>
      <c r="E49" s="208"/>
      <c r="F49" s="156">
        <f>+(A!D52-B!E52)/(I!F81+H!F63)</f>
        <v>2.5775896134022642E-3</v>
      </c>
      <c r="G49" s="157">
        <f>+(A!E52-B!F52)/(I!G81+H!G63)</f>
        <v>4.0552410909492327E-3</v>
      </c>
      <c r="H49" s="158">
        <f>+(A!F52-B!G52)/(I!H81+H!H63)</f>
        <v>4.9309067296066707E-3</v>
      </c>
      <c r="I49" s="157">
        <f>+(A!G52-B!H52)/(I!I81+H!I63)</f>
        <v>4.8857981951396729E-3</v>
      </c>
      <c r="J49" s="158">
        <f>+(A!H52-B!I52)/(I!J81+H!J63)</f>
        <v>4.1495489348346813E-3</v>
      </c>
      <c r="K49" s="157">
        <f>+(A!I52-B!J52)/(I!K81+H!K63)</f>
        <v>3.4527241035564159E-3</v>
      </c>
      <c r="L49" s="158">
        <f>+(A!J52-B!K52)/(I!L81+H!L63)</f>
        <v>2.9897853221734303E-3</v>
      </c>
      <c r="M49" s="157">
        <f>+(A!K52-B!L52)/(I!M81+H!M63)</f>
        <v>2.5168838196920626E-3</v>
      </c>
      <c r="N49" s="158">
        <f>+(A!L52-B!M52)/(I!N81+H!N63)</f>
        <v>3.0260492350360755E-3</v>
      </c>
      <c r="O49" s="157">
        <f>+(A!M52-B!N52)/(I!O81+H!O63)</f>
        <v>3.2573742416783817E-3</v>
      </c>
      <c r="P49" s="158">
        <f>+(A!N52-B!O52)/(I!P81+H!P63)</f>
        <v>2.8474515349787535E-3</v>
      </c>
      <c r="Q49" s="157">
        <f>+(A!O52-B!P52)/(I!Q81+H!Q63)</f>
        <v>2.7057921404400704E-3</v>
      </c>
      <c r="R49" s="158">
        <f>+(A!P52-B!Q52)/(I!R81+H!R63)</f>
        <v>3.1090622878088238E-3</v>
      </c>
      <c r="S49" s="157">
        <f>+(A!Q52-B!R52)/(I!S81+H!S63)</f>
        <v>3.9775600166484853E-3</v>
      </c>
      <c r="T49" s="158">
        <f>+(A!R52-B!S52)/(I!T81+H!T63)</f>
        <v>3.436449895638986E-3</v>
      </c>
      <c r="U49" s="157">
        <f>+(A!S52-B!T52)/(I!U81+H!U63)</f>
        <v>2.169504062337211E-3</v>
      </c>
      <c r="V49" s="158">
        <f>+(A!T52-B!U52)/(I!V81+H!V63)</f>
        <v>2.6598731219932411E-3</v>
      </c>
      <c r="W49" s="157">
        <f>+(A!U52-B!V52)/(I!W81+H!W63)</f>
        <v>3.2362450383752357E-3</v>
      </c>
      <c r="X49" s="158">
        <f>+(A!V52-B!W52)/(I!X81+H!X63)</f>
        <v>2.6210304114895615E-3</v>
      </c>
      <c r="Y49" s="157">
        <f>+(A!W52-B!X52)/(I!Y81+H!Y63)</f>
        <v>2.2584952198866424E-3</v>
      </c>
      <c r="Z49" s="158">
        <f>+(A!X52-B!Y52)/(I!Z81+H!Z63)</f>
        <v>2.2172506314680376E-3</v>
      </c>
      <c r="AA49" s="157">
        <f>+(A!Y52-B!Z52)/(I!AA81+H!AA63)</f>
        <v>2.7878027859804416E-3</v>
      </c>
      <c r="AB49" s="157">
        <f>+(A!Z52-B!AA52)/(I!AB81+H!AB63)</f>
        <v>2.7487886800171817E-3</v>
      </c>
      <c r="AC49" s="157">
        <f>+(A!AA52-B!AB52)/(I!AC81+H!AC63)</f>
        <v>3.1223034491613521E-3</v>
      </c>
      <c r="AD49" s="157">
        <f>+(A!AB52-B!AC52)/(I!AD81+H!AD63)</f>
        <v>1.9875347441796472E-3</v>
      </c>
      <c r="AE49" s="157">
        <f>+(A!AC52-B!AD52)/(I!AE81+H!AE63)</f>
        <v>2.2248401060226864E-3</v>
      </c>
    </row>
    <row r="50" spans="4:31" x14ac:dyDescent="0.25">
      <c r="D50" s="189" t="s">
        <v>22</v>
      </c>
      <c r="E50" s="209"/>
      <c r="F50" s="156">
        <f>+(A!D53-B!E53)/(I!F82+H!F64)</f>
        <v>1.0346239134058569E-3</v>
      </c>
      <c r="G50" s="157">
        <f>+(A!E53-B!F53)/(I!G82+H!G64)</f>
        <v>1.4264992096541863E-3</v>
      </c>
      <c r="H50" s="158">
        <f>+(A!F53-B!G53)/(I!H82+H!H64)</f>
        <v>3.6540247319068373E-3</v>
      </c>
      <c r="I50" s="157">
        <f>+(A!G53-B!H53)/(I!I82+H!I64)</f>
        <v>3.6177567965898503E-3</v>
      </c>
      <c r="J50" s="158">
        <f>+(A!H53-B!I53)/(I!J82+H!J64)</f>
        <v>2.1035448448798624E-3</v>
      </c>
      <c r="K50" s="157">
        <f>+(A!I53-B!J53)/(I!K82+H!K64)</f>
        <v>1.1802742271801623E-3</v>
      </c>
      <c r="L50" s="158">
        <f>+(A!J53-B!K53)/(I!L82+H!L64)</f>
        <v>2.8887797544970449E-3</v>
      </c>
      <c r="M50" s="157">
        <f>+(A!K53-B!L53)/(I!M82+H!M64)</f>
        <v>3.3011855234049738E-3</v>
      </c>
      <c r="N50" s="158">
        <f>+(A!L53-B!M53)/(I!N82+H!N64)</f>
        <v>2.4349554766022108E-3</v>
      </c>
      <c r="O50" s="157">
        <f>+(A!M53-B!N53)/(I!O82+H!O64)</f>
        <v>2.7771400853778996E-3</v>
      </c>
      <c r="P50" s="158">
        <f>+(A!N53-B!O53)/(I!P82+H!P64)</f>
        <v>1.7737103844696113E-3</v>
      </c>
      <c r="Q50" s="157">
        <f>+(A!O53-B!P53)/(I!Q82+H!Q64)</f>
        <v>9.3500658335945314E-4</v>
      </c>
      <c r="R50" s="158">
        <f>+(A!P53-B!Q53)/(I!R82+H!R64)</f>
        <v>1.1466960840634073E-3</v>
      </c>
      <c r="S50" s="157">
        <f>+(A!Q53-B!R53)/(I!S82+H!S64)</f>
        <v>2.2866865457030561E-3</v>
      </c>
      <c r="T50" s="158">
        <f>+(A!R53-B!S53)/(I!T82+H!T64)</f>
        <v>2.2107989190431289E-3</v>
      </c>
      <c r="U50" s="157">
        <f>+(A!S53-B!T53)/(I!U82+H!U64)</f>
        <v>3.4145407972020832E-3</v>
      </c>
      <c r="V50" s="158">
        <f>+(A!T53-B!U53)/(I!V82+H!V64)</f>
        <v>2.1593169872373545E-3</v>
      </c>
      <c r="W50" s="157">
        <f>+(A!U53-B!V53)/(I!W82+H!W64)</f>
        <v>2.112353238862867E-3</v>
      </c>
      <c r="X50" s="158">
        <f>+(A!V53-B!W53)/(I!X82+H!X64)</f>
        <v>2.1767429002840671E-3</v>
      </c>
      <c r="Y50" s="157">
        <f>+(A!W53-B!X53)/(I!Y82+H!Y64)</f>
        <v>2.2031765377472736E-3</v>
      </c>
      <c r="Z50" s="158">
        <f>+(A!X53-B!Y53)/(I!Z82+H!Z64)</f>
        <v>2.774887345715319E-3</v>
      </c>
      <c r="AA50" s="157">
        <f>+(A!Y53-B!Z53)/(I!AA82+H!AA64)</f>
        <v>2.9181838459689377E-3</v>
      </c>
      <c r="AB50" s="157">
        <f>+(A!Z53-B!AA53)/(I!AB82+H!AB64)</f>
        <v>3.3239874495735251E-3</v>
      </c>
      <c r="AC50" s="157">
        <f>+(A!AA53-B!AB53)/(I!AC82+H!AC64)</f>
        <v>2.1877365411718313E-3</v>
      </c>
      <c r="AD50" s="157">
        <f>+(A!AB53-B!AC53)/(I!AD82+H!AD64)</f>
        <v>2.0278319920297573E-3</v>
      </c>
      <c r="AE50" s="157">
        <f>+(A!AC53-B!AD53)/(I!AE82+H!AE64)</f>
        <v>1.6427205132713988E-3</v>
      </c>
    </row>
    <row r="51" spans="4:31" x14ac:dyDescent="0.25">
      <c r="D51" s="198" t="s">
        <v>23</v>
      </c>
      <c r="E51" s="208"/>
      <c r="F51" s="156">
        <f>+(A!D54-B!E54)/(I!F83+H!F65)</f>
        <v>2.586240100048703E-4</v>
      </c>
      <c r="G51" s="157">
        <f>+(A!E54-B!F54)/(I!G83+H!G65)</f>
        <v>2.7596321756337953E-4</v>
      </c>
      <c r="H51" s="158">
        <f>+(A!F54-B!G54)/(I!H83+H!H65)</f>
        <v>4.7357151414551739E-4</v>
      </c>
      <c r="I51" s="157">
        <f>+(A!G54-B!H54)/(I!I83+H!I65)</f>
        <v>4.9049775735916497E-4</v>
      </c>
      <c r="J51" s="158">
        <f>+(A!H54-B!I54)/(I!J83+H!J65)</f>
        <v>5.0819219460075844E-4</v>
      </c>
      <c r="K51" s="157">
        <f>+(A!I54-B!J54)/(I!K83+H!K65)</f>
        <v>4.9180819054575587E-4</v>
      </c>
      <c r="L51" s="158">
        <f>+(A!J54-B!K54)/(I!L83+H!L65)</f>
        <v>3.4052825352113832E-4</v>
      </c>
      <c r="M51" s="157">
        <f>+(A!K54-B!L54)/(I!M83+H!M65)</f>
        <v>-5.130651924435882E-5</v>
      </c>
      <c r="N51" s="158">
        <f>+(A!L54-B!M54)/(I!N83+H!N65)</f>
        <v>2.4048535521872368E-4</v>
      </c>
      <c r="O51" s="157">
        <f>+(A!M54-B!N54)/(I!O83+H!O65)</f>
        <v>1.1133014504318686E-3</v>
      </c>
      <c r="P51" s="158">
        <f>+(A!N54-B!O54)/(I!P83+H!P65)</f>
        <v>2.5247008788270678E-4</v>
      </c>
      <c r="Q51" s="157">
        <f>+(A!O54-B!P54)/(I!Q83+H!Q65)</f>
        <v>4.4951887018673505E-4</v>
      </c>
      <c r="R51" s="158">
        <f>+(A!P54-B!Q54)/(I!R83+H!R65)</f>
        <v>1.181704683982225E-4</v>
      </c>
      <c r="S51" s="157">
        <f>+(A!Q54-B!R54)/(I!S83+H!S65)</f>
        <v>3.8343153456195324E-4</v>
      </c>
      <c r="T51" s="158">
        <f>+(A!R54-B!S54)/(I!T83+H!T65)</f>
        <v>9.4132807292163624E-4</v>
      </c>
      <c r="U51" s="157">
        <f>+(A!S54-B!T54)/(I!U83+H!U65)</f>
        <v>1.9328341111689388E-4</v>
      </c>
      <c r="V51" s="158">
        <f>+(A!T54-B!U54)/(I!V83+H!V65)</f>
        <v>2.5587172593813151E-4</v>
      </c>
      <c r="W51" s="157">
        <f>+(A!U54-B!V54)/(I!W83+H!W65)</f>
        <v>4.4630732247743338E-4</v>
      </c>
      <c r="X51" s="158">
        <f>+(A!V54-B!W54)/(I!X83+H!X65)</f>
        <v>6.7545428350129907E-4</v>
      </c>
      <c r="Y51" s="157">
        <f>+(A!W54-B!X54)/(I!Y83+H!Y65)</f>
        <v>8.9369467730788859E-4</v>
      </c>
      <c r="Z51" s="158">
        <f>+(A!X54-B!Y54)/(I!Z83+H!Z65)</f>
        <v>1.2626994891515914E-3</v>
      </c>
      <c r="AA51" s="157">
        <f>+(A!Y54-B!Z54)/(I!AA83+H!AA65)</f>
        <v>1.9995102594474947E-3</v>
      </c>
      <c r="AB51" s="157">
        <f>+(A!Z54-B!AA54)/(I!AB83+H!AB65)</f>
        <v>1.6104016049502041E-3</v>
      </c>
      <c r="AC51" s="157">
        <f>+(A!AA54-B!AB54)/(I!AC83+H!AC65)</f>
        <v>1.1409527149028129E-3</v>
      </c>
      <c r="AD51" s="157">
        <f>+(A!AB54-B!AC54)/(I!AD83+H!AD65)</f>
        <v>9.940394837697241E-4</v>
      </c>
      <c r="AE51" s="157">
        <f>+(A!AC54-B!AD54)/(I!AE83+H!AE65)</f>
        <v>7.8292031827125374E-4</v>
      </c>
    </row>
    <row r="52" spans="4:31" x14ac:dyDescent="0.25">
      <c r="D52" s="189" t="s">
        <v>24</v>
      </c>
      <c r="E52" s="209"/>
      <c r="F52" s="156">
        <f>+(A!D55-B!E55)/(I!F84+H!F66)</f>
        <v>3.1587907041028167E-3</v>
      </c>
      <c r="G52" s="157">
        <f>+(A!E55-B!F55)/(I!G84+H!G66)</f>
        <v>3.1258070724995506E-3</v>
      </c>
      <c r="H52" s="158">
        <f>+(A!F55-B!G55)/(I!H84+H!H66)</f>
        <v>2.2946108909510303E-3</v>
      </c>
      <c r="I52" s="157">
        <f>+(A!G55-B!H55)/(I!I84+H!I66)</f>
        <v>3.0797594188970707E-3</v>
      </c>
      <c r="J52" s="158">
        <f>+(A!H55-B!I55)/(I!J84+H!J66)</f>
        <v>3.4335013458006202E-3</v>
      </c>
      <c r="K52" s="157">
        <f>+(A!I55-B!J55)/(I!K84+H!K66)</f>
        <v>3.9335651452158775E-3</v>
      </c>
      <c r="L52" s="158">
        <f>+(A!J55-B!K55)/(I!L84+H!L66)</f>
        <v>2.5451818911874373E-3</v>
      </c>
      <c r="M52" s="157">
        <f>+(A!K55-B!L55)/(I!M84+H!M66)</f>
        <v>2.1735824201198168E-3</v>
      </c>
      <c r="N52" s="158">
        <f>+(A!L55-B!M55)/(I!N84+H!N66)</f>
        <v>1.7819379924639751E-3</v>
      </c>
      <c r="O52" s="157">
        <f>+(A!M55-B!N55)/(I!O84+H!O66)</f>
        <v>1.5615087884325563E-3</v>
      </c>
      <c r="P52" s="158">
        <f>+(A!N55-B!O55)/(I!P84+H!P66)</f>
        <v>1.2193039660774033E-3</v>
      </c>
      <c r="Q52" s="157">
        <f>+(A!O55-B!P55)/(I!Q84+H!Q66)</f>
        <v>1.5112924169363683E-3</v>
      </c>
      <c r="R52" s="158">
        <f>+(A!P55-B!Q55)/(I!R84+H!R66)</f>
        <v>7.9714236628431064E-4</v>
      </c>
      <c r="S52" s="157">
        <f>+(A!Q55-B!R55)/(I!S84+H!S66)</f>
        <v>1.397696181936744E-3</v>
      </c>
      <c r="T52" s="158">
        <f>+(A!R55-B!S55)/(I!T84+H!T66)</f>
        <v>2.0437531830235583E-3</v>
      </c>
      <c r="U52" s="157">
        <f>+(A!S55-B!T55)/(I!U84+H!U66)</f>
        <v>1.8427899071517934E-3</v>
      </c>
      <c r="V52" s="158">
        <f>+(A!T55-B!U55)/(I!V84+H!V66)</f>
        <v>2.4467966802471002E-3</v>
      </c>
      <c r="W52" s="157">
        <f>+(A!U55-B!V55)/(I!W84+H!W66)</f>
        <v>2.0789178047125037E-3</v>
      </c>
      <c r="X52" s="158">
        <f>+(A!V55-B!W55)/(I!X84+H!X66)</f>
        <v>2.6919128411756785E-3</v>
      </c>
      <c r="Y52" s="157">
        <f>+(A!W55-B!X55)/(I!Y84+H!Y66)</f>
        <v>2.3307618643235899E-3</v>
      </c>
      <c r="Z52" s="158">
        <f>+(A!X55-B!Y55)/(I!Z84+H!Z66)</f>
        <v>3.1525260872706192E-3</v>
      </c>
      <c r="AA52" s="157">
        <f>+(A!Y55-B!Z55)/(I!AA84+H!AA66)</f>
        <v>3.1136754910124093E-3</v>
      </c>
      <c r="AB52" s="157">
        <f>+(A!Z55-B!AA55)/(I!AB84+H!AB66)</f>
        <v>4.1354494625420665E-3</v>
      </c>
      <c r="AC52" s="157">
        <f>+(A!AA55-B!AB55)/(I!AC84+H!AC66)</f>
        <v>3.4215365661539061E-3</v>
      </c>
      <c r="AD52" s="157">
        <f>+(A!AB55-B!AC55)/(I!AD84+H!AD66)</f>
        <v>3.1957906201055103E-3</v>
      </c>
      <c r="AE52" s="157">
        <f>+(A!AC55-B!AD55)/(I!AE84+H!AE66)</f>
        <v>2.6728211599117827E-3</v>
      </c>
    </row>
    <row r="53" spans="4:31" ht="15.75" thickBot="1" x14ac:dyDescent="0.3">
      <c r="D53" s="200" t="s">
        <v>25</v>
      </c>
      <c r="E53" s="229"/>
      <c r="F53" s="159">
        <f>+(A!D56-B!E56)/(I!F85+H!F67)</f>
        <v>0</v>
      </c>
      <c r="G53" s="160">
        <f>+(A!E56-B!F56)/(I!G85+H!G67)</f>
        <v>0</v>
      </c>
      <c r="H53" s="161">
        <f>+(A!F56-B!G56)/(I!H85+H!H67)</f>
        <v>2.6519793965811256E-9</v>
      </c>
      <c r="I53" s="160">
        <f>+(A!G56-B!H56)/(I!I85+H!I67)</f>
        <v>3.5663091092286374E-9</v>
      </c>
      <c r="J53" s="161">
        <f>+(A!H56-B!I56)/(I!J85+H!J67)</f>
        <v>-7.8008858217886072E-9</v>
      </c>
      <c r="K53" s="160">
        <f>+(A!I56-B!J56)/(I!K85+H!K67)</f>
        <v>0</v>
      </c>
      <c r="L53" s="161">
        <f>+(A!J56-B!K56)/(I!L85+H!L67)</f>
        <v>-1.6916076264174209E-4</v>
      </c>
      <c r="M53" s="160">
        <f>+(A!K56-B!L56)/(I!M85+H!M67)</f>
        <v>1.3684455312835635E-7</v>
      </c>
      <c r="N53" s="161">
        <f>+(A!L56-B!M56)/(I!N85+H!N67)</f>
        <v>-2.9898706841650241E-4</v>
      </c>
      <c r="O53" s="160">
        <f>+(A!M56-B!N56)/(I!O85+H!O67)</f>
        <v>-1.2090446902970354E-4</v>
      </c>
      <c r="P53" s="161">
        <f>+(A!N56-B!O56)/(I!P85+H!P67)</f>
        <v>-1.2127224421454643E-5</v>
      </c>
      <c r="Q53" s="160">
        <f>+(A!O56-B!P56)/(I!Q85+H!Q67)</f>
        <v>5.5193018443899546E-6</v>
      </c>
      <c r="R53" s="161">
        <f>+(A!P56-B!Q56)/(I!R85+H!R67)</f>
        <v>-3.7650807471170582E-5</v>
      </c>
      <c r="S53" s="160">
        <f>+(A!Q56-B!R56)/(I!S85+H!S67)</f>
        <v>-3.7378379518720047E-5</v>
      </c>
      <c r="T53" s="161">
        <f>+(A!R56-B!S56)/(I!T85+H!T67)</f>
        <v>8.3184482892576835E-6</v>
      </c>
      <c r="U53" s="160">
        <f>+(A!S56-B!T56)/(I!U85+H!U67)</f>
        <v>-6.6145444830333321E-6</v>
      </c>
      <c r="V53" s="161">
        <f>+(A!T56-B!U56)/(I!V85+H!V67)</f>
        <v>-3.8178299321536957E-6</v>
      </c>
      <c r="W53" s="160">
        <f>+(A!U56-B!V56)/(I!W85+H!W67)</f>
        <v>-7.2319097474586743E-6</v>
      </c>
      <c r="X53" s="161">
        <f>+(A!V56-B!W56)/(I!X85+H!X67)</f>
        <v>1.8713057853322539E-7</v>
      </c>
      <c r="Y53" s="160">
        <f>+(A!W56-B!X56)/(I!Y85+H!Y67)</f>
        <v>1.2061638345271956E-5</v>
      </c>
      <c r="Z53" s="161">
        <f>+(A!X56-B!Y56)/(I!Z85+H!Z67)</f>
        <v>-5.4176621761560775E-6</v>
      </c>
      <c r="AA53" s="160">
        <f>+(A!Y56-B!Z56)/(I!AA85+H!AA67)</f>
        <v>6.4367056554524981E-6</v>
      </c>
      <c r="AB53" s="160">
        <f>+(A!Z56-B!AA56)/(I!AB85+H!AB67)</f>
        <v>-4.3948919874571588E-6</v>
      </c>
      <c r="AC53" s="160">
        <f>+(A!AA56-B!AB56)/(I!AC85+H!AC67)</f>
        <v>1.3076927011623205E-5</v>
      </c>
      <c r="AD53" s="160">
        <f>+(A!AB56-B!AC56)/(I!AD85+H!AD67)</f>
        <v>1.4327675242859376E-5</v>
      </c>
      <c r="AE53" s="160">
        <f>+(A!AC56-B!AD56)/(I!AE85+H!AE67)</f>
        <v>-3.0373416471306228E-6</v>
      </c>
    </row>
    <row r="54" spans="4:31" x14ac:dyDescent="0.25">
      <c r="D54" s="1" t="s">
        <v>52</v>
      </c>
    </row>
    <row r="55" spans="4:31" ht="15.75" thickBot="1" x14ac:dyDescent="0.3"/>
    <row r="56" spans="4:31" ht="15.75" thickBot="1" x14ac:dyDescent="0.3">
      <c r="D56" s="6" t="s">
        <v>14</v>
      </c>
      <c r="E56" s="7"/>
      <c r="F56" s="12">
        <v>1995</v>
      </c>
      <c r="G56" s="8">
        <v>1996</v>
      </c>
      <c r="H56" s="12">
        <v>1997</v>
      </c>
      <c r="I56" s="8">
        <v>1998</v>
      </c>
      <c r="J56" s="12">
        <v>1999</v>
      </c>
      <c r="K56" s="8">
        <v>2000</v>
      </c>
      <c r="L56" s="12">
        <v>2001</v>
      </c>
      <c r="M56" s="8">
        <v>2002</v>
      </c>
      <c r="N56" s="12">
        <v>2003</v>
      </c>
      <c r="O56" s="8">
        <v>2004</v>
      </c>
      <c r="P56" s="12">
        <v>2005</v>
      </c>
      <c r="Q56" s="8">
        <v>2006</v>
      </c>
      <c r="R56" s="12">
        <v>2007</v>
      </c>
      <c r="S56" s="8">
        <v>2008</v>
      </c>
      <c r="T56" s="12">
        <v>2009</v>
      </c>
      <c r="U56" s="8">
        <v>2010</v>
      </c>
      <c r="V56" s="12">
        <v>2011</v>
      </c>
      <c r="W56" s="8">
        <v>2012</v>
      </c>
      <c r="X56" s="12">
        <v>2013</v>
      </c>
      <c r="Y56" s="8">
        <v>2014</v>
      </c>
      <c r="Z56" s="12">
        <v>2015</v>
      </c>
      <c r="AA56" s="9">
        <v>2016</v>
      </c>
      <c r="AB56" s="9">
        <v>2017</v>
      </c>
      <c r="AC56" s="9">
        <v>2018</v>
      </c>
      <c r="AD56" s="9">
        <v>2019</v>
      </c>
      <c r="AE56" s="9">
        <v>2020</v>
      </c>
    </row>
    <row r="57" spans="4:31" ht="15.75" thickBot="1" x14ac:dyDescent="0.3">
      <c r="D57" s="194" t="s">
        <v>15</v>
      </c>
      <c r="E57" s="210"/>
      <c r="F57" s="75">
        <v>13883488</v>
      </c>
      <c r="G57" s="76">
        <v>13680470</v>
      </c>
      <c r="H57" s="75">
        <v>15378804</v>
      </c>
      <c r="I57" s="76">
        <v>14677125</v>
      </c>
      <c r="J57" s="75">
        <v>10659187</v>
      </c>
      <c r="K57" s="76">
        <v>11757001</v>
      </c>
      <c r="L57" s="75">
        <v>12820352</v>
      </c>
      <c r="M57" s="76">
        <v>12689965</v>
      </c>
      <c r="N57" s="75">
        <v>13880613</v>
      </c>
      <c r="O57" s="76">
        <v>17099537</v>
      </c>
      <c r="P57" s="75">
        <v>21204162</v>
      </c>
      <c r="Q57" s="76">
        <v>26162440</v>
      </c>
      <c r="R57" s="75">
        <v>32897045</v>
      </c>
      <c r="S57" s="76">
        <v>39668840</v>
      </c>
      <c r="T57" s="75">
        <v>32897671</v>
      </c>
      <c r="U57" s="76">
        <v>40682508</v>
      </c>
      <c r="V57" s="75">
        <v>54674822</v>
      </c>
      <c r="W57" s="76">
        <v>58087854</v>
      </c>
      <c r="X57" s="75">
        <v>59381197</v>
      </c>
      <c r="Y57" s="76">
        <v>64027610</v>
      </c>
      <c r="Z57" s="75">
        <v>54035534</v>
      </c>
      <c r="AA57" s="77">
        <v>44831143</v>
      </c>
      <c r="AB57" s="77">
        <v>46050189</v>
      </c>
      <c r="AC57" s="77">
        <v>51230566.648000002</v>
      </c>
      <c r="AD57" s="77">
        <v>52695882</v>
      </c>
      <c r="AE57" s="77">
        <v>43487464</v>
      </c>
    </row>
    <row r="58" spans="4:31" x14ac:dyDescent="0.25">
      <c r="D58" s="189" t="s">
        <v>16</v>
      </c>
      <c r="E58" s="209"/>
      <c r="F58" s="78">
        <v>1059003</v>
      </c>
      <c r="G58" s="79">
        <v>1388221</v>
      </c>
      <c r="H58" s="78">
        <v>1385155</v>
      </c>
      <c r="I58" s="79">
        <v>1402806</v>
      </c>
      <c r="J58" s="78">
        <v>1075103</v>
      </c>
      <c r="K58" s="79">
        <v>1115048</v>
      </c>
      <c r="L58" s="78">
        <v>1201349</v>
      </c>
      <c r="M58" s="79">
        <v>1206033</v>
      </c>
      <c r="N58" s="78">
        <v>1197609</v>
      </c>
      <c r="O58" s="79">
        <v>1374286</v>
      </c>
      <c r="P58" s="78">
        <v>1485159</v>
      </c>
      <c r="Q58" s="79">
        <v>1890250</v>
      </c>
      <c r="R58" s="78">
        <v>2513325</v>
      </c>
      <c r="S58" s="79">
        <v>3344757</v>
      </c>
      <c r="T58" s="78">
        <v>2808656</v>
      </c>
      <c r="U58" s="79">
        <v>3183462</v>
      </c>
      <c r="V58" s="78">
        <v>4121231</v>
      </c>
      <c r="W58" s="79">
        <v>4825275</v>
      </c>
      <c r="X58" s="78">
        <v>4847604</v>
      </c>
      <c r="Y58" s="79">
        <v>4888452</v>
      </c>
      <c r="Z58" s="78">
        <v>4460744</v>
      </c>
      <c r="AA58" s="80">
        <v>4538960</v>
      </c>
      <c r="AB58" s="80">
        <v>4493170</v>
      </c>
      <c r="AC58" s="80">
        <v>4986376.4749999996</v>
      </c>
      <c r="AD58" s="80">
        <v>5385322</v>
      </c>
      <c r="AE58" s="80">
        <v>5432578</v>
      </c>
    </row>
    <row r="59" spans="4:31" x14ac:dyDescent="0.25">
      <c r="D59" s="198" t="s">
        <v>17</v>
      </c>
      <c r="E59" s="208"/>
      <c r="F59" s="81">
        <v>64571.41</v>
      </c>
      <c r="G59" s="82">
        <v>85870.33</v>
      </c>
      <c r="H59" s="81">
        <v>100703.8</v>
      </c>
      <c r="I59" s="82">
        <v>90012.24</v>
      </c>
      <c r="J59" s="81">
        <v>102118.3</v>
      </c>
      <c r="K59" s="82">
        <v>76908.66</v>
      </c>
      <c r="L59" s="81">
        <v>98757.85</v>
      </c>
      <c r="M59" s="82">
        <v>83622.98</v>
      </c>
      <c r="N59" s="81">
        <v>91223.02</v>
      </c>
      <c r="O59" s="82">
        <v>118649.3</v>
      </c>
      <c r="P59" s="81">
        <v>93744.35</v>
      </c>
      <c r="Q59" s="82">
        <v>104619.5</v>
      </c>
      <c r="R59" s="81">
        <v>129444.4</v>
      </c>
      <c r="S59" s="82">
        <v>130126.9</v>
      </c>
      <c r="T59" s="81">
        <v>114201.5</v>
      </c>
      <c r="U59" s="82">
        <v>126803.3</v>
      </c>
      <c r="V59" s="81">
        <v>159474.70000000001</v>
      </c>
      <c r="W59" s="82">
        <v>243603.20000000001</v>
      </c>
      <c r="X59" s="81">
        <v>264352.5</v>
      </c>
      <c r="Y59" s="82">
        <v>277838.40000000002</v>
      </c>
      <c r="Z59" s="81">
        <v>362455</v>
      </c>
      <c r="AA59" s="83">
        <v>480807</v>
      </c>
      <c r="AB59" s="83">
        <v>498498.6</v>
      </c>
      <c r="AC59" s="83">
        <v>516926.76799999998</v>
      </c>
      <c r="AD59" s="83">
        <v>378303.3</v>
      </c>
      <c r="AE59" s="83">
        <v>346193</v>
      </c>
    </row>
    <row r="60" spans="4:31" x14ac:dyDescent="0.25">
      <c r="D60" s="189" t="s">
        <v>18</v>
      </c>
      <c r="E60" s="209"/>
      <c r="F60" s="78">
        <v>493431.4</v>
      </c>
      <c r="G60" s="79">
        <v>482098.5</v>
      </c>
      <c r="H60" s="78">
        <v>529412.30000000005</v>
      </c>
      <c r="I60" s="79">
        <v>442458.9</v>
      </c>
      <c r="J60" s="78">
        <v>359748.2</v>
      </c>
      <c r="K60" s="79">
        <v>487214.4</v>
      </c>
      <c r="L60" s="78">
        <v>439788.5</v>
      </c>
      <c r="M60" s="79">
        <v>479874.9</v>
      </c>
      <c r="N60" s="78">
        <v>524661.69999999995</v>
      </c>
      <c r="O60" s="79">
        <v>557112.80000000005</v>
      </c>
      <c r="P60" s="78">
        <v>564595.9</v>
      </c>
      <c r="Q60" s="79">
        <v>681088.9</v>
      </c>
      <c r="R60" s="78">
        <v>778156.4</v>
      </c>
      <c r="S60" s="79">
        <v>920157.4</v>
      </c>
      <c r="T60" s="78">
        <v>669918.5</v>
      </c>
      <c r="U60" s="79">
        <v>861231.9</v>
      </c>
      <c r="V60" s="78">
        <v>1009259</v>
      </c>
      <c r="W60" s="79">
        <v>936071.6</v>
      </c>
      <c r="X60" s="78">
        <v>913587.9</v>
      </c>
      <c r="Y60" s="79">
        <v>942299.8</v>
      </c>
      <c r="Z60" s="78">
        <v>866797</v>
      </c>
      <c r="AA60" s="80">
        <v>784473.1</v>
      </c>
      <c r="AB60" s="80">
        <v>813467.6</v>
      </c>
      <c r="AC60" s="80">
        <v>914370.43599999999</v>
      </c>
      <c r="AD60" s="80">
        <v>868557.7</v>
      </c>
      <c r="AE60" s="80">
        <v>729694</v>
      </c>
    </row>
    <row r="61" spans="4:31" x14ac:dyDescent="0.25">
      <c r="D61" s="198" t="s">
        <v>19</v>
      </c>
      <c r="E61" s="208"/>
      <c r="F61" s="81">
        <v>387031.9</v>
      </c>
      <c r="G61" s="82">
        <v>360688.9</v>
      </c>
      <c r="H61" s="81">
        <v>451595.7</v>
      </c>
      <c r="I61" s="82">
        <v>313823.3</v>
      </c>
      <c r="J61" s="81">
        <v>262833.7</v>
      </c>
      <c r="K61" s="82">
        <v>241248.8</v>
      </c>
      <c r="L61" s="81">
        <v>196857</v>
      </c>
      <c r="M61" s="82">
        <v>195922.2</v>
      </c>
      <c r="N61" s="81">
        <v>244247.3</v>
      </c>
      <c r="O61" s="82">
        <v>267989.90000000002</v>
      </c>
      <c r="P61" s="81">
        <v>551262.30000000005</v>
      </c>
      <c r="Q61" s="82">
        <v>687232.4</v>
      </c>
      <c r="R61" s="81">
        <v>913700.5</v>
      </c>
      <c r="S61" s="82">
        <v>1814456</v>
      </c>
      <c r="T61" s="81">
        <v>1238419</v>
      </c>
      <c r="U61" s="82">
        <v>2080267</v>
      </c>
      <c r="V61" s="81">
        <v>3853231</v>
      </c>
      <c r="W61" s="82">
        <v>5659974</v>
      </c>
      <c r="X61" s="81">
        <v>6386700</v>
      </c>
      <c r="Y61" s="82">
        <v>7554373</v>
      </c>
      <c r="Z61" s="81">
        <v>5132630</v>
      </c>
      <c r="AA61" s="83">
        <v>3832058</v>
      </c>
      <c r="AB61" s="83">
        <v>3715684</v>
      </c>
      <c r="AC61" s="83">
        <v>3534498.54</v>
      </c>
      <c r="AD61" s="83">
        <v>4525150</v>
      </c>
      <c r="AE61" s="83">
        <v>2200021</v>
      </c>
    </row>
    <row r="62" spans="4:31" x14ac:dyDescent="0.25">
      <c r="D62" s="189" t="s">
        <v>20</v>
      </c>
      <c r="E62" s="209"/>
      <c r="F62" s="78">
        <v>122775.7</v>
      </c>
      <c r="G62" s="79">
        <v>140226.4</v>
      </c>
      <c r="H62" s="78">
        <v>119647.5</v>
      </c>
      <c r="I62" s="79">
        <v>166770.4</v>
      </c>
      <c r="J62" s="78">
        <v>128109.4</v>
      </c>
      <c r="K62" s="79">
        <v>117547.1</v>
      </c>
      <c r="L62" s="78">
        <v>105652.5</v>
      </c>
      <c r="M62" s="79">
        <v>115282.7</v>
      </c>
      <c r="N62" s="78">
        <v>149218.4</v>
      </c>
      <c r="O62" s="79">
        <v>173374.8</v>
      </c>
      <c r="P62" s="78">
        <v>163269.6</v>
      </c>
      <c r="Q62" s="79">
        <v>171002.4</v>
      </c>
      <c r="R62" s="78">
        <v>236318</v>
      </c>
      <c r="S62" s="79">
        <v>407619.8</v>
      </c>
      <c r="T62" s="78">
        <v>289370.7</v>
      </c>
      <c r="U62" s="79">
        <v>454537.2</v>
      </c>
      <c r="V62" s="78">
        <v>611455.1</v>
      </c>
      <c r="W62" s="79">
        <v>602641.6</v>
      </c>
      <c r="X62" s="78">
        <v>500826.3</v>
      </c>
      <c r="Y62" s="79">
        <v>555650.1</v>
      </c>
      <c r="Z62" s="78">
        <v>482593.2</v>
      </c>
      <c r="AA62" s="80">
        <v>588183.80000000005</v>
      </c>
      <c r="AB62" s="80">
        <v>585841</v>
      </c>
      <c r="AC62" s="80">
        <v>642580.56299999997</v>
      </c>
      <c r="AD62" s="80">
        <v>539524.30000000005</v>
      </c>
      <c r="AE62" s="80">
        <v>601648</v>
      </c>
    </row>
    <row r="63" spans="4:31" x14ac:dyDescent="0.25">
      <c r="D63" s="198" t="s">
        <v>21</v>
      </c>
      <c r="E63" s="208"/>
      <c r="F63" s="81">
        <v>2514865</v>
      </c>
      <c r="G63" s="82">
        <v>2488250</v>
      </c>
      <c r="H63" s="81">
        <v>2735845</v>
      </c>
      <c r="I63" s="82">
        <v>2733054</v>
      </c>
      <c r="J63" s="81">
        <v>2357074</v>
      </c>
      <c r="K63" s="82">
        <v>2732466</v>
      </c>
      <c r="L63" s="81">
        <v>2783668</v>
      </c>
      <c r="M63" s="82">
        <v>2836600</v>
      </c>
      <c r="N63" s="81">
        <v>3055469</v>
      </c>
      <c r="O63" s="82">
        <v>3693447</v>
      </c>
      <c r="P63" s="81">
        <v>4401428</v>
      </c>
      <c r="Q63" s="82">
        <v>5230207</v>
      </c>
      <c r="R63" s="81">
        <v>6088977</v>
      </c>
      <c r="S63" s="82">
        <v>7407699</v>
      </c>
      <c r="T63" s="81">
        <v>6123263</v>
      </c>
      <c r="U63" s="82">
        <v>7456062</v>
      </c>
      <c r="V63" s="81">
        <v>9202692</v>
      </c>
      <c r="W63" s="82">
        <v>9833209</v>
      </c>
      <c r="X63" s="81">
        <v>10318549</v>
      </c>
      <c r="Y63" s="82">
        <v>10785268</v>
      </c>
      <c r="Z63" s="81">
        <v>10043319</v>
      </c>
      <c r="AA63" s="83">
        <v>8954309</v>
      </c>
      <c r="AB63" s="83">
        <v>9325518</v>
      </c>
      <c r="AC63" s="83">
        <v>10400618.523</v>
      </c>
      <c r="AD63" s="83">
        <v>10372424</v>
      </c>
      <c r="AE63" s="83">
        <v>9575097</v>
      </c>
    </row>
    <row r="64" spans="4:31" x14ac:dyDescent="0.25">
      <c r="D64" s="189" t="s">
        <v>22</v>
      </c>
      <c r="E64" s="209"/>
      <c r="F64" s="78">
        <v>2405515</v>
      </c>
      <c r="G64" s="79">
        <v>2256822</v>
      </c>
      <c r="H64" s="78">
        <v>2487905</v>
      </c>
      <c r="I64" s="79">
        <v>2341007</v>
      </c>
      <c r="J64" s="78">
        <v>1652494</v>
      </c>
      <c r="K64" s="79">
        <v>2106017</v>
      </c>
      <c r="L64" s="78">
        <v>2093493</v>
      </c>
      <c r="M64" s="79">
        <v>2041621</v>
      </c>
      <c r="N64" s="78">
        <v>2186468</v>
      </c>
      <c r="O64" s="79">
        <v>2944837</v>
      </c>
      <c r="P64" s="78">
        <v>3659480</v>
      </c>
      <c r="Q64" s="79">
        <v>4609382</v>
      </c>
      <c r="R64" s="78">
        <v>5793731</v>
      </c>
      <c r="S64" s="79">
        <v>6713759</v>
      </c>
      <c r="T64" s="78">
        <v>4930121</v>
      </c>
      <c r="U64" s="79">
        <v>6389495</v>
      </c>
      <c r="V64" s="78">
        <v>8551983</v>
      </c>
      <c r="W64" s="79">
        <v>8651595</v>
      </c>
      <c r="X64" s="78">
        <v>8321243</v>
      </c>
      <c r="Y64" s="79">
        <v>9041364</v>
      </c>
      <c r="Z64" s="78">
        <v>7581940</v>
      </c>
      <c r="AA64" s="80">
        <v>6493446</v>
      </c>
      <c r="AB64" s="80">
        <v>6843142</v>
      </c>
      <c r="AC64" s="80">
        <v>7975492.574</v>
      </c>
      <c r="AD64" s="80">
        <v>7532558</v>
      </c>
      <c r="AE64" s="80">
        <v>6151101</v>
      </c>
    </row>
    <row r="65" spans="4:31" x14ac:dyDescent="0.25">
      <c r="D65" s="198" t="s">
        <v>23</v>
      </c>
      <c r="E65" s="208"/>
      <c r="F65" s="81">
        <v>5184310</v>
      </c>
      <c r="G65" s="82">
        <v>5124889</v>
      </c>
      <c r="H65" s="81">
        <v>6015036</v>
      </c>
      <c r="I65" s="82">
        <v>5669701</v>
      </c>
      <c r="J65" s="81">
        <v>3675118</v>
      </c>
      <c r="K65" s="82">
        <v>3867023</v>
      </c>
      <c r="L65" s="81">
        <v>4745504</v>
      </c>
      <c r="M65" s="82">
        <v>4667370</v>
      </c>
      <c r="N65" s="81">
        <v>5263917</v>
      </c>
      <c r="O65" s="82">
        <v>6656392</v>
      </c>
      <c r="P65" s="81">
        <v>8563776</v>
      </c>
      <c r="Q65" s="82">
        <v>10508883</v>
      </c>
      <c r="R65" s="81">
        <v>13598247</v>
      </c>
      <c r="S65" s="82">
        <v>15562938</v>
      </c>
      <c r="T65" s="81">
        <v>13737790</v>
      </c>
      <c r="U65" s="82">
        <v>16272903</v>
      </c>
      <c r="V65" s="81">
        <v>22262263</v>
      </c>
      <c r="W65" s="82">
        <v>21860260</v>
      </c>
      <c r="X65" s="81">
        <v>22097770</v>
      </c>
      <c r="Y65" s="82">
        <v>23715197</v>
      </c>
      <c r="Z65" s="81">
        <v>19890561</v>
      </c>
      <c r="AA65" s="83">
        <v>14740059</v>
      </c>
      <c r="AB65" s="83">
        <v>15342044</v>
      </c>
      <c r="AC65" s="83">
        <v>17364015.932</v>
      </c>
      <c r="AD65" s="83">
        <v>18086133</v>
      </c>
      <c r="AE65" s="83">
        <v>14500557</v>
      </c>
    </row>
    <row r="66" spans="4:31" x14ac:dyDescent="0.25">
      <c r="D66" s="189" t="s">
        <v>24</v>
      </c>
      <c r="E66" s="209"/>
      <c r="F66" s="78">
        <v>992083.6</v>
      </c>
      <c r="G66" s="79">
        <v>1046624</v>
      </c>
      <c r="H66" s="78">
        <v>1251799</v>
      </c>
      <c r="I66" s="79">
        <v>1257483</v>
      </c>
      <c r="J66" s="78">
        <v>928736.1</v>
      </c>
      <c r="K66" s="79">
        <v>991960.3</v>
      </c>
      <c r="L66" s="78">
        <v>1033912</v>
      </c>
      <c r="M66" s="79">
        <v>1052854</v>
      </c>
      <c r="N66" s="78">
        <v>1093196</v>
      </c>
      <c r="O66" s="79">
        <v>1199895</v>
      </c>
      <c r="P66" s="78">
        <v>1566451</v>
      </c>
      <c r="Q66" s="79">
        <v>2024033</v>
      </c>
      <c r="R66" s="78">
        <v>2545160</v>
      </c>
      <c r="S66" s="79">
        <v>3044257</v>
      </c>
      <c r="T66" s="78">
        <v>2717236</v>
      </c>
      <c r="U66" s="79">
        <v>3520190</v>
      </c>
      <c r="V66" s="78">
        <v>4399797</v>
      </c>
      <c r="W66" s="79">
        <v>4917367</v>
      </c>
      <c r="X66" s="78">
        <v>5078035</v>
      </c>
      <c r="Y66" s="79">
        <v>5604403</v>
      </c>
      <c r="Z66" s="78">
        <v>4597375</v>
      </c>
      <c r="AA66" s="80">
        <v>3903629</v>
      </c>
      <c r="AB66" s="80">
        <v>4017558</v>
      </c>
      <c r="AC66" s="80">
        <v>4465154.1619999995</v>
      </c>
      <c r="AD66" s="80">
        <v>4547019</v>
      </c>
      <c r="AE66" s="80">
        <v>3533342</v>
      </c>
    </row>
    <row r="67" spans="4:31" ht="15.75" thickBot="1" x14ac:dyDescent="0.3">
      <c r="D67" s="200" t="s">
        <v>25</v>
      </c>
      <c r="E67" s="229"/>
      <c r="F67" s="84">
        <v>659901.1</v>
      </c>
      <c r="G67" s="85">
        <v>306779.8</v>
      </c>
      <c r="H67" s="84">
        <v>301704.7</v>
      </c>
      <c r="I67" s="85">
        <v>260009.8</v>
      </c>
      <c r="J67" s="84">
        <v>117851.6</v>
      </c>
      <c r="K67" s="85">
        <v>21567.97</v>
      </c>
      <c r="L67" s="84">
        <v>121369.5</v>
      </c>
      <c r="M67" s="85">
        <v>10784.55</v>
      </c>
      <c r="N67" s="84">
        <v>74602.61</v>
      </c>
      <c r="O67" s="85">
        <v>113553.3</v>
      </c>
      <c r="P67" s="84">
        <v>154996.6</v>
      </c>
      <c r="Q67" s="85">
        <v>255741.8</v>
      </c>
      <c r="R67" s="84">
        <v>299986.40000000002</v>
      </c>
      <c r="S67" s="85">
        <v>323071</v>
      </c>
      <c r="T67" s="84">
        <v>268695.90000000002</v>
      </c>
      <c r="U67" s="85">
        <v>337555.5</v>
      </c>
      <c r="V67" s="84">
        <v>503436.6</v>
      </c>
      <c r="W67" s="85">
        <v>557859.4</v>
      </c>
      <c r="X67" s="84">
        <v>652529.1</v>
      </c>
      <c r="Y67" s="85">
        <v>662764.69999999995</v>
      </c>
      <c r="Z67" s="84">
        <v>617120.1</v>
      </c>
      <c r="AA67" s="86">
        <v>515219.1</v>
      </c>
      <c r="AB67" s="86">
        <v>415266.1</v>
      </c>
      <c r="AC67" s="86">
        <v>430532.67499999999</v>
      </c>
      <c r="AD67" s="86">
        <v>460890.6</v>
      </c>
      <c r="AE67" s="84">
        <v>417232</v>
      </c>
    </row>
    <row r="68" spans="4:31" x14ac:dyDescent="0.25">
      <c r="D68" s="1" t="s">
        <v>51</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86"/>
  <sheetViews>
    <sheetView showGridLines="0" topLeftCell="V68" workbookViewId="0">
      <selection activeCell="AE75" sqref="AE75:AE85"/>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17.85546875" bestFit="1" customWidth="1"/>
  </cols>
  <sheetData>
    <row r="7" spans="2:5" x14ac:dyDescent="0.25">
      <c r="B7" s="191" t="s">
        <v>43</v>
      </c>
      <c r="C7" s="204"/>
      <c r="D7" s="204"/>
      <c r="E7" s="204"/>
    </row>
    <row r="8" spans="2:5" x14ac:dyDescent="0.25">
      <c r="B8" s="204"/>
      <c r="C8" s="204"/>
      <c r="D8" s="204"/>
      <c r="E8" s="204"/>
    </row>
    <row r="9" spans="2:5" x14ac:dyDescent="0.25">
      <c r="B9" s="204"/>
      <c r="C9" s="204"/>
      <c r="D9" s="204"/>
      <c r="E9" s="204"/>
    </row>
    <row r="10" spans="2:5" x14ac:dyDescent="0.25">
      <c r="B10" s="204"/>
      <c r="C10" s="204"/>
      <c r="D10" s="204"/>
      <c r="E10" s="204"/>
    </row>
    <row r="11" spans="2:5" x14ac:dyDescent="0.25">
      <c r="B11" s="204"/>
      <c r="C11" s="204"/>
      <c r="D11" s="204"/>
      <c r="E11" s="204"/>
    </row>
    <row r="12" spans="2:5" x14ac:dyDescent="0.25">
      <c r="B12" s="204"/>
      <c r="C12" s="204"/>
      <c r="D12" s="204"/>
      <c r="E12" s="204"/>
    </row>
    <row r="13" spans="2:5" x14ac:dyDescent="0.25">
      <c r="B13" s="204"/>
      <c r="C13" s="204"/>
      <c r="D13" s="204"/>
      <c r="E13" s="204"/>
    </row>
    <row r="14" spans="2:5" x14ac:dyDescent="0.25">
      <c r="B14" s="204"/>
      <c r="C14" s="204"/>
      <c r="D14" s="204"/>
      <c r="E14" s="204"/>
    </row>
    <row r="15" spans="2:5" x14ac:dyDescent="0.25">
      <c r="B15" s="204"/>
      <c r="C15" s="204"/>
      <c r="D15" s="204"/>
      <c r="E15" s="204"/>
    </row>
    <row r="16" spans="2:5" x14ac:dyDescent="0.25">
      <c r="B16" s="204"/>
      <c r="C16" s="204"/>
      <c r="D16" s="204"/>
      <c r="E16" s="204"/>
    </row>
    <row r="17" spans="2:15" x14ac:dyDescent="0.25">
      <c r="B17" s="192" t="s">
        <v>3</v>
      </c>
      <c r="C17" s="192"/>
      <c r="D17" s="192"/>
      <c r="G17" s="192" t="s">
        <v>3</v>
      </c>
      <c r="H17" s="192"/>
      <c r="I17" s="192"/>
      <c r="M17" s="192" t="s">
        <v>3</v>
      </c>
      <c r="N17" s="192"/>
      <c r="O17" s="192"/>
    </row>
    <row r="44" spans="4:31" ht="15.75" thickBot="1" x14ac:dyDescent="0.3"/>
    <row r="45" spans="4:31"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237" t="s">
        <v>26</v>
      </c>
      <c r="E46" s="238"/>
      <c r="F46" s="49"/>
      <c r="G46" s="64"/>
      <c r="H46" s="49"/>
      <c r="I46" s="64"/>
      <c r="J46" s="49"/>
      <c r="K46" s="64"/>
      <c r="L46" s="49"/>
      <c r="M46" s="64"/>
      <c r="N46" s="49"/>
      <c r="O46" s="64"/>
      <c r="P46" s="49"/>
      <c r="Q46" s="64"/>
      <c r="R46" s="49"/>
      <c r="S46" s="64"/>
      <c r="T46" s="49"/>
      <c r="U46" s="64"/>
      <c r="V46" s="49"/>
      <c r="W46" s="64"/>
      <c r="X46" s="49"/>
      <c r="Y46" s="64"/>
      <c r="Z46" s="49"/>
      <c r="AA46" s="65"/>
      <c r="AB46" s="65"/>
      <c r="AC46" s="65"/>
      <c r="AD46" s="65"/>
      <c r="AE46" s="65"/>
    </row>
    <row r="47" spans="4:31" x14ac:dyDescent="0.25">
      <c r="D47" s="233" t="s">
        <v>16</v>
      </c>
      <c r="E47" s="234"/>
      <c r="F47" s="89">
        <f>+(A!D47/A!$D$46)/(I!F76/I!$F$75)</f>
        <v>0.25775455441864525</v>
      </c>
      <c r="G47" s="89">
        <f>+(A!E47/A!$D$46)/(I!G76/I!$F$75)</f>
        <v>0.26080017309839809</v>
      </c>
      <c r="H47" s="89">
        <f>+(A!F47/A!$D$46)/(I!H76/I!$F$75)</f>
        <v>0.43071354892135821</v>
      </c>
      <c r="I47" s="89">
        <f>+(A!G47/A!$D$46)/(I!I76/I!$F$75)</f>
        <v>0.30662862176675143</v>
      </c>
      <c r="J47" s="89">
        <f>+(A!H47/A!$D$46)/(I!J76/I!$F$75)</f>
        <v>0.51596871297897473</v>
      </c>
      <c r="K47" s="89">
        <f>+(A!I47/A!$D$46)/(I!K76/I!$F$75)</f>
        <v>0.42770028184916709</v>
      </c>
      <c r="L47" s="89">
        <f>+(A!J47/A!$D$46)/(I!L76/I!$F$75)</f>
        <v>0.77060236727823106</v>
      </c>
      <c r="M47" s="89">
        <f>+(A!K47/A!$D$46)/(I!M76/I!$F$75)</f>
        <v>0.8564284925556267</v>
      </c>
      <c r="N47" s="89">
        <f>+(A!L47/A!$D$46)/(I!N76/I!$F$75)</f>
        <v>0.77120544159432214</v>
      </c>
      <c r="O47" s="89">
        <f>+(A!M47/A!$D$46)/(I!O76/I!$F$75)</f>
        <v>0.8241096176074596</v>
      </c>
      <c r="P47" s="89">
        <f>+(A!N47/A!$D$46)/(I!P76/I!$F$75)</f>
        <v>0.56211811795636246</v>
      </c>
      <c r="Q47" s="89">
        <f>+(A!O47/A!$D$46)/(I!Q76/I!$F$75)</f>
        <v>0.89235257507822952</v>
      </c>
      <c r="R47" s="89">
        <f>+(A!P47/A!$D$46)/(I!R76/I!$F$75)</f>
        <v>0.73791629120427649</v>
      </c>
      <c r="S47" s="89">
        <f>+(A!Q47/A!$D$46)/(I!S76/I!$F$75)</f>
        <v>0.77724848726985063</v>
      </c>
      <c r="T47" s="89">
        <f>+(A!R47/A!$D$46)/(I!T76/I!$F$75)</f>
        <v>0.94275992572887735</v>
      </c>
      <c r="U47" s="89">
        <f>+(A!S47/A!$D$46)/(I!U76/I!$F$75)</f>
        <v>1.1885980417217261</v>
      </c>
      <c r="V47" s="89">
        <f>+(A!T47/A!$D$46)/(I!V76/I!$F$75)</f>
        <v>2.690350548460819</v>
      </c>
      <c r="W47" s="89">
        <f>+(A!U47/A!$D$46)/(I!W76/I!$F$75)</f>
        <v>0.80247473229283806</v>
      </c>
      <c r="X47" s="89">
        <f>+(A!V47/A!$D$46)/(I!X76/I!$F$75)</f>
        <v>0.9480433786785043</v>
      </c>
      <c r="Y47" s="89">
        <f>+(A!W47/A!$D$46)/(I!Y76/I!$F$75)</f>
        <v>0.8784173901944331</v>
      </c>
      <c r="Z47" s="89">
        <f>+(A!X47/A!$D$46)/(I!Z76/I!$F$75)</f>
        <v>1.2149544750605128</v>
      </c>
      <c r="AA47" s="89">
        <f>+(A!Y47/A!$D$46)/(I!AA76/I!$F$75)</f>
        <v>1.221181963638966</v>
      </c>
      <c r="AB47" s="89">
        <f>+(A!Z47/A!$D$46)/(I!AB76/I!$F$75)</f>
        <v>1.2164407369845351</v>
      </c>
      <c r="AC47" s="89">
        <f>+(A!AA47/A!$D$46)/(I!AC76/I!$F$75)</f>
        <v>1.2987527369096654</v>
      </c>
      <c r="AD47" s="89">
        <f>+(A!AB47/A!$D$46)/(I!AD76/I!$F$75)</f>
        <v>1.1770983064218279</v>
      </c>
      <c r="AE47" s="74">
        <f>+(A!AC47/A!$D$46)/(I!AE76/I!$F$75)</f>
        <v>0.97988826113005356</v>
      </c>
    </row>
    <row r="48" spans="4:31" x14ac:dyDescent="0.25">
      <c r="D48" s="235" t="s">
        <v>17</v>
      </c>
      <c r="E48" s="236"/>
      <c r="F48" s="74">
        <f>+(A!D48/A!$D$46)/(I!F77/I!$F$75)</f>
        <v>0.65104301925413011</v>
      </c>
      <c r="G48" s="74">
        <f>+(A!E48/A!$D$46)/(I!G77/I!$F$75)</f>
        <v>0.77434251437089952</v>
      </c>
      <c r="H48" s="74">
        <f>+(A!F48/A!$D$46)/(I!H77/I!$F$75)</f>
        <v>0.83070313360997694</v>
      </c>
      <c r="I48" s="74">
        <f>+(A!G48/A!$D$46)/(I!I77/I!$F$75)</f>
        <v>0.61315215199183071</v>
      </c>
      <c r="J48" s="74">
        <f>+(A!H48/A!$D$46)/(I!J77/I!$F$75)</f>
        <v>4.4091006533285126</v>
      </c>
      <c r="K48" s="74">
        <f>+(A!I48/A!$D$46)/(I!K77/I!$F$75)</f>
        <v>0.63409749575321994</v>
      </c>
      <c r="L48" s="74">
        <f>+(A!J48/A!$D$46)/(I!L77/I!$F$75)</f>
        <v>0.14531207872746929</v>
      </c>
      <c r="M48" s="74">
        <f>+(A!K48/A!$D$46)/(I!M77/I!$F$75)</f>
        <v>0.52965180901503606</v>
      </c>
      <c r="N48" s="74">
        <f>+(A!L48/A!$D$46)/(I!N77/I!$F$75)</f>
        <v>0.75464547349900812</v>
      </c>
      <c r="O48" s="74">
        <f>+(A!M48/A!$D$46)/(I!O77/I!$F$75)</f>
        <v>0.54896947039051569</v>
      </c>
      <c r="P48" s="74">
        <f>+(A!N48/A!$D$46)/(I!P77/I!$F$75)</f>
        <v>0.79938304525835524</v>
      </c>
      <c r="Q48" s="74">
        <f>+(A!O48/A!$D$46)/(I!Q77/I!$F$75)</f>
        <v>0.62801824939047279</v>
      </c>
      <c r="R48" s="74">
        <f>+(A!P48/A!$D$46)/(I!R77/I!$F$75)</f>
        <v>2.3241231930455375</v>
      </c>
      <c r="S48" s="74">
        <f>+(A!Q48/A!$D$46)/(I!S77/I!$F$75)</f>
        <v>2.5468553627819364</v>
      </c>
      <c r="T48" s="74">
        <f>+(A!R48/A!$D$46)/(I!T77/I!$F$75)</f>
        <v>1.6177115107309141</v>
      </c>
      <c r="U48" s="74">
        <f>+(A!S48/A!$D$46)/(I!U77/I!$F$75)</f>
        <v>3.1110071836699751</v>
      </c>
      <c r="V48" s="74">
        <f>+(A!T48/A!$D$46)/(I!V77/I!$F$75)</f>
        <v>6.4819785718135314</v>
      </c>
      <c r="W48" s="74">
        <f>+(A!U48/A!$D$46)/(I!W77/I!$F$75)</f>
        <v>7.2915610074157478</v>
      </c>
      <c r="X48" s="74">
        <f>+(A!V48/A!$D$46)/(I!X77/I!$F$75)</f>
        <v>6.0794375236466847</v>
      </c>
      <c r="Y48" s="74">
        <f>+(A!W48/A!$D$46)/(I!Y77/I!$F$75)</f>
        <v>4.2247425717138318</v>
      </c>
      <c r="Z48" s="74">
        <f>+(A!X48/A!$D$46)/(I!Z77/I!$F$75)</f>
        <v>5.6621695885008076</v>
      </c>
      <c r="AA48" s="74">
        <f>+(A!Y48/A!$D$46)/(I!AA77/I!$F$75)</f>
        <v>9.8163835507592108</v>
      </c>
      <c r="AB48" s="74">
        <f>+(A!Z48/A!$D$46)/(I!AB77/I!$F$75)</f>
        <v>7.8587879410119639</v>
      </c>
      <c r="AC48" s="74">
        <f>+(A!AA48/A!$D$46)/(I!AC77/I!$F$75)</f>
        <v>7.483304165451675</v>
      </c>
      <c r="AD48" s="74">
        <f>+(A!AB48/A!$D$46)/(I!AD77/I!$F$75)</f>
        <v>2.8307979834737931</v>
      </c>
      <c r="AE48" s="74">
        <f>+(A!AC48/A!$D$46)/(I!AE77/I!$F$75)</f>
        <v>1.6186926662814516</v>
      </c>
    </row>
    <row r="49" spans="4:31" x14ac:dyDescent="0.25">
      <c r="D49" s="233" t="s">
        <v>18</v>
      </c>
      <c r="E49" s="234"/>
      <c r="F49" s="74">
        <f>+(A!D49/A!$D$46)/(I!F78/I!$F$75)</f>
        <v>0.51148658511918832</v>
      </c>
      <c r="G49" s="74">
        <f>+(A!E49/A!$D$46)/(I!G78/I!$F$75)</f>
        <v>0.17772731674013756</v>
      </c>
      <c r="H49" s="74">
        <f>+(A!F49/A!$D$46)/(I!H78/I!$F$75)</f>
        <v>8.7135559863972742E-2</v>
      </c>
      <c r="I49" s="74">
        <f>+(A!G49/A!$D$46)/(I!I78/I!$F$75)</f>
        <v>0.10749280605932288</v>
      </c>
      <c r="J49" s="74">
        <f>+(A!H49/A!$D$46)/(I!J78/I!$F$75)</f>
        <v>0.14890618254766796</v>
      </c>
      <c r="K49" s="74">
        <f>+(A!I49/A!$D$46)/(I!K78/I!$F$75)</f>
        <v>8.8136819994703061E-2</v>
      </c>
      <c r="L49" s="74">
        <f>+(A!J49/A!$D$46)/(I!L78/I!$F$75)</f>
        <v>6.8262219860662346E-2</v>
      </c>
      <c r="M49" s="74">
        <f>+(A!K49/A!$D$46)/(I!M78/I!$F$75)</f>
        <v>4.6097710224619122E-2</v>
      </c>
      <c r="N49" s="74">
        <f>+(A!L49/A!$D$46)/(I!N78/I!$F$75)</f>
        <v>6.5331326052633615E-2</v>
      </c>
      <c r="O49" s="74">
        <f>+(A!M49/A!$D$46)/(I!O78/I!$F$75)</f>
        <v>6.9228144105183922E-2</v>
      </c>
      <c r="P49" s="74">
        <f>+(A!N49/A!$D$46)/(I!P78/I!$F$75)</f>
        <v>7.6569998961800223E-2</v>
      </c>
      <c r="Q49" s="74">
        <f>+(A!O49/A!$D$46)/(I!Q78/I!$F$75)</f>
        <v>2.8126851224138796E-2</v>
      </c>
      <c r="R49" s="74">
        <f>+(A!P49/A!$D$46)/(I!R78/I!$F$75)</f>
        <v>2.3744140737545664E-2</v>
      </c>
      <c r="S49" s="74">
        <f>+(A!Q49/A!$D$46)/(I!S78/I!$F$75)</f>
        <v>1.7885753200226152E-2</v>
      </c>
      <c r="T49" s="74">
        <f>+(A!R49/A!$D$46)/(I!T78/I!$F$75)</f>
        <v>1.3117442895199631E-2</v>
      </c>
      <c r="U49" s="74">
        <f>+(A!S49/A!$D$46)/(I!U78/I!$F$75)</f>
        <v>4.0847189486066483E-3</v>
      </c>
      <c r="V49" s="74">
        <f>+(A!T49/A!$D$46)/(I!V78/I!$F$75)</f>
        <v>1.1734686524931422E-2</v>
      </c>
      <c r="W49" s="74">
        <f>+(A!U49/A!$D$46)/(I!W78/I!$F$75)</f>
        <v>4.6271367139867859E-3</v>
      </c>
      <c r="X49" s="74">
        <f>+(A!V49/A!$D$46)/(I!X78/I!$F$75)</f>
        <v>0.33831364959593246</v>
      </c>
      <c r="Y49" s="74">
        <f>+(A!W49/A!$D$46)/(I!Y78/I!$F$75)</f>
        <v>7.3010547570590565E-3</v>
      </c>
      <c r="Z49" s="74">
        <f>+(A!X49/A!$D$46)/(I!Z78/I!$F$75)</f>
        <v>5.0952327033656368E-2</v>
      </c>
      <c r="AA49" s="74">
        <f>+(A!Y49/A!$D$46)/(I!AA78/I!$F$75)</f>
        <v>1.316563880322613E-2</v>
      </c>
      <c r="AB49" s="74">
        <f>+(A!Z49/A!$D$46)/(I!AB78/I!$F$75)</f>
        <v>0.15992804804504832</v>
      </c>
      <c r="AC49" s="74">
        <f>+(A!AA49/A!$D$46)/(I!AC78/I!$F$75)</f>
        <v>1.7220629671338139E-2</v>
      </c>
      <c r="AD49" s="74">
        <f>+(A!AB49/A!$D$46)/(I!AD78/I!$F$75)</f>
        <v>3.2284374974229618E-2</v>
      </c>
      <c r="AE49" s="74">
        <f>+(A!AC49/A!$D$46)/(I!AE78/I!$F$75)</f>
        <v>1.2436050684717538E-4</v>
      </c>
    </row>
    <row r="50" spans="4:31" x14ac:dyDescent="0.25">
      <c r="D50" s="235" t="s">
        <v>19</v>
      </c>
      <c r="E50" s="236"/>
      <c r="F50" s="74">
        <f>+(A!D50/A!$D$46)/(I!F79/I!$F$75)</f>
        <v>0</v>
      </c>
      <c r="G50" s="74">
        <f>+(A!E50/A!$D$46)/(I!G79/I!$F$75)</f>
        <v>0</v>
      </c>
      <c r="H50" s="74">
        <f>+(A!F50/A!$D$46)/(I!H79/I!$F$75)</f>
        <v>0</v>
      </c>
      <c r="I50" s="74">
        <f>+(A!G50/A!$D$46)/(I!I79/I!$F$75)</f>
        <v>8.9371198153056391E-5</v>
      </c>
      <c r="J50" s="74">
        <f>+(A!H50/A!$D$46)/(I!J79/I!$F$75)</f>
        <v>2.245348040041627E-3</v>
      </c>
      <c r="K50" s="74">
        <f>+(A!I50/A!$D$46)/(I!K79/I!$F$75)</f>
        <v>2.4239571112280331E-6</v>
      </c>
      <c r="L50" s="74">
        <f>+(A!J50/A!$D$46)/(I!L79/I!$F$75)</f>
        <v>5.0578532845294861E-3</v>
      </c>
      <c r="M50" s="74">
        <f>+(A!K50/A!$D$46)/(I!M79/I!$F$75)</f>
        <v>3.3961090786605232E-2</v>
      </c>
      <c r="N50" s="74">
        <f>+(A!L50/A!$D$46)/(I!N79/I!$F$75)</f>
        <v>3.4320357099252343E-4</v>
      </c>
      <c r="O50" s="74">
        <f>+(A!M50/A!$D$46)/(I!O79/I!$F$75)</f>
        <v>3.2790878290717846E-5</v>
      </c>
      <c r="P50" s="74">
        <f>+(A!N50/A!$D$46)/(I!P79/I!$F$75)</f>
        <v>0</v>
      </c>
      <c r="Q50" s="74">
        <f>+(A!O50/A!$D$46)/(I!Q79/I!$F$75)</f>
        <v>0</v>
      </c>
      <c r="R50" s="74">
        <f>+(A!P50/A!$D$46)/(I!R79/I!$F$75)</f>
        <v>0</v>
      </c>
      <c r="S50" s="74">
        <f>+(A!Q50/A!$D$46)/(I!S79/I!$F$75)</f>
        <v>2.1567077992528851E-3</v>
      </c>
      <c r="T50" s="74">
        <f>+(A!R50/A!$D$46)/(I!T79/I!$F$75)</f>
        <v>7.6578000259635453E-4</v>
      </c>
      <c r="U50" s="74">
        <f>+(A!S50/A!$D$46)/(I!U79/I!$F$75)</f>
        <v>5.1810930796973055E-3</v>
      </c>
      <c r="V50" s="74">
        <f>+(A!T50/A!$D$46)/(I!V79/I!$F$75)</f>
        <v>2.3033329233731977E-3</v>
      </c>
      <c r="W50" s="74">
        <f>+(A!U50/A!$D$46)/(I!W79/I!$F$75)</f>
        <v>2.6013488080698279E-2</v>
      </c>
      <c r="X50" s="74">
        <f>+(A!V50/A!$D$46)/(I!X79/I!$F$75)</f>
        <v>4.1686941035316359E-2</v>
      </c>
      <c r="Y50" s="74">
        <f>+(A!W50/A!$D$46)/(I!Y79/I!$F$75)</f>
        <v>4.240863133861475E-2</v>
      </c>
      <c r="Z50" s="74">
        <f>+(A!X50/A!$D$46)/(I!Z79/I!$F$75)</f>
        <v>4.8376974396904443E-2</v>
      </c>
      <c r="AA50" s="74">
        <f>+(A!Y50/A!$D$46)/(I!AA79/I!$F$75)</f>
        <v>5.0975085618410125E-2</v>
      </c>
      <c r="AB50" s="74">
        <f>+(A!Z50/A!$D$46)/(I!AB79/I!$F$75)</f>
        <v>7.1529455726818916E-2</v>
      </c>
      <c r="AC50" s="74">
        <f>+(A!AA50/A!$D$46)/(I!AC79/I!$F$75)</f>
        <v>5.3693066652578815E-2</v>
      </c>
      <c r="AD50" s="74">
        <f>+(A!AB50/A!$D$46)/(I!AD79/I!$F$75)</f>
        <v>0.1250069355465189</v>
      </c>
      <c r="AE50" s="74">
        <f>+(A!AC50/A!$D$46)/(I!AE79/I!$F$75)</f>
        <v>0.10024538691511502</v>
      </c>
    </row>
    <row r="51" spans="4:31" x14ac:dyDescent="0.25">
      <c r="D51" s="233" t="s">
        <v>20</v>
      </c>
      <c r="E51" s="234"/>
      <c r="F51" s="74">
        <f>+(A!D51/A!$D$46)/(I!F80/I!$F$75)</f>
        <v>0</v>
      </c>
      <c r="G51" s="74">
        <f>+(A!E51/A!$D$46)/(I!G80/I!$F$75)</f>
        <v>0</v>
      </c>
      <c r="H51" s="74">
        <f>+(A!F51/A!$D$46)/(I!H80/I!$F$75)</f>
        <v>0</v>
      </c>
      <c r="I51" s="74">
        <f>+(A!G51/A!$D$46)/(I!I80/I!$F$75)</f>
        <v>0</v>
      </c>
      <c r="J51" s="74">
        <f>+(A!H51/A!$D$46)/(I!J80/I!$F$75)</f>
        <v>0</v>
      </c>
      <c r="K51" s="74">
        <f>+(A!I51/A!$D$46)/(I!K80/I!$F$75)</f>
        <v>0</v>
      </c>
      <c r="L51" s="74">
        <f>+(A!J51/A!$D$46)/(I!L80/I!$F$75)</f>
        <v>0</v>
      </c>
      <c r="M51" s="74">
        <f>+(A!K51/A!$D$46)/(I!M80/I!$F$75)</f>
        <v>1.5894157065866248E-3</v>
      </c>
      <c r="N51" s="74">
        <f>+(A!L51/A!$D$46)/(I!N80/I!$F$75)</f>
        <v>0.15968228424266032</v>
      </c>
      <c r="O51" s="74">
        <f>+(A!M51/A!$D$46)/(I!O80/I!$F$75)</f>
        <v>0</v>
      </c>
      <c r="P51" s="74">
        <f>+(A!N51/A!$D$46)/(I!P80/I!$F$75)</f>
        <v>0.97944977234450903</v>
      </c>
      <c r="Q51" s="74">
        <f>+(A!O51/A!$D$46)/(I!Q80/I!$F$75)</f>
        <v>0.65930002531020926</v>
      </c>
      <c r="R51" s="74">
        <f>+(A!P51/A!$D$46)/(I!R80/I!$F$75)</f>
        <v>0.83251356917802832</v>
      </c>
      <c r="S51" s="74">
        <f>+(A!Q51/A!$D$46)/(I!S80/I!$F$75)</f>
        <v>1.0197617964424885</v>
      </c>
      <c r="T51" s="74">
        <f>+(A!R51/A!$D$46)/(I!T80/I!$F$75)</f>
        <v>1.5765884765708187</v>
      </c>
      <c r="U51" s="74">
        <f>+(A!S51/A!$D$46)/(I!U80/I!$F$75)</f>
        <v>1.7649458096596367</v>
      </c>
      <c r="V51" s="74">
        <f>+(A!T51/A!$D$46)/(I!V80/I!$F$75)</f>
        <v>0.86488766473322898</v>
      </c>
      <c r="W51" s="74">
        <f>+(A!U51/A!$D$46)/(I!W80/I!$F$75)</f>
        <v>0.15446023406230389</v>
      </c>
      <c r="X51" s="74">
        <f>+(A!V51/A!$D$46)/(I!X80/I!$F$75)</f>
        <v>0.29238093295399187</v>
      </c>
      <c r="Y51" s="74">
        <f>+(A!W51/A!$D$46)/(I!Y80/I!$F$75)</f>
        <v>0.22185013707144677</v>
      </c>
      <c r="Z51" s="74">
        <f>+(A!X51/A!$D$46)/(I!Z80/I!$F$75)</f>
        <v>0.94615414719823732</v>
      </c>
      <c r="AA51" s="74">
        <f>+(A!Y51/A!$D$46)/(I!AA80/I!$F$75)</f>
        <v>0.48355260253244042</v>
      </c>
      <c r="AB51" s="74">
        <f>+(A!Z51/A!$D$46)/(I!AB80/I!$F$75)</f>
        <v>4.2351302734992572E-3</v>
      </c>
      <c r="AC51" s="74">
        <f>+(A!AA51/A!$D$46)/(I!AC80/I!$F$75)</f>
        <v>5.2197626013830808E-2</v>
      </c>
      <c r="AD51" s="74">
        <f>+(A!AB51/A!$D$46)/(I!AD80/I!$F$75)</f>
        <v>3.5044930373812989E-2</v>
      </c>
      <c r="AE51" s="74">
        <f>+(A!AC51/A!$D$46)/(I!AE80/I!$F$75)</f>
        <v>6.2930609106892016E-3</v>
      </c>
    </row>
    <row r="52" spans="4:31" x14ac:dyDescent="0.25">
      <c r="D52" s="235" t="s">
        <v>21</v>
      </c>
      <c r="E52" s="236"/>
      <c r="F52" s="74">
        <f>+(A!D52/A!$D$46)/(I!F81/I!$F$75)</f>
        <v>4.2900179506837812</v>
      </c>
      <c r="G52" s="74">
        <f>+(A!E52/A!$D$46)/(I!G81/I!$F$75)</f>
        <v>6.297731088327958</v>
      </c>
      <c r="H52" s="74">
        <f>+(A!F52/A!$D$46)/(I!H81/I!$F$75)</f>
        <v>7.0623071638751522</v>
      </c>
      <c r="I52" s="74">
        <f>+(A!G52/A!$D$46)/(I!I81/I!$F$75)</f>
        <v>6.9246690611134269</v>
      </c>
      <c r="J52" s="74">
        <f>+(A!H52/A!$D$46)/(I!J81/I!$F$75)</f>
        <v>5.0340767737097405</v>
      </c>
      <c r="K52" s="74">
        <f>+(A!I52/A!$D$46)/(I!K81/I!$F$75)</f>
        <v>4.2858356840554492</v>
      </c>
      <c r="L52" s="74">
        <f>+(A!J52/A!$D$46)/(I!L81/I!$F$75)</f>
        <v>3.6847229990524566</v>
      </c>
      <c r="M52" s="74">
        <f>+(A!K52/A!$D$46)/(I!M81/I!$F$75)</f>
        <v>3.211476476157002</v>
      </c>
      <c r="N52" s="74">
        <f>+(A!L52/A!$D$46)/(I!N81/I!$F$75)</f>
        <v>4.2921026755462997</v>
      </c>
      <c r="O52" s="74">
        <f>+(A!M52/A!$D$46)/(I!O81/I!$F$75)</f>
        <v>4.4715355242601271</v>
      </c>
      <c r="P52" s="74">
        <f>+(A!N52/A!$D$46)/(I!P81/I!$F$75)</f>
        <v>3.9942010109832995</v>
      </c>
      <c r="Q52" s="74">
        <f>+(A!O52/A!$D$46)/(I!Q81/I!$F$75)</f>
        <v>3.9414735292567973</v>
      </c>
      <c r="R52" s="74">
        <f>+(A!P52/A!$D$46)/(I!R81/I!$F$75)</f>
        <v>4.4494692235520965</v>
      </c>
      <c r="S52" s="74">
        <f>+(A!Q52/A!$D$46)/(I!S81/I!$F$75)</f>
        <v>5.6506708127498175</v>
      </c>
      <c r="T52" s="74">
        <f>+(A!R52/A!$D$46)/(I!T81/I!$F$75)</f>
        <v>4.7099127345270038</v>
      </c>
      <c r="U52" s="74">
        <f>+(A!S52/A!$D$46)/(I!U81/I!$F$75)</f>
        <v>5.6618328047119988</v>
      </c>
      <c r="V52" s="74">
        <f>+(A!T52/A!$D$46)/(I!V81/I!$F$75)</f>
        <v>6.1071529955513606</v>
      </c>
      <c r="W52" s="74">
        <f>+(A!U52/A!$D$46)/(I!W81/I!$F$75)</f>
        <v>6.784582971833153</v>
      </c>
      <c r="X52" s="74">
        <f>+(A!V52/A!$D$46)/(I!X81/I!$F$75)</f>
        <v>6.5272155204561297</v>
      </c>
      <c r="Y52" s="74">
        <f>+(A!W52/A!$D$46)/(I!Y81/I!$F$75)</f>
        <v>5.684930847675453</v>
      </c>
      <c r="Z52" s="74">
        <f>+(A!X52/A!$D$46)/(I!Z81/I!$F$75)</f>
        <v>6.3410538482880723</v>
      </c>
      <c r="AA52" s="74">
        <f>+(A!Y52/A!$D$46)/(I!AA81/I!$F$75)</f>
        <v>7.2324313622075849</v>
      </c>
      <c r="AB52" s="74">
        <f>+(A!Z52/A!$D$46)/(I!AB81/I!$F$75)</f>
        <v>6.9241962212083186</v>
      </c>
      <c r="AC52" s="74">
        <f>+(A!AA52/A!$D$46)/(I!AC81/I!$F$75)</f>
        <v>6.7600470590418933</v>
      </c>
      <c r="AD52" s="74">
        <f>+(A!AB52/A!$D$46)/(I!AD81/I!$F$75)</f>
        <v>6.4787024873651813</v>
      </c>
      <c r="AE52" s="74">
        <f>+(A!AC52/A!$D$46)/(I!AE81/I!$F$75)</f>
        <v>6.4102759279049932</v>
      </c>
    </row>
    <row r="53" spans="4:31" x14ac:dyDescent="0.25">
      <c r="D53" s="233" t="s">
        <v>22</v>
      </c>
      <c r="E53" s="234"/>
      <c r="F53" s="74">
        <f>+(A!D53/A!$D$46)/(I!F82/I!$F$75)</f>
        <v>1.6685812805948586</v>
      </c>
      <c r="G53" s="74">
        <f>+(A!E53/A!$D$46)/(I!G82/I!$F$75)</f>
        <v>2.1486718967741916</v>
      </c>
      <c r="H53" s="74">
        <f>+(A!F53/A!$D$46)/(I!H82/I!$F$75)</f>
        <v>4.7449036108584037</v>
      </c>
      <c r="I53" s="74">
        <f>+(A!G53/A!$D$46)/(I!I82/I!$F$75)</f>
        <v>5.3401670420913421</v>
      </c>
      <c r="J53" s="74">
        <f>+(A!H53/A!$D$46)/(I!J82/I!$F$75)</f>
        <v>4.1918595313139351</v>
      </c>
      <c r="K53" s="74">
        <f>+(A!I53/A!$D$46)/(I!K82/I!$F$75)</f>
        <v>3.0144747484864696</v>
      </c>
      <c r="L53" s="74">
        <f>+(A!J53/A!$D$46)/(I!L82/I!$F$75)</f>
        <v>4.2794161311821446</v>
      </c>
      <c r="M53" s="74">
        <f>+(A!K53/A!$D$46)/(I!M82/I!$F$75)</f>
        <v>3.7873256393701151</v>
      </c>
      <c r="N53" s="74">
        <f>+(A!L53/A!$D$46)/(I!N82/I!$F$75)</f>
        <v>3.1006827619265631</v>
      </c>
      <c r="O53" s="74">
        <f>+(A!M53/A!$D$46)/(I!O82/I!$F$75)</f>
        <v>4.2028103193778819</v>
      </c>
      <c r="P53" s="74">
        <f>+(A!N53/A!$D$46)/(I!P82/I!$F$75)</f>
        <v>2.9160400510199187</v>
      </c>
      <c r="Q53" s="74">
        <f>+(A!O53/A!$D$46)/(I!Q82/I!$F$75)</f>
        <v>2.1669011661971496</v>
      </c>
      <c r="R53" s="74">
        <f>+(A!P53/A!$D$46)/(I!R82/I!$F$75)</f>
        <v>1.887702430740908</v>
      </c>
      <c r="S53" s="74">
        <f>+(A!Q53/A!$D$46)/(I!S82/I!$F$75)</f>
        <v>2.9943023016330756</v>
      </c>
      <c r="T53" s="74">
        <f>+(A!R53/A!$D$46)/(I!T82/I!$F$75)</f>
        <v>2.7995788032844491</v>
      </c>
      <c r="U53" s="74">
        <f>+(A!S53/A!$D$46)/(I!U82/I!$F$75)</f>
        <v>4.6742899321938811</v>
      </c>
      <c r="V53" s="74">
        <f>+(A!T53/A!$D$46)/(I!V82/I!$F$75)</f>
        <v>3.6354098631539351</v>
      </c>
      <c r="W53" s="74">
        <f>+(A!U53/A!$D$46)/(I!W82/I!$F$75)</f>
        <v>3.3607716691377711</v>
      </c>
      <c r="X53" s="74">
        <f>+(A!V53/A!$D$46)/(I!X82/I!$F$75)</f>
        <v>3.9917729420537675</v>
      </c>
      <c r="Y53" s="74">
        <f>+(A!W53/A!$D$46)/(I!Y82/I!$F$75)</f>
        <v>4.1807852495882836</v>
      </c>
      <c r="Z53" s="74">
        <f>+(A!X53/A!$D$46)/(I!Z82/I!$F$75)</f>
        <v>5.1348666183916185</v>
      </c>
      <c r="AA53" s="74">
        <f>+(A!Y53/A!$D$46)/(I!AA82/I!$F$75)</f>
        <v>5.4704550092737882</v>
      </c>
      <c r="AB53" s="74">
        <f>+(A!Z53/A!$D$46)/(I!AB82/I!$F$75)</f>
        <v>6.1739276553528848</v>
      </c>
      <c r="AC53" s="74">
        <f>+(A!AA53/A!$D$46)/(I!AC82/I!$F$75)</f>
        <v>4.4009091274755114</v>
      </c>
      <c r="AD53" s="74">
        <f>+(A!AB53/A!$D$46)/(I!AD82/I!$F$75)</f>
        <v>3.9914334668805691</v>
      </c>
      <c r="AE53" s="74">
        <f>+(A!AC53/A!$D$46)/(I!AE82/I!$F$75)</f>
        <v>3.1585281521057631</v>
      </c>
    </row>
    <row r="54" spans="4:31" x14ac:dyDescent="0.25">
      <c r="D54" s="235" t="s">
        <v>23</v>
      </c>
      <c r="E54" s="236"/>
      <c r="F54" s="74">
        <f>+(A!D54/A!$D$46)/(I!F83/I!$F$75)</f>
        <v>2.1532887817566193</v>
      </c>
      <c r="G54" s="74">
        <f>+(A!E54/A!$D$46)/(I!G83/I!$F$75)</f>
        <v>2.1003083631712465</v>
      </c>
      <c r="H54" s="74">
        <f>+(A!F54/A!$D$46)/(I!H83/I!$F$75)</f>
        <v>2.8575538647767953</v>
      </c>
      <c r="I54" s="74">
        <f>+(A!G54/A!$D$46)/(I!I83/I!$F$75)</f>
        <v>2.895406545200637</v>
      </c>
      <c r="J54" s="74">
        <f>+(A!H54/A!$D$46)/(I!J83/I!$F$75)</f>
        <v>2.8056113553443072</v>
      </c>
      <c r="K54" s="74">
        <f>+(A!I54/A!$D$46)/(I!K83/I!$F$75)</f>
        <v>1.6301739269982951</v>
      </c>
      <c r="L54" s="74">
        <f>+(A!J54/A!$D$46)/(I!L83/I!$F$75)</f>
        <v>1.1751518479739045</v>
      </c>
      <c r="M54" s="74">
        <f>+(A!K54/A!$D$46)/(I!M83/I!$F$75)</f>
        <v>1.2723670690214657</v>
      </c>
      <c r="N54" s="74">
        <f>+(A!L54/A!$D$46)/(I!N83/I!$F$75)</f>
        <v>1.5819299075034243</v>
      </c>
      <c r="O54" s="74">
        <f>+(A!M54/A!$D$46)/(I!O83/I!$F$75)</f>
        <v>3.759506833888147</v>
      </c>
      <c r="P54" s="74">
        <f>+(A!N54/A!$D$46)/(I!P83/I!$F$75)</f>
        <v>0.86280935740247555</v>
      </c>
      <c r="Q54" s="74">
        <f>+(A!O54/A!$D$46)/(I!Q83/I!$F$75)</f>
        <v>1.468044617487491</v>
      </c>
      <c r="R54" s="74">
        <f>+(A!P54/A!$D$46)/(I!R83/I!$F$75)</f>
        <v>0.38880338913232587</v>
      </c>
      <c r="S54" s="74">
        <f>+(A!Q54/A!$D$46)/(I!S83/I!$F$75)</f>
        <v>1.4736743426501664</v>
      </c>
      <c r="T54" s="74">
        <f>+(A!R54/A!$D$46)/(I!T83/I!$F$75)</f>
        <v>4.0536764097073359</v>
      </c>
      <c r="U54" s="74">
        <f>+(A!S54/A!$D$46)/(I!U83/I!$F$75)</f>
        <v>1.4455315458288962</v>
      </c>
      <c r="V54" s="74">
        <f>+(A!T54/A!$D$46)/(I!V83/I!$F$75)</f>
        <v>1.7397998481665726</v>
      </c>
      <c r="W54" s="74">
        <f>+(A!U54/A!$D$46)/(I!W83/I!$F$75)</f>
        <v>2.9259027086063552</v>
      </c>
      <c r="X54" s="74">
        <f>+(A!V54/A!$D$46)/(I!X83/I!$F$75)</f>
        <v>3.6312563604081753</v>
      </c>
      <c r="Y54" s="74">
        <f>+(A!W54/A!$D$46)/(I!Y83/I!$F$75)</f>
        <v>6.0686846581980713</v>
      </c>
      <c r="Z54" s="74">
        <f>+(A!X54/A!$D$46)/(I!Z83/I!$F$75)</f>
        <v>7.6822923326284176</v>
      </c>
      <c r="AA54" s="74">
        <f>+(A!Y54/A!$D$46)/(I!AA83/I!$F$75)</f>
        <v>8.9923267836379068</v>
      </c>
      <c r="AB54" s="74">
        <f>+(A!Z54/A!$D$46)/(I!AB83/I!$F$75)</f>
        <v>7.2910686293709714</v>
      </c>
      <c r="AC54" s="74">
        <f>+(A!AA54/A!$D$46)/(I!AC83/I!$F$75)</f>
        <v>5.6286592516179841</v>
      </c>
      <c r="AD54" s="74">
        <f>+(A!AB54/A!$D$46)/(I!AD83/I!$F$75)</f>
        <v>4.8591503983682269</v>
      </c>
      <c r="AE54" s="74">
        <f>+(A!AC54/A!$D$46)/(I!AE83/I!$F$75)</f>
        <v>4.1063238318956614</v>
      </c>
    </row>
    <row r="55" spans="4:31" x14ac:dyDescent="0.25">
      <c r="D55" s="233" t="s">
        <v>24</v>
      </c>
      <c r="E55" s="234"/>
      <c r="F55" s="74">
        <f>+(A!D55/A!$D$46)/(I!F84/I!$F$75)</f>
        <v>2.6457290433875205</v>
      </c>
      <c r="G55" s="74">
        <f>+(A!E55/A!$D$46)/(I!G84/I!$F$75)</f>
        <v>3.0578178015721895</v>
      </c>
      <c r="H55" s="74">
        <f>+(A!F55/A!$D$46)/(I!H84/I!$F$75)</f>
        <v>2.8570163427762356</v>
      </c>
      <c r="I55" s="74">
        <f>+(A!G55/A!$D$46)/(I!I84/I!$F$75)</f>
        <v>3.3569713067210882</v>
      </c>
      <c r="J55" s="74">
        <f>+(A!H55/A!$D$46)/(I!J84/I!$F$75)</f>
        <v>3.1311631384046548</v>
      </c>
      <c r="K55" s="74">
        <f>+(A!I55/A!$D$46)/(I!K84/I!$F$75)</f>
        <v>3.2975441167465536</v>
      </c>
      <c r="L55" s="74">
        <f>+(A!J55/A!$D$46)/(I!L84/I!$F$75)</f>
        <v>2.0762770005325377</v>
      </c>
      <c r="M55" s="74">
        <f>+(A!K55/A!$D$46)/(I!M84/I!$F$75)</f>
        <v>1.904892384022014</v>
      </c>
      <c r="N55" s="74">
        <f>+(A!L55/A!$D$46)/(I!N84/I!$F$75)</f>
        <v>1.4039998776838034</v>
      </c>
      <c r="O55" s="74">
        <f>+(A!M55/A!$D$46)/(I!O84/I!$F$75)</f>
        <v>1.154868916386224</v>
      </c>
      <c r="P55" s="74">
        <f>+(A!N55/A!$D$46)/(I!P84/I!$F$75)</f>
        <v>0.99577224073002257</v>
      </c>
      <c r="Q55" s="74">
        <f>+(A!O55/A!$D$46)/(I!Q84/I!$F$75)</f>
        <v>1.3446984162576574</v>
      </c>
      <c r="R55" s="74">
        <f>+(A!P55/A!$D$46)/(I!R84/I!$F$75)</f>
        <v>0.90129017670929201</v>
      </c>
      <c r="S55" s="74">
        <f>+(A!Q55/A!$D$46)/(I!S84/I!$F$75)</f>
        <v>1.2830036387444861</v>
      </c>
      <c r="T55" s="74">
        <f>+(A!R55/A!$D$46)/(I!T84/I!$F$75)</f>
        <v>2.3050705727389684</v>
      </c>
      <c r="U55" s="74">
        <f>+(A!S55/A!$D$46)/(I!U84/I!$F$75)</f>
        <v>2.7340331022547297</v>
      </c>
      <c r="V55" s="74">
        <f>+(A!T55/A!$D$46)/(I!V84/I!$F$75)</f>
        <v>3.8007013129272713</v>
      </c>
      <c r="W55" s="74">
        <f>+(A!U55/A!$D$46)/(I!W84/I!$F$75)</f>
        <v>3.3938204604625715</v>
      </c>
      <c r="X55" s="74">
        <f>+(A!V55/A!$D$46)/(I!X84/I!$F$75)</f>
        <v>4.8793327380724394</v>
      </c>
      <c r="Y55" s="74">
        <f>+(A!W55/A!$D$46)/(I!Y84/I!$F$75)</f>
        <v>4.9471250260824524</v>
      </c>
      <c r="Z55" s="74">
        <f>+(A!X55/A!$D$46)/(I!Z84/I!$F$75)</f>
        <v>6.0278402454382052</v>
      </c>
      <c r="AA55" s="74">
        <f>+(A!Y55/A!$D$46)/(I!AA84/I!$F$75)</f>
        <v>5.8017980634029795</v>
      </c>
      <c r="AB55" s="74">
        <f>+(A!Z55/A!$D$46)/(I!AB84/I!$F$75)</f>
        <v>7.8611520431640329</v>
      </c>
      <c r="AC55" s="74">
        <f>+(A!AA55/A!$D$46)/(I!AC84/I!$F$75)</f>
        <v>6.5817916560439809</v>
      </c>
      <c r="AD55" s="74">
        <f>+(A!AB55/A!$D$46)/(I!AD84/I!$F$75)</f>
        <v>6.1462759860999281</v>
      </c>
      <c r="AE55" s="74">
        <f>+(A!AC55/A!$D$46)/(I!AE84/I!$F$75)</f>
        <v>4.9687947231444465</v>
      </c>
    </row>
    <row r="56" spans="4:31" ht="15.75" thickBot="1" x14ac:dyDescent="0.3">
      <c r="D56" s="231" t="s">
        <v>25</v>
      </c>
      <c r="E56" s="232"/>
      <c r="F56" s="90">
        <f>+(A!D56/A!$D$46)/(I!F85/I!$F$75)</f>
        <v>0</v>
      </c>
      <c r="G56" s="90">
        <f>+(A!E56/A!$D$46)/(I!G85/I!$F$75)</f>
        <v>0</v>
      </c>
      <c r="H56" s="90">
        <f>+(A!F56/A!$D$46)/(I!H85/I!$F$75)</f>
        <v>5.3617801674498929E-6</v>
      </c>
      <c r="I56" s="90">
        <f>+(A!G56/A!$D$46)/(I!I85/I!$F$75)</f>
        <v>1.9817870235659209E-5</v>
      </c>
      <c r="J56" s="90">
        <f>+(A!H56/A!$D$46)/(I!J85/I!$F$75)</f>
        <v>0</v>
      </c>
      <c r="K56" s="90">
        <f>+(A!I56/A!$D$46)/(I!K85/I!$F$75)</f>
        <v>0</v>
      </c>
      <c r="L56" s="90">
        <f>+(A!J56/A!$D$46)/(I!L85/I!$F$75)</f>
        <v>0</v>
      </c>
      <c r="M56" s="90">
        <f>+(A!K56/A!$D$46)/(I!M85/I!$F$75)</f>
        <v>2.2371646642652182E-3</v>
      </c>
      <c r="N56" s="90">
        <f>+(A!L56/A!$D$46)/(I!N85/I!$F$75)</f>
        <v>0</v>
      </c>
      <c r="O56" s="90">
        <f>+(A!M56/A!$D$46)/(I!O85/I!$F$75)</f>
        <v>0</v>
      </c>
      <c r="P56" s="90">
        <f>+(A!N56/A!$D$46)/(I!P85/I!$F$75)</f>
        <v>1.6146519288919876E-2</v>
      </c>
      <c r="Q56" s="90">
        <f>+(A!O56/A!$D$46)/(I!Q85/I!$F$75)</f>
        <v>8.7131456421820509E-3</v>
      </c>
      <c r="R56" s="90">
        <f>+(A!P56/A!$D$46)/(I!R85/I!$F$75)</f>
        <v>6.8203545112056263E-3</v>
      </c>
      <c r="S56" s="90">
        <f>+(A!Q56/A!$D$46)/(I!S85/I!$F$75)</f>
        <v>1.0178145861829847E-2</v>
      </c>
      <c r="T56" s="90">
        <f>+(A!R56/A!$D$46)/(I!T85/I!$F$75)</f>
        <v>1.3926292897940807E-2</v>
      </c>
      <c r="U56" s="90">
        <f>+(A!S56/A!$D$46)/(I!U85/I!$F$75)</f>
        <v>1.0298437794764611E-2</v>
      </c>
      <c r="V56" s="90">
        <f>+(A!T56/A!$D$46)/(I!V85/I!$F$75)</f>
        <v>5.5370454325805417E-3</v>
      </c>
      <c r="W56" s="90">
        <f>+(A!U56/A!$D$46)/(I!W85/I!$F$75)</f>
        <v>7.1044910805451058E-4</v>
      </c>
      <c r="X56" s="90">
        <f>+(A!V56/A!$D$46)/(I!X85/I!$F$75)</f>
        <v>7.4209770441039146E-3</v>
      </c>
      <c r="Y56" s="90">
        <f>+(A!W56/A!$D$46)/(I!Y85/I!$F$75)</f>
        <v>2.2403235789504351E-2</v>
      </c>
      <c r="Z56" s="90">
        <f>+(A!X56/A!$D$46)/(I!Z85/I!$F$75)</f>
        <v>1.7561631764740564E-2</v>
      </c>
      <c r="AA56" s="90">
        <f>+(A!Y56/A!$D$46)/(I!AA85/I!$F$75)</f>
        <v>1.251495959893786E-2</v>
      </c>
      <c r="AB56" s="90">
        <f>+(A!Z56/A!$D$46)/(I!AB85/I!$F$75)</f>
        <v>5.4740063188320493E-3</v>
      </c>
      <c r="AC56" s="90">
        <f>+(A!AA56/A!$D$46)/(I!AC85/I!$F$75)</f>
        <v>1.4073718366736926E-2</v>
      </c>
      <c r="AD56" s="90">
        <f>+(A!AB56/A!$D$46)/(I!AD85/I!$F$75)</f>
        <v>1.4206194742000479E-2</v>
      </c>
      <c r="AE56" s="90">
        <f>+(A!AC56/A!$D$46)/(I!AE85/I!$F$75)</f>
        <v>2.5515321297050419E-3</v>
      </c>
    </row>
    <row r="57" spans="4:31" s="1" customFormat="1" x14ac:dyDescent="0.25">
      <c r="D57" s="1" t="s">
        <v>52</v>
      </c>
      <c r="E57" s="115"/>
      <c r="F57" s="91"/>
      <c r="G57" s="91"/>
      <c r="H57" s="91"/>
      <c r="I57" s="91"/>
      <c r="J57" s="91"/>
      <c r="K57" s="91"/>
      <c r="L57" s="91"/>
      <c r="M57" s="91"/>
      <c r="N57" s="91"/>
      <c r="O57" s="91"/>
      <c r="P57" s="91"/>
      <c r="Q57" s="91"/>
      <c r="R57" s="91"/>
      <c r="S57" s="91"/>
      <c r="T57" s="91"/>
      <c r="U57" s="91"/>
      <c r="V57" s="91"/>
      <c r="W57" s="91"/>
      <c r="X57" s="91"/>
      <c r="Y57" s="91"/>
      <c r="Z57" s="91"/>
      <c r="AA57" s="91"/>
    </row>
    <row r="58" spans="4:31" ht="15.75" thickBot="1" x14ac:dyDescent="0.3"/>
    <row r="59" spans="4:31" ht="15.75" thickBot="1" x14ac:dyDescent="0.3">
      <c r="D59" s="6" t="s">
        <v>14</v>
      </c>
      <c r="E59" s="7"/>
      <c r="F59" s="12">
        <v>1995</v>
      </c>
      <c r="G59" s="8">
        <v>1996</v>
      </c>
      <c r="H59" s="12">
        <v>1997</v>
      </c>
      <c r="I59" s="8">
        <v>1998</v>
      </c>
      <c r="J59" s="12">
        <v>1999</v>
      </c>
      <c r="K59" s="8">
        <v>2000</v>
      </c>
      <c r="L59" s="12">
        <v>2001</v>
      </c>
      <c r="M59" s="8">
        <v>2002</v>
      </c>
      <c r="N59" s="12">
        <v>2003</v>
      </c>
      <c r="O59" s="8">
        <v>2004</v>
      </c>
      <c r="P59" s="12">
        <v>2005</v>
      </c>
      <c r="Q59" s="8">
        <v>2006</v>
      </c>
      <c r="R59" s="12">
        <v>2007</v>
      </c>
      <c r="S59" s="8">
        <v>2008</v>
      </c>
      <c r="T59" s="12">
        <v>2009</v>
      </c>
      <c r="U59" s="8">
        <v>2010</v>
      </c>
      <c r="V59" s="12">
        <v>2011</v>
      </c>
      <c r="W59" s="8">
        <v>2012</v>
      </c>
      <c r="X59" s="12">
        <v>2013</v>
      </c>
      <c r="Y59" s="8">
        <v>2014</v>
      </c>
      <c r="Z59" s="12">
        <v>2015</v>
      </c>
      <c r="AA59" s="9">
        <v>2016</v>
      </c>
      <c r="AB59" s="9">
        <v>2017</v>
      </c>
      <c r="AC59" s="9">
        <v>2018</v>
      </c>
      <c r="AD59" s="9">
        <v>2019</v>
      </c>
      <c r="AE59" s="9">
        <v>2020</v>
      </c>
    </row>
    <row r="60" spans="4:31" ht="15.75" thickBot="1" x14ac:dyDescent="0.3">
      <c r="D60" s="237" t="s">
        <v>26</v>
      </c>
      <c r="E60" s="238"/>
      <c r="F60" s="99"/>
      <c r="G60" s="92"/>
      <c r="H60" s="93"/>
      <c r="I60" s="92"/>
      <c r="J60" s="92"/>
      <c r="K60" s="92"/>
      <c r="L60" s="92"/>
      <c r="M60" s="92"/>
      <c r="N60" s="92"/>
      <c r="O60" s="92"/>
      <c r="P60" s="92"/>
      <c r="Q60" s="92"/>
      <c r="R60" s="92"/>
      <c r="S60" s="92"/>
      <c r="T60" s="92"/>
      <c r="U60" s="92"/>
      <c r="V60" s="92"/>
      <c r="W60" s="92"/>
      <c r="X60" s="92"/>
      <c r="Y60" s="92"/>
      <c r="Z60" s="92"/>
      <c r="AA60" s="92"/>
      <c r="AB60" s="92"/>
      <c r="AC60" s="92"/>
      <c r="AD60" s="92"/>
      <c r="AE60" s="92"/>
    </row>
    <row r="61" spans="4:31" x14ac:dyDescent="0.25">
      <c r="D61" s="233" t="s">
        <v>16</v>
      </c>
      <c r="E61" s="234"/>
      <c r="F61" s="94" t="str">
        <f>+IF(F47&gt; 0.33,"VENTAJA","INTRAPRODUCTO")</f>
        <v>INTRAPRODUCTO</v>
      </c>
      <c r="G61" s="89" t="str">
        <f t="shared" ref="G61:AA61" si="0">+IF(G47&gt; 0.33,"VENTAJA","INTRAPRODUCTO")</f>
        <v>INTRAPRODUCTO</v>
      </c>
      <c r="H61" s="95" t="str">
        <f t="shared" si="0"/>
        <v>VENTAJA</v>
      </c>
      <c r="I61" s="89" t="str">
        <f t="shared" si="0"/>
        <v>INTRAPRODUCTO</v>
      </c>
      <c r="J61" s="95" t="str">
        <f t="shared" si="0"/>
        <v>VENTAJA</v>
      </c>
      <c r="K61" s="89" t="str">
        <f t="shared" si="0"/>
        <v>VENTAJA</v>
      </c>
      <c r="L61" s="95" t="str">
        <f t="shared" si="0"/>
        <v>VENTAJA</v>
      </c>
      <c r="M61" s="89" t="str">
        <f t="shared" si="0"/>
        <v>VENTAJA</v>
      </c>
      <c r="N61" s="95" t="str">
        <f t="shared" si="0"/>
        <v>VENTAJA</v>
      </c>
      <c r="O61" s="89" t="str">
        <f t="shared" si="0"/>
        <v>VENTAJA</v>
      </c>
      <c r="P61" s="95" t="str">
        <f t="shared" si="0"/>
        <v>VENTAJA</v>
      </c>
      <c r="Q61" s="89" t="str">
        <f t="shared" si="0"/>
        <v>VENTAJA</v>
      </c>
      <c r="R61" s="95" t="str">
        <f t="shared" si="0"/>
        <v>VENTAJA</v>
      </c>
      <c r="S61" s="89" t="str">
        <f t="shared" si="0"/>
        <v>VENTAJA</v>
      </c>
      <c r="T61" s="95" t="str">
        <f t="shared" si="0"/>
        <v>VENTAJA</v>
      </c>
      <c r="U61" s="89" t="str">
        <f t="shared" si="0"/>
        <v>VENTAJA</v>
      </c>
      <c r="V61" s="95" t="str">
        <f t="shared" si="0"/>
        <v>VENTAJA</v>
      </c>
      <c r="W61" s="89" t="str">
        <f t="shared" si="0"/>
        <v>VENTAJA</v>
      </c>
      <c r="X61" s="95" t="str">
        <f t="shared" si="0"/>
        <v>VENTAJA</v>
      </c>
      <c r="Y61" s="89" t="str">
        <f t="shared" si="0"/>
        <v>VENTAJA</v>
      </c>
      <c r="Z61" s="95" t="str">
        <f t="shared" si="0"/>
        <v>VENTAJA</v>
      </c>
      <c r="AA61" s="89" t="str">
        <f t="shared" si="0"/>
        <v>VENTAJA</v>
      </c>
      <c r="AB61" s="89" t="str">
        <f t="shared" ref="AB61:AC61" si="1">+IF(AB47&gt; 0.33,"VENTAJA","INTRAPRODUCTO")</f>
        <v>VENTAJA</v>
      </c>
      <c r="AC61" s="89" t="str">
        <f t="shared" si="1"/>
        <v>VENTAJA</v>
      </c>
      <c r="AD61" s="89" t="str">
        <f t="shared" ref="AD61:AE61" si="2">+IF(AD47&gt; 0.33,"VENTAJA","INTRAPRODUCTO")</f>
        <v>VENTAJA</v>
      </c>
      <c r="AE61" s="74" t="str">
        <f t="shared" si="2"/>
        <v>VENTAJA</v>
      </c>
    </row>
    <row r="62" spans="4:31" x14ac:dyDescent="0.25">
      <c r="D62" s="235" t="s">
        <v>17</v>
      </c>
      <c r="E62" s="236"/>
      <c r="F62" s="96" t="str">
        <f t="shared" ref="F62:AA62" si="3">+IF(F48&gt; 0.33,"VENTAJA","INTRAPRODUCTO")</f>
        <v>VENTAJA</v>
      </c>
      <c r="G62" s="74" t="str">
        <f t="shared" si="3"/>
        <v>VENTAJA</v>
      </c>
      <c r="H62" s="91" t="str">
        <f t="shared" si="3"/>
        <v>VENTAJA</v>
      </c>
      <c r="I62" s="74" t="str">
        <f t="shared" si="3"/>
        <v>VENTAJA</v>
      </c>
      <c r="J62" s="91" t="str">
        <f t="shared" si="3"/>
        <v>VENTAJA</v>
      </c>
      <c r="K62" s="74" t="str">
        <f t="shared" si="3"/>
        <v>VENTAJA</v>
      </c>
      <c r="L62" s="91" t="str">
        <f t="shared" si="3"/>
        <v>INTRAPRODUCTO</v>
      </c>
      <c r="M62" s="74" t="str">
        <f t="shared" si="3"/>
        <v>VENTAJA</v>
      </c>
      <c r="N62" s="91" t="str">
        <f t="shared" si="3"/>
        <v>VENTAJA</v>
      </c>
      <c r="O62" s="74" t="str">
        <f t="shared" si="3"/>
        <v>VENTAJA</v>
      </c>
      <c r="P62" s="91" t="str">
        <f t="shared" si="3"/>
        <v>VENTAJA</v>
      </c>
      <c r="Q62" s="74" t="str">
        <f t="shared" si="3"/>
        <v>VENTAJA</v>
      </c>
      <c r="R62" s="91" t="str">
        <f t="shared" si="3"/>
        <v>VENTAJA</v>
      </c>
      <c r="S62" s="74" t="str">
        <f t="shared" si="3"/>
        <v>VENTAJA</v>
      </c>
      <c r="T62" s="91" t="str">
        <f t="shared" si="3"/>
        <v>VENTAJA</v>
      </c>
      <c r="U62" s="74" t="str">
        <f t="shared" si="3"/>
        <v>VENTAJA</v>
      </c>
      <c r="V62" s="91" t="str">
        <f t="shared" si="3"/>
        <v>VENTAJA</v>
      </c>
      <c r="W62" s="74" t="str">
        <f t="shared" si="3"/>
        <v>VENTAJA</v>
      </c>
      <c r="X62" s="91" t="str">
        <f t="shared" si="3"/>
        <v>VENTAJA</v>
      </c>
      <c r="Y62" s="74" t="str">
        <f t="shared" si="3"/>
        <v>VENTAJA</v>
      </c>
      <c r="Z62" s="91" t="str">
        <f t="shared" si="3"/>
        <v>VENTAJA</v>
      </c>
      <c r="AA62" s="74" t="str">
        <f t="shared" si="3"/>
        <v>VENTAJA</v>
      </c>
      <c r="AB62" s="74" t="str">
        <f t="shared" ref="AB62:AC62" si="4">+IF(AB48&gt; 0.33,"VENTAJA","INTRAPRODUCTO")</f>
        <v>VENTAJA</v>
      </c>
      <c r="AC62" s="74" t="str">
        <f t="shared" si="4"/>
        <v>VENTAJA</v>
      </c>
      <c r="AD62" s="74" t="str">
        <f t="shared" ref="AD62:AE62" si="5">+IF(AD48&gt; 0.33,"VENTAJA","INTRAPRODUCTO")</f>
        <v>VENTAJA</v>
      </c>
      <c r="AE62" s="74" t="str">
        <f t="shared" si="5"/>
        <v>VENTAJA</v>
      </c>
    </row>
    <row r="63" spans="4:31" x14ac:dyDescent="0.25">
      <c r="D63" s="233" t="s">
        <v>18</v>
      </c>
      <c r="E63" s="234"/>
      <c r="F63" s="96" t="str">
        <f t="shared" ref="F63:AA63" si="6">+IF(F49&gt; 0.33,"VENTAJA","INTRAPRODUCTO")</f>
        <v>VENTAJA</v>
      </c>
      <c r="G63" s="74" t="str">
        <f t="shared" si="6"/>
        <v>INTRAPRODUCTO</v>
      </c>
      <c r="H63" s="91" t="str">
        <f t="shared" si="6"/>
        <v>INTRAPRODUCTO</v>
      </c>
      <c r="I63" s="74" t="str">
        <f t="shared" si="6"/>
        <v>INTRAPRODUCTO</v>
      </c>
      <c r="J63" s="91" t="str">
        <f t="shared" si="6"/>
        <v>INTRAPRODUCTO</v>
      </c>
      <c r="K63" s="74" t="str">
        <f t="shared" si="6"/>
        <v>INTRAPRODUCTO</v>
      </c>
      <c r="L63" s="91" t="str">
        <f t="shared" si="6"/>
        <v>INTRAPRODUCTO</v>
      </c>
      <c r="M63" s="74" t="str">
        <f t="shared" si="6"/>
        <v>INTRAPRODUCTO</v>
      </c>
      <c r="N63" s="91" t="str">
        <f t="shared" si="6"/>
        <v>INTRAPRODUCTO</v>
      </c>
      <c r="O63" s="74" t="str">
        <f t="shared" si="6"/>
        <v>INTRAPRODUCTO</v>
      </c>
      <c r="P63" s="91" t="str">
        <f t="shared" si="6"/>
        <v>INTRAPRODUCTO</v>
      </c>
      <c r="Q63" s="74" t="str">
        <f t="shared" si="6"/>
        <v>INTRAPRODUCTO</v>
      </c>
      <c r="R63" s="91" t="str">
        <f t="shared" si="6"/>
        <v>INTRAPRODUCTO</v>
      </c>
      <c r="S63" s="74" t="str">
        <f t="shared" si="6"/>
        <v>INTRAPRODUCTO</v>
      </c>
      <c r="T63" s="91" t="str">
        <f t="shared" si="6"/>
        <v>INTRAPRODUCTO</v>
      </c>
      <c r="U63" s="74" t="str">
        <f t="shared" si="6"/>
        <v>INTRAPRODUCTO</v>
      </c>
      <c r="V63" s="91" t="str">
        <f t="shared" si="6"/>
        <v>INTRAPRODUCTO</v>
      </c>
      <c r="W63" s="74" t="str">
        <f t="shared" si="6"/>
        <v>INTRAPRODUCTO</v>
      </c>
      <c r="X63" s="91" t="str">
        <f t="shared" si="6"/>
        <v>VENTAJA</v>
      </c>
      <c r="Y63" s="74" t="str">
        <f t="shared" si="6"/>
        <v>INTRAPRODUCTO</v>
      </c>
      <c r="Z63" s="91" t="str">
        <f t="shared" si="6"/>
        <v>INTRAPRODUCTO</v>
      </c>
      <c r="AA63" s="74" t="str">
        <f t="shared" si="6"/>
        <v>INTRAPRODUCTO</v>
      </c>
      <c r="AB63" s="74" t="str">
        <f t="shared" ref="AB63:AC63" si="7">+IF(AB49&gt; 0.33,"VENTAJA","INTRAPRODUCTO")</f>
        <v>INTRAPRODUCTO</v>
      </c>
      <c r="AC63" s="74" t="str">
        <f t="shared" si="7"/>
        <v>INTRAPRODUCTO</v>
      </c>
      <c r="AD63" s="74" t="str">
        <f t="shared" ref="AD63:AE63" si="8">+IF(AD49&gt; 0.33,"VENTAJA","INTRAPRODUCTO")</f>
        <v>INTRAPRODUCTO</v>
      </c>
      <c r="AE63" s="74" t="str">
        <f t="shared" si="8"/>
        <v>INTRAPRODUCTO</v>
      </c>
    </row>
    <row r="64" spans="4:31" x14ac:dyDescent="0.25">
      <c r="D64" s="235" t="s">
        <v>19</v>
      </c>
      <c r="E64" s="236"/>
      <c r="F64" s="96" t="str">
        <f t="shared" ref="F64:AA64" si="9">+IF(F50&gt; 0.33,"VENTAJA","INTRAPRODUCTO")</f>
        <v>INTRAPRODUCTO</v>
      </c>
      <c r="G64" s="74" t="str">
        <f t="shared" si="9"/>
        <v>INTRAPRODUCTO</v>
      </c>
      <c r="H64" s="91" t="str">
        <f t="shared" si="9"/>
        <v>INTRAPRODUCTO</v>
      </c>
      <c r="I64" s="74" t="str">
        <f t="shared" si="9"/>
        <v>INTRAPRODUCTO</v>
      </c>
      <c r="J64" s="91" t="str">
        <f t="shared" si="9"/>
        <v>INTRAPRODUCTO</v>
      </c>
      <c r="K64" s="74" t="str">
        <f t="shared" si="9"/>
        <v>INTRAPRODUCTO</v>
      </c>
      <c r="L64" s="91" t="str">
        <f t="shared" si="9"/>
        <v>INTRAPRODUCTO</v>
      </c>
      <c r="M64" s="74" t="str">
        <f t="shared" si="9"/>
        <v>INTRAPRODUCTO</v>
      </c>
      <c r="N64" s="91" t="str">
        <f t="shared" si="9"/>
        <v>INTRAPRODUCTO</v>
      </c>
      <c r="O64" s="74" t="str">
        <f t="shared" si="9"/>
        <v>INTRAPRODUCTO</v>
      </c>
      <c r="P64" s="91" t="str">
        <f t="shared" si="9"/>
        <v>INTRAPRODUCTO</v>
      </c>
      <c r="Q64" s="74" t="str">
        <f t="shared" si="9"/>
        <v>INTRAPRODUCTO</v>
      </c>
      <c r="R64" s="91" t="str">
        <f t="shared" si="9"/>
        <v>INTRAPRODUCTO</v>
      </c>
      <c r="S64" s="74" t="str">
        <f t="shared" si="9"/>
        <v>INTRAPRODUCTO</v>
      </c>
      <c r="T64" s="91" t="str">
        <f t="shared" si="9"/>
        <v>INTRAPRODUCTO</v>
      </c>
      <c r="U64" s="74" t="str">
        <f t="shared" si="9"/>
        <v>INTRAPRODUCTO</v>
      </c>
      <c r="V64" s="91" t="str">
        <f t="shared" si="9"/>
        <v>INTRAPRODUCTO</v>
      </c>
      <c r="W64" s="74" t="str">
        <f t="shared" si="9"/>
        <v>INTRAPRODUCTO</v>
      </c>
      <c r="X64" s="91" t="str">
        <f t="shared" si="9"/>
        <v>INTRAPRODUCTO</v>
      </c>
      <c r="Y64" s="74" t="str">
        <f t="shared" si="9"/>
        <v>INTRAPRODUCTO</v>
      </c>
      <c r="Z64" s="91" t="str">
        <f t="shared" si="9"/>
        <v>INTRAPRODUCTO</v>
      </c>
      <c r="AA64" s="74" t="str">
        <f t="shared" si="9"/>
        <v>INTRAPRODUCTO</v>
      </c>
      <c r="AB64" s="74" t="str">
        <f t="shared" ref="AB64:AC64" si="10">+IF(AB50&gt; 0.33,"VENTAJA","INTRAPRODUCTO")</f>
        <v>INTRAPRODUCTO</v>
      </c>
      <c r="AC64" s="74" t="str">
        <f t="shared" si="10"/>
        <v>INTRAPRODUCTO</v>
      </c>
      <c r="AD64" s="74" t="str">
        <f t="shared" ref="AD64:AE64" si="11">+IF(AD50&gt; 0.33,"VENTAJA","INTRAPRODUCTO")</f>
        <v>INTRAPRODUCTO</v>
      </c>
      <c r="AE64" s="74" t="str">
        <f t="shared" si="11"/>
        <v>INTRAPRODUCTO</v>
      </c>
    </row>
    <row r="65" spans="4:31" x14ac:dyDescent="0.25">
      <c r="D65" s="233" t="s">
        <v>20</v>
      </c>
      <c r="E65" s="234"/>
      <c r="F65" s="96" t="str">
        <f t="shared" ref="F65:AA65" si="12">+IF(F51&gt; 0.33,"VENTAJA","INTRAPRODUCTO")</f>
        <v>INTRAPRODUCTO</v>
      </c>
      <c r="G65" s="74" t="str">
        <f t="shared" si="12"/>
        <v>INTRAPRODUCTO</v>
      </c>
      <c r="H65" s="91" t="str">
        <f t="shared" si="12"/>
        <v>INTRAPRODUCTO</v>
      </c>
      <c r="I65" s="74" t="str">
        <f t="shared" si="12"/>
        <v>INTRAPRODUCTO</v>
      </c>
      <c r="J65" s="91" t="str">
        <f t="shared" si="12"/>
        <v>INTRAPRODUCTO</v>
      </c>
      <c r="K65" s="74" t="str">
        <f t="shared" si="12"/>
        <v>INTRAPRODUCTO</v>
      </c>
      <c r="L65" s="91" t="str">
        <f t="shared" si="12"/>
        <v>INTRAPRODUCTO</v>
      </c>
      <c r="M65" s="74" t="str">
        <f t="shared" si="12"/>
        <v>INTRAPRODUCTO</v>
      </c>
      <c r="N65" s="91" t="str">
        <f t="shared" si="12"/>
        <v>INTRAPRODUCTO</v>
      </c>
      <c r="O65" s="74" t="str">
        <f t="shared" si="12"/>
        <v>INTRAPRODUCTO</v>
      </c>
      <c r="P65" s="91" t="str">
        <f t="shared" si="12"/>
        <v>VENTAJA</v>
      </c>
      <c r="Q65" s="74" t="str">
        <f t="shared" si="12"/>
        <v>VENTAJA</v>
      </c>
      <c r="R65" s="91" t="str">
        <f t="shared" si="12"/>
        <v>VENTAJA</v>
      </c>
      <c r="S65" s="74" t="str">
        <f t="shared" si="12"/>
        <v>VENTAJA</v>
      </c>
      <c r="T65" s="91" t="str">
        <f t="shared" si="12"/>
        <v>VENTAJA</v>
      </c>
      <c r="U65" s="74" t="str">
        <f t="shared" si="12"/>
        <v>VENTAJA</v>
      </c>
      <c r="V65" s="91" t="str">
        <f t="shared" si="12"/>
        <v>VENTAJA</v>
      </c>
      <c r="W65" s="74" t="str">
        <f t="shared" si="12"/>
        <v>INTRAPRODUCTO</v>
      </c>
      <c r="X65" s="91" t="str">
        <f t="shared" si="12"/>
        <v>INTRAPRODUCTO</v>
      </c>
      <c r="Y65" s="74" t="str">
        <f t="shared" si="12"/>
        <v>INTRAPRODUCTO</v>
      </c>
      <c r="Z65" s="91" t="str">
        <f t="shared" si="12"/>
        <v>VENTAJA</v>
      </c>
      <c r="AA65" s="74" t="str">
        <f t="shared" si="12"/>
        <v>VENTAJA</v>
      </c>
      <c r="AB65" s="74" t="str">
        <f t="shared" ref="AB65:AC65" si="13">+IF(AB51&gt; 0.33,"VENTAJA","INTRAPRODUCTO")</f>
        <v>INTRAPRODUCTO</v>
      </c>
      <c r="AC65" s="74" t="str">
        <f t="shared" si="13"/>
        <v>INTRAPRODUCTO</v>
      </c>
      <c r="AD65" s="74" t="str">
        <f t="shared" ref="AD65:AE65" si="14">+IF(AD51&gt; 0.33,"VENTAJA","INTRAPRODUCTO")</f>
        <v>INTRAPRODUCTO</v>
      </c>
      <c r="AE65" s="74" t="str">
        <f t="shared" si="14"/>
        <v>INTRAPRODUCTO</v>
      </c>
    </row>
    <row r="66" spans="4:31" x14ac:dyDescent="0.25">
      <c r="D66" s="235" t="s">
        <v>21</v>
      </c>
      <c r="E66" s="236"/>
      <c r="F66" s="96" t="str">
        <f t="shared" ref="F66:AA66" si="15">+IF(F52&gt; 0.33,"VENTAJA","INTRAPRODUCTO")</f>
        <v>VENTAJA</v>
      </c>
      <c r="G66" s="74" t="str">
        <f t="shared" si="15"/>
        <v>VENTAJA</v>
      </c>
      <c r="H66" s="91" t="str">
        <f t="shared" si="15"/>
        <v>VENTAJA</v>
      </c>
      <c r="I66" s="74" t="str">
        <f t="shared" si="15"/>
        <v>VENTAJA</v>
      </c>
      <c r="J66" s="91" t="str">
        <f t="shared" si="15"/>
        <v>VENTAJA</v>
      </c>
      <c r="K66" s="74" t="str">
        <f t="shared" si="15"/>
        <v>VENTAJA</v>
      </c>
      <c r="L66" s="91" t="str">
        <f t="shared" si="15"/>
        <v>VENTAJA</v>
      </c>
      <c r="M66" s="74" t="str">
        <f t="shared" si="15"/>
        <v>VENTAJA</v>
      </c>
      <c r="N66" s="91" t="str">
        <f t="shared" si="15"/>
        <v>VENTAJA</v>
      </c>
      <c r="O66" s="74" t="str">
        <f t="shared" si="15"/>
        <v>VENTAJA</v>
      </c>
      <c r="P66" s="91" t="str">
        <f t="shared" si="15"/>
        <v>VENTAJA</v>
      </c>
      <c r="Q66" s="74" t="str">
        <f t="shared" si="15"/>
        <v>VENTAJA</v>
      </c>
      <c r="R66" s="91" t="str">
        <f t="shared" si="15"/>
        <v>VENTAJA</v>
      </c>
      <c r="S66" s="74" t="str">
        <f t="shared" si="15"/>
        <v>VENTAJA</v>
      </c>
      <c r="T66" s="91" t="str">
        <f t="shared" si="15"/>
        <v>VENTAJA</v>
      </c>
      <c r="U66" s="74" t="str">
        <f t="shared" si="15"/>
        <v>VENTAJA</v>
      </c>
      <c r="V66" s="91" t="str">
        <f t="shared" si="15"/>
        <v>VENTAJA</v>
      </c>
      <c r="W66" s="74" t="str">
        <f t="shared" si="15"/>
        <v>VENTAJA</v>
      </c>
      <c r="X66" s="91" t="str">
        <f t="shared" si="15"/>
        <v>VENTAJA</v>
      </c>
      <c r="Y66" s="74" t="str">
        <f t="shared" si="15"/>
        <v>VENTAJA</v>
      </c>
      <c r="Z66" s="91" t="str">
        <f t="shared" si="15"/>
        <v>VENTAJA</v>
      </c>
      <c r="AA66" s="74" t="str">
        <f t="shared" si="15"/>
        <v>VENTAJA</v>
      </c>
      <c r="AB66" s="74" t="str">
        <f t="shared" ref="AB66:AC66" si="16">+IF(AB52&gt; 0.33,"VENTAJA","INTRAPRODUCTO")</f>
        <v>VENTAJA</v>
      </c>
      <c r="AC66" s="74" t="str">
        <f t="shared" si="16"/>
        <v>VENTAJA</v>
      </c>
      <c r="AD66" s="74" t="str">
        <f t="shared" ref="AD66:AE66" si="17">+IF(AD52&gt; 0.33,"VENTAJA","INTRAPRODUCTO")</f>
        <v>VENTAJA</v>
      </c>
      <c r="AE66" s="74" t="str">
        <f t="shared" si="17"/>
        <v>VENTAJA</v>
      </c>
    </row>
    <row r="67" spans="4:31" x14ac:dyDescent="0.25">
      <c r="D67" s="233" t="s">
        <v>22</v>
      </c>
      <c r="E67" s="234"/>
      <c r="F67" s="96" t="str">
        <f t="shared" ref="F67:AA67" si="18">+IF(F53&gt; 0.33,"VENTAJA","INTRAPRODUCTO")</f>
        <v>VENTAJA</v>
      </c>
      <c r="G67" s="74" t="str">
        <f t="shared" si="18"/>
        <v>VENTAJA</v>
      </c>
      <c r="H67" s="91" t="str">
        <f t="shared" si="18"/>
        <v>VENTAJA</v>
      </c>
      <c r="I67" s="74" t="str">
        <f t="shared" si="18"/>
        <v>VENTAJA</v>
      </c>
      <c r="J67" s="91" t="str">
        <f t="shared" si="18"/>
        <v>VENTAJA</v>
      </c>
      <c r="K67" s="74" t="str">
        <f t="shared" si="18"/>
        <v>VENTAJA</v>
      </c>
      <c r="L67" s="91" t="str">
        <f t="shared" si="18"/>
        <v>VENTAJA</v>
      </c>
      <c r="M67" s="74" t="str">
        <f t="shared" si="18"/>
        <v>VENTAJA</v>
      </c>
      <c r="N67" s="91" t="str">
        <f t="shared" si="18"/>
        <v>VENTAJA</v>
      </c>
      <c r="O67" s="74" t="str">
        <f t="shared" si="18"/>
        <v>VENTAJA</v>
      </c>
      <c r="P67" s="91" t="str">
        <f t="shared" si="18"/>
        <v>VENTAJA</v>
      </c>
      <c r="Q67" s="74" t="str">
        <f t="shared" si="18"/>
        <v>VENTAJA</v>
      </c>
      <c r="R67" s="91" t="str">
        <f t="shared" si="18"/>
        <v>VENTAJA</v>
      </c>
      <c r="S67" s="74" t="str">
        <f t="shared" si="18"/>
        <v>VENTAJA</v>
      </c>
      <c r="T67" s="91" t="str">
        <f t="shared" si="18"/>
        <v>VENTAJA</v>
      </c>
      <c r="U67" s="74" t="str">
        <f t="shared" si="18"/>
        <v>VENTAJA</v>
      </c>
      <c r="V67" s="91" t="str">
        <f t="shared" si="18"/>
        <v>VENTAJA</v>
      </c>
      <c r="W67" s="74" t="str">
        <f t="shared" si="18"/>
        <v>VENTAJA</v>
      </c>
      <c r="X67" s="91" t="str">
        <f t="shared" si="18"/>
        <v>VENTAJA</v>
      </c>
      <c r="Y67" s="74" t="str">
        <f t="shared" si="18"/>
        <v>VENTAJA</v>
      </c>
      <c r="Z67" s="91" t="str">
        <f t="shared" si="18"/>
        <v>VENTAJA</v>
      </c>
      <c r="AA67" s="74" t="str">
        <f t="shared" si="18"/>
        <v>VENTAJA</v>
      </c>
      <c r="AB67" s="74" t="str">
        <f t="shared" ref="AB67:AC67" si="19">+IF(AB53&gt; 0.33,"VENTAJA","INTRAPRODUCTO")</f>
        <v>VENTAJA</v>
      </c>
      <c r="AC67" s="74" t="str">
        <f t="shared" si="19"/>
        <v>VENTAJA</v>
      </c>
      <c r="AD67" s="74" t="str">
        <f t="shared" ref="AD67:AE67" si="20">+IF(AD53&gt; 0.33,"VENTAJA","INTRAPRODUCTO")</f>
        <v>VENTAJA</v>
      </c>
      <c r="AE67" s="74" t="str">
        <f t="shared" si="20"/>
        <v>VENTAJA</v>
      </c>
    </row>
    <row r="68" spans="4:31" x14ac:dyDescent="0.25">
      <c r="D68" s="235" t="s">
        <v>23</v>
      </c>
      <c r="E68" s="236"/>
      <c r="F68" s="96" t="str">
        <f t="shared" ref="F68:AA68" si="21">+IF(F54&gt; 0.33,"VENTAJA","INTRAPRODUCTO")</f>
        <v>VENTAJA</v>
      </c>
      <c r="G68" s="74" t="str">
        <f t="shared" si="21"/>
        <v>VENTAJA</v>
      </c>
      <c r="H68" s="91" t="str">
        <f t="shared" si="21"/>
        <v>VENTAJA</v>
      </c>
      <c r="I68" s="74" t="str">
        <f t="shared" si="21"/>
        <v>VENTAJA</v>
      </c>
      <c r="J68" s="91" t="str">
        <f t="shared" si="21"/>
        <v>VENTAJA</v>
      </c>
      <c r="K68" s="74" t="str">
        <f t="shared" si="21"/>
        <v>VENTAJA</v>
      </c>
      <c r="L68" s="91" t="str">
        <f t="shared" si="21"/>
        <v>VENTAJA</v>
      </c>
      <c r="M68" s="74" t="str">
        <f t="shared" si="21"/>
        <v>VENTAJA</v>
      </c>
      <c r="N68" s="91" t="str">
        <f t="shared" si="21"/>
        <v>VENTAJA</v>
      </c>
      <c r="O68" s="74" t="str">
        <f t="shared" si="21"/>
        <v>VENTAJA</v>
      </c>
      <c r="P68" s="91" t="str">
        <f t="shared" si="21"/>
        <v>VENTAJA</v>
      </c>
      <c r="Q68" s="74" t="str">
        <f t="shared" si="21"/>
        <v>VENTAJA</v>
      </c>
      <c r="R68" s="91" t="str">
        <f t="shared" si="21"/>
        <v>VENTAJA</v>
      </c>
      <c r="S68" s="74" t="str">
        <f t="shared" si="21"/>
        <v>VENTAJA</v>
      </c>
      <c r="T68" s="91" t="str">
        <f t="shared" si="21"/>
        <v>VENTAJA</v>
      </c>
      <c r="U68" s="74" t="str">
        <f t="shared" si="21"/>
        <v>VENTAJA</v>
      </c>
      <c r="V68" s="91" t="str">
        <f t="shared" si="21"/>
        <v>VENTAJA</v>
      </c>
      <c r="W68" s="74" t="str">
        <f t="shared" si="21"/>
        <v>VENTAJA</v>
      </c>
      <c r="X68" s="91" t="str">
        <f t="shared" si="21"/>
        <v>VENTAJA</v>
      </c>
      <c r="Y68" s="74" t="str">
        <f t="shared" si="21"/>
        <v>VENTAJA</v>
      </c>
      <c r="Z68" s="91" t="str">
        <f t="shared" si="21"/>
        <v>VENTAJA</v>
      </c>
      <c r="AA68" s="74" t="str">
        <f t="shared" si="21"/>
        <v>VENTAJA</v>
      </c>
      <c r="AB68" s="74" t="str">
        <f t="shared" ref="AB68:AC68" si="22">+IF(AB54&gt; 0.33,"VENTAJA","INTRAPRODUCTO")</f>
        <v>VENTAJA</v>
      </c>
      <c r="AC68" s="74" t="str">
        <f t="shared" si="22"/>
        <v>VENTAJA</v>
      </c>
      <c r="AD68" s="74" t="str">
        <f t="shared" ref="AD68:AE68" si="23">+IF(AD54&gt; 0.33,"VENTAJA","INTRAPRODUCTO")</f>
        <v>VENTAJA</v>
      </c>
      <c r="AE68" s="74" t="str">
        <f t="shared" si="23"/>
        <v>VENTAJA</v>
      </c>
    </row>
    <row r="69" spans="4:31" x14ac:dyDescent="0.25">
      <c r="D69" s="233" t="s">
        <v>24</v>
      </c>
      <c r="E69" s="234"/>
      <c r="F69" s="96" t="str">
        <f t="shared" ref="F69:AA69" si="24">+IF(F55&gt; 0.33,"VENTAJA","INTRAPRODUCTO")</f>
        <v>VENTAJA</v>
      </c>
      <c r="G69" s="74" t="str">
        <f t="shared" si="24"/>
        <v>VENTAJA</v>
      </c>
      <c r="H69" s="91" t="str">
        <f t="shared" si="24"/>
        <v>VENTAJA</v>
      </c>
      <c r="I69" s="74" t="str">
        <f t="shared" si="24"/>
        <v>VENTAJA</v>
      </c>
      <c r="J69" s="91" t="str">
        <f t="shared" si="24"/>
        <v>VENTAJA</v>
      </c>
      <c r="K69" s="74" t="str">
        <f t="shared" si="24"/>
        <v>VENTAJA</v>
      </c>
      <c r="L69" s="91" t="str">
        <f t="shared" si="24"/>
        <v>VENTAJA</v>
      </c>
      <c r="M69" s="74" t="str">
        <f t="shared" si="24"/>
        <v>VENTAJA</v>
      </c>
      <c r="N69" s="91" t="str">
        <f t="shared" si="24"/>
        <v>VENTAJA</v>
      </c>
      <c r="O69" s="74" t="str">
        <f t="shared" si="24"/>
        <v>VENTAJA</v>
      </c>
      <c r="P69" s="91" t="str">
        <f t="shared" si="24"/>
        <v>VENTAJA</v>
      </c>
      <c r="Q69" s="74" t="str">
        <f t="shared" si="24"/>
        <v>VENTAJA</v>
      </c>
      <c r="R69" s="91" t="str">
        <f t="shared" si="24"/>
        <v>VENTAJA</v>
      </c>
      <c r="S69" s="74" t="str">
        <f t="shared" si="24"/>
        <v>VENTAJA</v>
      </c>
      <c r="T69" s="91" t="str">
        <f t="shared" si="24"/>
        <v>VENTAJA</v>
      </c>
      <c r="U69" s="74" t="str">
        <f t="shared" si="24"/>
        <v>VENTAJA</v>
      </c>
      <c r="V69" s="91" t="str">
        <f t="shared" si="24"/>
        <v>VENTAJA</v>
      </c>
      <c r="W69" s="74" t="str">
        <f t="shared" si="24"/>
        <v>VENTAJA</v>
      </c>
      <c r="X69" s="91" t="str">
        <f t="shared" si="24"/>
        <v>VENTAJA</v>
      </c>
      <c r="Y69" s="74" t="str">
        <f t="shared" si="24"/>
        <v>VENTAJA</v>
      </c>
      <c r="Z69" s="91" t="str">
        <f t="shared" si="24"/>
        <v>VENTAJA</v>
      </c>
      <c r="AA69" s="74" t="str">
        <f t="shared" si="24"/>
        <v>VENTAJA</v>
      </c>
      <c r="AB69" s="74" t="str">
        <f t="shared" ref="AB69:AC69" si="25">+IF(AB55&gt; 0.33,"VENTAJA","INTRAPRODUCTO")</f>
        <v>VENTAJA</v>
      </c>
      <c r="AC69" s="74" t="str">
        <f t="shared" si="25"/>
        <v>VENTAJA</v>
      </c>
      <c r="AD69" s="74" t="str">
        <f t="shared" ref="AD69:AE69" si="26">+IF(AD55&gt; 0.33,"VENTAJA","INTRAPRODUCTO")</f>
        <v>VENTAJA</v>
      </c>
      <c r="AE69" s="74" t="str">
        <f t="shared" si="26"/>
        <v>VENTAJA</v>
      </c>
    </row>
    <row r="70" spans="4:31" ht="15.75" thickBot="1" x14ac:dyDescent="0.3">
      <c r="D70" s="231" t="s">
        <v>25</v>
      </c>
      <c r="E70" s="232"/>
      <c r="F70" s="97" t="str">
        <f t="shared" ref="F70:AA70" si="27">+IF(F56&gt; 0.33,"VENTAJA","INTRAPRODUCTO")</f>
        <v>INTRAPRODUCTO</v>
      </c>
      <c r="G70" s="90" t="str">
        <f t="shared" si="27"/>
        <v>INTRAPRODUCTO</v>
      </c>
      <c r="H70" s="98" t="str">
        <f t="shared" si="27"/>
        <v>INTRAPRODUCTO</v>
      </c>
      <c r="I70" s="90" t="str">
        <f t="shared" si="27"/>
        <v>INTRAPRODUCTO</v>
      </c>
      <c r="J70" s="98" t="str">
        <f t="shared" si="27"/>
        <v>INTRAPRODUCTO</v>
      </c>
      <c r="K70" s="90" t="str">
        <f t="shared" si="27"/>
        <v>INTRAPRODUCTO</v>
      </c>
      <c r="L70" s="98" t="str">
        <f t="shared" si="27"/>
        <v>INTRAPRODUCTO</v>
      </c>
      <c r="M70" s="90" t="str">
        <f t="shared" si="27"/>
        <v>INTRAPRODUCTO</v>
      </c>
      <c r="N70" s="98" t="str">
        <f t="shared" si="27"/>
        <v>INTRAPRODUCTO</v>
      </c>
      <c r="O70" s="90" t="str">
        <f t="shared" si="27"/>
        <v>INTRAPRODUCTO</v>
      </c>
      <c r="P70" s="98" t="str">
        <f t="shared" si="27"/>
        <v>INTRAPRODUCTO</v>
      </c>
      <c r="Q70" s="90" t="str">
        <f t="shared" si="27"/>
        <v>INTRAPRODUCTO</v>
      </c>
      <c r="R70" s="98" t="str">
        <f t="shared" si="27"/>
        <v>INTRAPRODUCTO</v>
      </c>
      <c r="S70" s="90" t="str">
        <f t="shared" si="27"/>
        <v>INTRAPRODUCTO</v>
      </c>
      <c r="T70" s="98" t="str">
        <f t="shared" si="27"/>
        <v>INTRAPRODUCTO</v>
      </c>
      <c r="U70" s="90" t="str">
        <f t="shared" si="27"/>
        <v>INTRAPRODUCTO</v>
      </c>
      <c r="V70" s="98" t="str">
        <f t="shared" si="27"/>
        <v>INTRAPRODUCTO</v>
      </c>
      <c r="W70" s="90" t="str">
        <f t="shared" si="27"/>
        <v>INTRAPRODUCTO</v>
      </c>
      <c r="X70" s="98" t="str">
        <f t="shared" si="27"/>
        <v>INTRAPRODUCTO</v>
      </c>
      <c r="Y70" s="90" t="str">
        <f t="shared" si="27"/>
        <v>INTRAPRODUCTO</v>
      </c>
      <c r="Z70" s="98" t="str">
        <f t="shared" si="27"/>
        <v>INTRAPRODUCTO</v>
      </c>
      <c r="AA70" s="90" t="str">
        <f t="shared" si="27"/>
        <v>INTRAPRODUCTO</v>
      </c>
      <c r="AB70" s="90" t="str">
        <f t="shared" ref="AB70:AC70" si="28">+IF(AB56&gt; 0.33,"VENTAJA","INTRAPRODUCTO")</f>
        <v>INTRAPRODUCTO</v>
      </c>
      <c r="AC70" s="90" t="str">
        <f t="shared" si="28"/>
        <v>INTRAPRODUCTO</v>
      </c>
      <c r="AD70" s="90" t="str">
        <f t="shared" ref="AD70:AE70" si="29">+IF(AD56&gt; 0.33,"VENTAJA","INTRAPRODUCTO")</f>
        <v>INTRAPRODUCTO</v>
      </c>
      <c r="AE70" s="90" t="str">
        <f t="shared" si="29"/>
        <v>INTRAPRODUCTO</v>
      </c>
    </row>
    <row r="71" spans="4:31" s="1" customFormat="1" x14ac:dyDescent="0.25">
      <c r="D71" s="1" t="s">
        <v>52</v>
      </c>
      <c r="E71" s="115"/>
      <c r="F71" s="91"/>
      <c r="G71" s="91"/>
      <c r="H71" s="91"/>
      <c r="I71" s="91"/>
      <c r="J71" s="91"/>
      <c r="K71" s="91"/>
      <c r="L71" s="91"/>
      <c r="M71" s="91"/>
      <c r="N71" s="91"/>
      <c r="O71" s="91"/>
      <c r="P71" s="91"/>
      <c r="Q71" s="91"/>
      <c r="R71" s="91"/>
      <c r="S71" s="91"/>
      <c r="T71" s="91"/>
      <c r="U71" s="91"/>
      <c r="V71" s="91"/>
      <c r="W71" s="91"/>
      <c r="X71" s="91"/>
      <c r="Y71" s="91"/>
      <c r="Z71" s="91"/>
      <c r="AA71" s="91"/>
    </row>
    <row r="73" spans="4:31" ht="15.75" thickBot="1" x14ac:dyDescent="0.3">
      <c r="D73" s="1" t="s">
        <v>53</v>
      </c>
      <c r="E73" s="3"/>
    </row>
    <row r="74" spans="4:31" ht="15.75" thickBot="1" x14ac:dyDescent="0.3">
      <c r="D74" s="87" t="s">
        <v>14</v>
      </c>
      <c r="E74" s="88"/>
      <c r="F74" s="12">
        <v>1995</v>
      </c>
      <c r="G74" s="8">
        <v>1996</v>
      </c>
      <c r="H74" s="12">
        <v>1997</v>
      </c>
      <c r="I74" s="8">
        <v>1998</v>
      </c>
      <c r="J74" s="12">
        <v>1999</v>
      </c>
      <c r="K74" s="8">
        <v>2000</v>
      </c>
      <c r="L74" s="12">
        <v>2001</v>
      </c>
      <c r="M74" s="8">
        <v>2002</v>
      </c>
      <c r="N74" s="12">
        <v>2003</v>
      </c>
      <c r="O74" s="8">
        <v>2004</v>
      </c>
      <c r="P74" s="12">
        <v>2005</v>
      </c>
      <c r="Q74" s="8">
        <v>2006</v>
      </c>
      <c r="R74" s="12">
        <v>2007</v>
      </c>
      <c r="S74" s="8">
        <v>2008</v>
      </c>
      <c r="T74" s="12">
        <v>2009</v>
      </c>
      <c r="U74" s="8">
        <v>2010</v>
      </c>
      <c r="V74" s="12">
        <v>2011</v>
      </c>
      <c r="W74" s="8">
        <v>2012</v>
      </c>
      <c r="X74" s="12">
        <v>2013</v>
      </c>
      <c r="Y74" s="8">
        <v>2014</v>
      </c>
      <c r="Z74" s="12">
        <v>2015</v>
      </c>
      <c r="AA74" s="9">
        <v>2016</v>
      </c>
      <c r="AB74" s="9">
        <v>2017</v>
      </c>
      <c r="AC74" s="9">
        <v>2018</v>
      </c>
      <c r="AD74" s="9">
        <v>2019</v>
      </c>
      <c r="AE74" s="9">
        <v>2020</v>
      </c>
    </row>
    <row r="75" spans="4:31" ht="15.75" thickBot="1" x14ac:dyDescent="0.3">
      <c r="D75" s="237" t="s">
        <v>15</v>
      </c>
      <c r="E75" s="238"/>
      <c r="F75" s="75">
        <v>10201048.063999999</v>
      </c>
      <c r="G75" s="76">
        <v>10647555.072000001</v>
      </c>
      <c r="H75" s="75">
        <v>11549019.136</v>
      </c>
      <c r="I75" s="76">
        <v>10821222.4</v>
      </c>
      <c r="J75" s="75">
        <v>11617030.143999999</v>
      </c>
      <c r="K75" s="76">
        <v>13158400.846999999</v>
      </c>
      <c r="L75" s="75">
        <v>12301486.486</v>
      </c>
      <c r="M75" s="76">
        <v>11897488.380999999</v>
      </c>
      <c r="N75" s="75">
        <v>13092218.069</v>
      </c>
      <c r="O75" s="76">
        <v>16729677.706</v>
      </c>
      <c r="P75" s="75">
        <v>21190438.734999999</v>
      </c>
      <c r="Q75" s="76">
        <v>24390975.103</v>
      </c>
      <c r="R75" s="75">
        <v>29991332</v>
      </c>
      <c r="S75" s="76">
        <v>37625882.064999998</v>
      </c>
      <c r="T75" s="75">
        <v>32852985.837000001</v>
      </c>
      <c r="U75" s="76">
        <v>39819528.641999997</v>
      </c>
      <c r="V75" s="75">
        <v>56953516.086000003</v>
      </c>
      <c r="W75" s="76">
        <v>60273618.167999998</v>
      </c>
      <c r="X75" s="75">
        <v>58821869.987000003</v>
      </c>
      <c r="Y75" s="76">
        <v>54794812.015000001</v>
      </c>
      <c r="Z75" s="75">
        <v>35690766.593000002</v>
      </c>
      <c r="AA75" s="77">
        <v>31044991.243000001</v>
      </c>
      <c r="AB75" s="77">
        <v>37766321.060000002</v>
      </c>
      <c r="AC75" s="77">
        <v>41831520.221000001</v>
      </c>
      <c r="AD75" s="77">
        <v>39489359.461999997</v>
      </c>
      <c r="AE75" s="77">
        <v>31055811</v>
      </c>
    </row>
    <row r="76" spans="4:31" x14ac:dyDescent="0.25">
      <c r="D76" s="233" t="s">
        <v>16</v>
      </c>
      <c r="E76" s="234"/>
      <c r="F76" s="78">
        <v>3098921.09</v>
      </c>
      <c r="G76" s="79">
        <v>2785849.662</v>
      </c>
      <c r="H76" s="78">
        <v>3607707.88</v>
      </c>
      <c r="I76" s="79">
        <v>3335956.557</v>
      </c>
      <c r="J76" s="78">
        <v>2695929.8470000001</v>
      </c>
      <c r="K76" s="79">
        <v>2405215.0010000002</v>
      </c>
      <c r="L76" s="78">
        <v>2138679.7719999999</v>
      </c>
      <c r="M76" s="79">
        <v>2078652.2009999999</v>
      </c>
      <c r="N76" s="78">
        <v>2115649.7719999999</v>
      </c>
      <c r="O76" s="79">
        <v>2562060.0449999999</v>
      </c>
      <c r="P76" s="78">
        <v>3414451.378</v>
      </c>
      <c r="Q76" s="79">
        <v>3636147.1490000002</v>
      </c>
      <c r="R76" s="78">
        <v>4207719.53</v>
      </c>
      <c r="S76" s="79">
        <v>4920759.6100000003</v>
      </c>
      <c r="T76" s="78">
        <v>4598395.335</v>
      </c>
      <c r="U76" s="79">
        <v>4252563.568</v>
      </c>
      <c r="V76" s="78">
        <v>5361940.517</v>
      </c>
      <c r="W76" s="79">
        <v>4891277.0719999997</v>
      </c>
      <c r="X76" s="78">
        <v>4827988.8420000002</v>
      </c>
      <c r="Y76" s="79">
        <v>5397566.3509999998</v>
      </c>
      <c r="Z76" s="78">
        <v>5065806.5839999998</v>
      </c>
      <c r="AA76" s="80">
        <v>5017400.301</v>
      </c>
      <c r="AB76" s="80">
        <v>5287654.5549999997</v>
      </c>
      <c r="AC76" s="80">
        <v>5056430.5199999996</v>
      </c>
      <c r="AD76" s="80">
        <v>5180742.5949999997</v>
      </c>
      <c r="AE76" s="80">
        <v>5734248</v>
      </c>
    </row>
    <row r="77" spans="4:31" x14ac:dyDescent="0.25">
      <c r="D77" s="235" t="s">
        <v>17</v>
      </c>
      <c r="E77" s="236"/>
      <c r="F77" s="81">
        <v>30803.01</v>
      </c>
      <c r="G77" s="82">
        <v>35173.404000000002</v>
      </c>
      <c r="H77" s="81">
        <v>39259.262000000002</v>
      </c>
      <c r="I77" s="82">
        <v>35104.345999999998</v>
      </c>
      <c r="J77" s="81">
        <v>39624.252</v>
      </c>
      <c r="K77" s="82">
        <v>46419.232000000004</v>
      </c>
      <c r="L77" s="81">
        <v>53188.722000000002</v>
      </c>
      <c r="M77" s="82">
        <v>74104.146999999997</v>
      </c>
      <c r="N77" s="81">
        <v>91780.876000000004</v>
      </c>
      <c r="O77" s="82">
        <v>123835.197</v>
      </c>
      <c r="P77" s="81">
        <v>96874.676000000007</v>
      </c>
      <c r="Q77" s="82">
        <v>94055.032999999996</v>
      </c>
      <c r="R77" s="81">
        <v>105375.874</v>
      </c>
      <c r="S77" s="82">
        <v>94489.955000000002</v>
      </c>
      <c r="T77" s="81">
        <v>70182.815000000002</v>
      </c>
      <c r="U77" s="82">
        <v>53309.548000000003</v>
      </c>
      <c r="V77" s="81">
        <v>64346.038</v>
      </c>
      <c r="W77" s="82">
        <v>70258.634000000005</v>
      </c>
      <c r="X77" s="81">
        <v>97455.774999999994</v>
      </c>
      <c r="Y77" s="82">
        <v>83701.375</v>
      </c>
      <c r="Z77" s="81">
        <v>73863.785999999993</v>
      </c>
      <c r="AA77" s="83">
        <v>54157.362999999998</v>
      </c>
      <c r="AB77" s="83">
        <v>67241.414999999994</v>
      </c>
      <c r="AC77" s="83">
        <v>74247.701000000001</v>
      </c>
      <c r="AD77" s="83">
        <v>79792.514999999999</v>
      </c>
      <c r="AE77" s="83">
        <v>45473</v>
      </c>
    </row>
    <row r="78" spans="4:31" x14ac:dyDescent="0.25">
      <c r="D78" s="233" t="s">
        <v>18</v>
      </c>
      <c r="E78" s="234"/>
      <c r="F78" s="78">
        <v>579990.24399999995</v>
      </c>
      <c r="G78" s="79">
        <v>605765.80500000005</v>
      </c>
      <c r="H78" s="78">
        <v>616942.38699999999</v>
      </c>
      <c r="I78" s="79">
        <v>617456.18000000005</v>
      </c>
      <c r="J78" s="78">
        <v>620240.06799999997</v>
      </c>
      <c r="K78" s="79">
        <v>659124.23800000001</v>
      </c>
      <c r="L78" s="78">
        <v>688855.61499999999</v>
      </c>
      <c r="M78" s="79">
        <v>757827.40099999995</v>
      </c>
      <c r="N78" s="78">
        <v>789590.94900000002</v>
      </c>
      <c r="O78" s="79">
        <v>875534.74</v>
      </c>
      <c r="P78" s="78">
        <v>1139266.4569999999</v>
      </c>
      <c r="Q78" s="79">
        <v>1479351.7949999999</v>
      </c>
      <c r="R78" s="78">
        <v>1801174.3359999999</v>
      </c>
      <c r="S78" s="79">
        <v>1883633.2490000001</v>
      </c>
      <c r="T78" s="78">
        <v>1536759.11</v>
      </c>
      <c r="U78" s="79">
        <v>1790755.2039999999</v>
      </c>
      <c r="V78" s="78">
        <v>1862520.5719999999</v>
      </c>
      <c r="W78" s="79">
        <v>1903899.7069999999</v>
      </c>
      <c r="X78" s="78">
        <v>1983921.308</v>
      </c>
      <c r="Y78" s="79">
        <v>1921493.327</v>
      </c>
      <c r="Z78" s="78">
        <v>1777427.3</v>
      </c>
      <c r="AA78" s="80">
        <v>1737163.1470000001</v>
      </c>
      <c r="AB78" s="80">
        <v>1879180.273</v>
      </c>
      <c r="AC78" s="80">
        <v>2002077.676</v>
      </c>
      <c r="AD78" s="80">
        <v>1958958.048</v>
      </c>
      <c r="AE78" s="80">
        <v>1868552</v>
      </c>
    </row>
    <row r="79" spans="4:31" x14ac:dyDescent="0.25">
      <c r="D79" s="235" t="s">
        <v>19</v>
      </c>
      <c r="E79" s="236"/>
      <c r="F79" s="81">
        <v>2777924.2829999998</v>
      </c>
      <c r="G79" s="82">
        <v>3827695.986</v>
      </c>
      <c r="H79" s="81">
        <v>3622565.1490000002</v>
      </c>
      <c r="I79" s="82">
        <v>3273865.3459999999</v>
      </c>
      <c r="J79" s="81">
        <v>4702466.4309999999</v>
      </c>
      <c r="K79" s="82">
        <v>5668573.9000000004</v>
      </c>
      <c r="L79" s="81">
        <v>4465281.6239999998</v>
      </c>
      <c r="M79" s="82">
        <v>4273429.8509999998</v>
      </c>
      <c r="N79" s="81">
        <v>4869042.2489999998</v>
      </c>
      <c r="O79" s="82">
        <v>6174538.5109999999</v>
      </c>
      <c r="P79" s="81">
        <v>8316319.8449999997</v>
      </c>
      <c r="Q79" s="82">
        <v>9373867.7410000004</v>
      </c>
      <c r="R79" s="81">
        <v>10872100.037</v>
      </c>
      <c r="S79" s="82">
        <v>17295009.647999998</v>
      </c>
      <c r="T79" s="81">
        <v>15780856.358999999</v>
      </c>
      <c r="U79" s="82">
        <v>22564428.982000001</v>
      </c>
      <c r="V79" s="81">
        <v>36481785.703000002</v>
      </c>
      <c r="W79" s="82">
        <v>39611602.737000003</v>
      </c>
      <c r="X79" s="81">
        <v>39276186.884999998</v>
      </c>
      <c r="Y79" s="82">
        <v>35930632.399999999</v>
      </c>
      <c r="Z79" s="81">
        <v>18839854.679000001</v>
      </c>
      <c r="AA79" s="83">
        <v>14745528.085000001</v>
      </c>
      <c r="AB79" s="83">
        <v>20445576.850000001</v>
      </c>
      <c r="AC79" s="83">
        <v>24211578.954</v>
      </c>
      <c r="AD79" s="83">
        <v>21598659.598000001</v>
      </c>
      <c r="AE79" s="83">
        <v>12905691</v>
      </c>
    </row>
    <row r="80" spans="4:31" x14ac:dyDescent="0.25">
      <c r="D80" s="233" t="s">
        <v>20</v>
      </c>
      <c r="E80" s="234"/>
      <c r="F80" s="78">
        <v>15458.19</v>
      </c>
      <c r="G80" s="79">
        <v>20060.937999999998</v>
      </c>
      <c r="H80" s="78">
        <v>39520.923999999999</v>
      </c>
      <c r="I80" s="79">
        <v>47420.091999999997</v>
      </c>
      <c r="J80" s="78">
        <v>59328.618000000002</v>
      </c>
      <c r="K80" s="79">
        <v>49121.404000000002</v>
      </c>
      <c r="L80" s="78">
        <v>40252.230000000003</v>
      </c>
      <c r="M80" s="79">
        <v>47038.563999999998</v>
      </c>
      <c r="N80" s="78">
        <v>70101.479000000007</v>
      </c>
      <c r="O80" s="79">
        <v>132581.01300000001</v>
      </c>
      <c r="P80" s="78">
        <v>122856.924</v>
      </c>
      <c r="Q80" s="79">
        <v>127010.948</v>
      </c>
      <c r="R80" s="78">
        <v>261453.73800000001</v>
      </c>
      <c r="S80" s="79">
        <v>384381.01500000001</v>
      </c>
      <c r="T80" s="78">
        <v>178528.27600000001</v>
      </c>
      <c r="U80" s="79">
        <v>135985.625</v>
      </c>
      <c r="V80" s="78">
        <v>290296.103</v>
      </c>
      <c r="W80" s="79">
        <v>280943.15100000001</v>
      </c>
      <c r="X80" s="78">
        <v>255500.98800000001</v>
      </c>
      <c r="Y80" s="79">
        <v>328909.83600000001</v>
      </c>
      <c r="Z80" s="78">
        <v>363479.42700000003</v>
      </c>
      <c r="AA80" s="80">
        <v>338839.57299999997</v>
      </c>
      <c r="AB80" s="80">
        <v>500779.88900000002</v>
      </c>
      <c r="AC80" s="80">
        <v>585061.14500000002</v>
      </c>
      <c r="AD80" s="80">
        <v>497421.35700000002</v>
      </c>
      <c r="AE80" s="80">
        <v>555744</v>
      </c>
    </row>
    <row r="81" spans="4:31" x14ac:dyDescent="0.25">
      <c r="D81" s="235" t="s">
        <v>21</v>
      </c>
      <c r="E81" s="236"/>
      <c r="F81" s="81">
        <v>806467.44</v>
      </c>
      <c r="G81" s="82">
        <v>878271.42099999997</v>
      </c>
      <c r="H81" s="81">
        <v>1075389.1259999999</v>
      </c>
      <c r="I81" s="82">
        <v>1092606.466</v>
      </c>
      <c r="J81" s="81">
        <v>1179674.507</v>
      </c>
      <c r="K81" s="82">
        <v>1335680.9410000001</v>
      </c>
      <c r="L81" s="81">
        <v>1361828.9720000001</v>
      </c>
      <c r="M81" s="82">
        <v>1329738.9140000001</v>
      </c>
      <c r="N81" s="81">
        <v>1219370.236</v>
      </c>
      <c r="O81" s="82">
        <v>1541722.7209999999</v>
      </c>
      <c r="P81" s="81">
        <v>1786172.6610000001</v>
      </c>
      <c r="Q81" s="82">
        <v>2024381.6680000001</v>
      </c>
      <c r="R81" s="81">
        <v>2413255.6839999999</v>
      </c>
      <c r="S81" s="82">
        <v>2951475.1740000001</v>
      </c>
      <c r="T81" s="81">
        <v>2715936.733</v>
      </c>
      <c r="U81" s="82">
        <v>2846822.6030000001</v>
      </c>
      <c r="V81" s="81">
        <v>3312122.983</v>
      </c>
      <c r="W81" s="82">
        <v>3428685.415</v>
      </c>
      <c r="X81" s="81">
        <v>3733191.8110000002</v>
      </c>
      <c r="Y81" s="82">
        <v>3684127.247</v>
      </c>
      <c r="Z81" s="81">
        <v>3423007.0780000002</v>
      </c>
      <c r="AA81" s="83">
        <v>3029705.855</v>
      </c>
      <c r="AB81" s="83">
        <v>3053327.361</v>
      </c>
      <c r="AC81" s="83">
        <v>3210970.0660000001</v>
      </c>
      <c r="AD81" s="83">
        <v>3134328.5630000001</v>
      </c>
      <c r="AE81" s="83">
        <v>2867523</v>
      </c>
    </row>
    <row r="82" spans="4:31" x14ac:dyDescent="0.25">
      <c r="D82" s="233" t="s">
        <v>22</v>
      </c>
      <c r="E82" s="234"/>
      <c r="F82" s="78">
        <v>1467892.4750000001</v>
      </c>
      <c r="G82" s="79">
        <v>1145310.274</v>
      </c>
      <c r="H82" s="78">
        <v>1189097.206</v>
      </c>
      <c r="I82" s="79">
        <v>1100459.8259999999</v>
      </c>
      <c r="J82" s="78">
        <v>1195512.314</v>
      </c>
      <c r="K82" s="79">
        <v>1443992.7379999999</v>
      </c>
      <c r="L82" s="78">
        <v>1600065.148</v>
      </c>
      <c r="M82" s="79">
        <v>1560431.6310000001</v>
      </c>
      <c r="N82" s="78">
        <v>1737469.0460000001</v>
      </c>
      <c r="O82" s="79">
        <v>2330093.8820000002</v>
      </c>
      <c r="P82" s="78">
        <v>2753889.4539999999</v>
      </c>
      <c r="Q82" s="79">
        <v>3484528.9249999998</v>
      </c>
      <c r="R82" s="78">
        <v>4748504.3559999997</v>
      </c>
      <c r="S82" s="79">
        <v>4649722.3870000001</v>
      </c>
      <c r="T82" s="78">
        <v>3441238.7110000001</v>
      </c>
      <c r="U82" s="79">
        <v>3337209.6940000001</v>
      </c>
      <c r="V82" s="78">
        <v>3472061.2480000001</v>
      </c>
      <c r="W82" s="79">
        <v>3549539.51</v>
      </c>
      <c r="X82" s="78">
        <v>3048385.906</v>
      </c>
      <c r="Y82" s="79">
        <v>2962845.625</v>
      </c>
      <c r="Z82" s="78">
        <v>2367656.7080000001</v>
      </c>
      <c r="AA82" s="80">
        <v>2028656.209</v>
      </c>
      <c r="AB82" s="80">
        <v>2137856.7110000001</v>
      </c>
      <c r="AC82" s="80">
        <v>2445979.3769999999</v>
      </c>
      <c r="AD82" s="80">
        <v>2402659.0589999999</v>
      </c>
      <c r="AE82" s="80">
        <v>1946915</v>
      </c>
    </row>
    <row r="83" spans="4:31" x14ac:dyDescent="0.25">
      <c r="D83" s="235" t="s">
        <v>23</v>
      </c>
      <c r="E83" s="236"/>
      <c r="F83" s="81">
        <v>264716.17499999999</v>
      </c>
      <c r="G83" s="82">
        <v>290365.29800000001</v>
      </c>
      <c r="H83" s="81">
        <v>438185.76</v>
      </c>
      <c r="I83" s="82">
        <v>427399.25199999998</v>
      </c>
      <c r="J83" s="81">
        <v>306885.30800000002</v>
      </c>
      <c r="K83" s="82">
        <v>565442.83100000001</v>
      </c>
      <c r="L83" s="81">
        <v>828162.73800000001</v>
      </c>
      <c r="M83" s="82">
        <v>663024.73400000005</v>
      </c>
      <c r="N83" s="81">
        <v>430313.315</v>
      </c>
      <c r="O83" s="82">
        <v>910814.52500000002</v>
      </c>
      <c r="P83" s="81">
        <v>1265020.04</v>
      </c>
      <c r="Q83" s="82">
        <v>1519771.098</v>
      </c>
      <c r="R83" s="81">
        <v>2208299.469</v>
      </c>
      <c r="S83" s="82">
        <v>1884343.71</v>
      </c>
      <c r="T83" s="81">
        <v>1427862.03</v>
      </c>
      <c r="U83" s="82">
        <v>1265311.8959999999</v>
      </c>
      <c r="V83" s="81">
        <v>1720984.7679999999</v>
      </c>
      <c r="W83" s="82">
        <v>1492637.152</v>
      </c>
      <c r="X83" s="81">
        <v>1834495.1359999999</v>
      </c>
      <c r="Y83" s="82">
        <v>1529037.4939999999</v>
      </c>
      <c r="Z83" s="81">
        <v>1423523.017</v>
      </c>
      <c r="AA83" s="83">
        <v>1464320.9709999999</v>
      </c>
      <c r="AB83" s="83">
        <v>1526610.9469999999</v>
      </c>
      <c r="AC83" s="83">
        <v>1571426.105</v>
      </c>
      <c r="AD83" s="83">
        <v>1631002.3049999999</v>
      </c>
      <c r="AE83" s="83">
        <v>1230427</v>
      </c>
    </row>
    <row r="84" spans="4:31" x14ac:dyDescent="0.25">
      <c r="D84" s="233" t="s">
        <v>24</v>
      </c>
      <c r="E84" s="234"/>
      <c r="F84" s="78">
        <v>985174.973</v>
      </c>
      <c r="G84" s="79">
        <v>854746.38600000006</v>
      </c>
      <c r="H84" s="78">
        <v>844979.59499999997</v>
      </c>
      <c r="I84" s="79">
        <v>870562.44400000002</v>
      </c>
      <c r="J84" s="78">
        <v>807029.93</v>
      </c>
      <c r="K84" s="79">
        <v>975983.973</v>
      </c>
      <c r="L84" s="78">
        <v>1113974.9620000001</v>
      </c>
      <c r="M84" s="79">
        <v>999796.94099999999</v>
      </c>
      <c r="N84" s="78">
        <v>1176477.253</v>
      </c>
      <c r="O84" s="79">
        <v>1501711.953</v>
      </c>
      <c r="P84" s="78">
        <v>1662357.4920000001</v>
      </c>
      <c r="Q84" s="79">
        <v>1818153.287</v>
      </c>
      <c r="R84" s="78">
        <v>2568492.432</v>
      </c>
      <c r="S84" s="79">
        <v>2529167.3969999999</v>
      </c>
      <c r="T84" s="78">
        <v>1535642.514</v>
      </c>
      <c r="U84" s="79">
        <v>1443255.895</v>
      </c>
      <c r="V84" s="78">
        <v>1590328.8319999999</v>
      </c>
      <c r="W84" s="79">
        <v>1631760.6129999999</v>
      </c>
      <c r="X84" s="78">
        <v>1499523.801</v>
      </c>
      <c r="Y84" s="79">
        <v>1360366.0090000001</v>
      </c>
      <c r="Z84" s="78">
        <v>1254999.4099999999</v>
      </c>
      <c r="AA84" s="80">
        <v>1085000.3689999999</v>
      </c>
      <c r="AB84" s="80">
        <v>1086945.68</v>
      </c>
      <c r="AC84" s="80">
        <v>1207352.51</v>
      </c>
      <c r="AD84" s="80">
        <v>1211819.1680000001</v>
      </c>
      <c r="AE84" s="80">
        <v>982329</v>
      </c>
    </row>
    <row r="85" spans="4:31" ht="15.75" thickBot="1" x14ac:dyDescent="0.3">
      <c r="D85" s="231" t="s">
        <v>25</v>
      </c>
      <c r="E85" s="232"/>
      <c r="F85" s="84">
        <v>173700.736</v>
      </c>
      <c r="G85" s="85">
        <v>204315.77</v>
      </c>
      <c r="H85" s="84">
        <v>75372.135999999999</v>
      </c>
      <c r="I85" s="85">
        <v>20392.142</v>
      </c>
      <c r="J85" s="84">
        <v>10338.969999999999</v>
      </c>
      <c r="K85" s="85">
        <v>8846.5889999999999</v>
      </c>
      <c r="L85" s="84">
        <v>11196.703</v>
      </c>
      <c r="M85" s="85">
        <v>113443.997</v>
      </c>
      <c r="N85" s="84">
        <v>592422.89399999997</v>
      </c>
      <c r="O85" s="85">
        <v>576785.11899999995</v>
      </c>
      <c r="P85" s="84">
        <v>633229.92799999996</v>
      </c>
      <c r="Q85" s="85">
        <v>833707.58499999996</v>
      </c>
      <c r="R85" s="84">
        <v>804956.70200000005</v>
      </c>
      <c r="S85" s="85">
        <v>1032900.036</v>
      </c>
      <c r="T85" s="84">
        <v>1567584.0730000001</v>
      </c>
      <c r="U85" s="85">
        <v>2129885.764</v>
      </c>
      <c r="V85" s="84">
        <v>2797129.4870000002</v>
      </c>
      <c r="W85" s="85">
        <v>3413014.27</v>
      </c>
      <c r="X85" s="84">
        <v>2265219.588</v>
      </c>
      <c r="Y85" s="85">
        <v>1596132.41</v>
      </c>
      <c r="Z85" s="84">
        <v>1101148.7209999999</v>
      </c>
      <c r="AA85" s="86">
        <v>1544219.487</v>
      </c>
      <c r="AB85" s="86">
        <v>1781147.379</v>
      </c>
      <c r="AC85" s="86">
        <v>1466396.166</v>
      </c>
      <c r="AD85" s="86">
        <v>1793976.254</v>
      </c>
      <c r="AE85" s="84">
        <v>2918909</v>
      </c>
    </row>
    <row r="86" spans="4:31" x14ac:dyDescent="0.25">
      <c r="D86" s="1" t="s">
        <v>51</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69"/>
  <sheetViews>
    <sheetView showGridLines="0" tabSelected="1" topLeftCell="A31" workbookViewId="0">
      <selection activeCell="AE48" sqref="AE48"/>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1" width="27.7109375" bestFit="1" customWidth="1"/>
  </cols>
  <sheetData>
    <row r="7" spans="2:16" ht="15" customHeight="1" x14ac:dyDescent="0.25">
      <c r="C7" s="113"/>
      <c r="D7" s="202" t="s">
        <v>46</v>
      </c>
      <c r="E7" s="202"/>
      <c r="I7" s="240" t="s">
        <v>45</v>
      </c>
      <c r="J7" s="240"/>
      <c r="K7" s="240"/>
      <c r="M7" s="62"/>
      <c r="N7" s="62"/>
      <c r="O7" s="62"/>
      <c r="P7" s="62"/>
    </row>
    <row r="8" spans="2:16" x14ac:dyDescent="0.25">
      <c r="B8" s="113"/>
      <c r="C8" s="113"/>
      <c r="D8" s="202"/>
      <c r="E8" s="202"/>
      <c r="I8" s="240"/>
      <c r="J8" s="240"/>
      <c r="K8" s="240"/>
      <c r="L8" s="62"/>
      <c r="M8" s="62"/>
      <c r="N8" s="62"/>
      <c r="O8" s="62"/>
      <c r="P8" s="62"/>
    </row>
    <row r="9" spans="2:16" x14ac:dyDescent="0.25">
      <c r="B9" s="113"/>
      <c r="C9" s="113"/>
      <c r="D9" s="202"/>
      <c r="E9" s="202"/>
      <c r="I9" s="240"/>
      <c r="J9" s="240"/>
      <c r="K9" s="240"/>
      <c r="L9" s="62"/>
      <c r="M9" s="62"/>
      <c r="N9" s="62"/>
      <c r="O9" s="62"/>
      <c r="P9" s="62"/>
    </row>
    <row r="10" spans="2:16" x14ac:dyDescent="0.25">
      <c r="B10" s="113"/>
      <c r="C10" s="113"/>
      <c r="D10" s="202"/>
      <c r="E10" s="202"/>
      <c r="I10" s="240"/>
      <c r="J10" s="240"/>
      <c r="K10" s="240"/>
      <c r="L10" s="62"/>
      <c r="M10" s="62"/>
      <c r="N10" s="62"/>
      <c r="O10" s="62"/>
      <c r="P10" s="62"/>
    </row>
    <row r="11" spans="2:16" x14ac:dyDescent="0.25">
      <c r="B11" s="113"/>
      <c r="C11" s="113"/>
      <c r="D11" s="202"/>
      <c r="E11" s="202"/>
      <c r="I11" s="240"/>
      <c r="J11" s="240"/>
      <c r="K11" s="240"/>
      <c r="L11" s="62"/>
      <c r="M11" s="62"/>
      <c r="N11" s="62"/>
      <c r="O11" s="62"/>
      <c r="P11" s="62"/>
    </row>
    <row r="12" spans="2:16" x14ac:dyDescent="0.25">
      <c r="B12" s="113"/>
      <c r="C12" s="113"/>
      <c r="D12" s="202"/>
      <c r="E12" s="202"/>
      <c r="I12" s="240"/>
      <c r="J12" s="240"/>
      <c r="K12" s="240"/>
      <c r="L12" s="62"/>
      <c r="M12" s="62"/>
      <c r="N12" s="62"/>
      <c r="O12" s="62"/>
      <c r="P12" s="62"/>
    </row>
    <row r="13" spans="2:16" x14ac:dyDescent="0.25">
      <c r="B13" s="113"/>
      <c r="C13" s="113"/>
      <c r="D13" s="202"/>
      <c r="E13" s="202"/>
      <c r="I13" s="240"/>
      <c r="J13" s="240"/>
      <c r="K13" s="240"/>
      <c r="L13" s="62"/>
      <c r="M13" s="62"/>
      <c r="N13" s="62"/>
      <c r="O13" s="62"/>
      <c r="P13" s="62"/>
    </row>
    <row r="14" spans="2:16" x14ac:dyDescent="0.25">
      <c r="B14" s="113"/>
      <c r="C14" s="113"/>
      <c r="D14" s="202"/>
      <c r="E14" s="202"/>
      <c r="I14" s="240"/>
      <c r="J14" s="240"/>
      <c r="K14" s="240"/>
      <c r="L14" s="62"/>
      <c r="M14" s="62"/>
      <c r="N14" s="62"/>
      <c r="O14" s="62"/>
      <c r="P14" s="62"/>
    </row>
    <row r="15" spans="2:16" ht="17.25" customHeight="1" x14ac:dyDescent="0.25">
      <c r="B15" s="113"/>
      <c r="C15" s="113"/>
      <c r="D15" s="113"/>
      <c r="E15" s="113"/>
      <c r="G15" s="239" t="s">
        <v>47</v>
      </c>
      <c r="H15" s="239"/>
      <c r="I15" s="240"/>
      <c r="J15" s="240"/>
      <c r="K15" s="240"/>
      <c r="L15" s="62"/>
      <c r="M15" s="62"/>
      <c r="N15" s="62"/>
      <c r="O15" s="62"/>
      <c r="P15" s="62"/>
    </row>
    <row r="16" spans="2:16" x14ac:dyDescent="0.25">
      <c r="B16" s="113"/>
      <c r="C16" s="113"/>
      <c r="D16" s="113"/>
      <c r="E16" s="113"/>
      <c r="G16" s="239"/>
      <c r="H16" s="239"/>
      <c r="I16" s="63"/>
      <c r="J16" s="63" t="s">
        <v>3</v>
      </c>
      <c r="L16" s="62"/>
      <c r="M16" s="62"/>
      <c r="N16" s="62"/>
      <c r="O16" s="62"/>
      <c r="P16" s="62"/>
    </row>
    <row r="17" spans="3:15" x14ac:dyDescent="0.25">
      <c r="C17" s="63"/>
      <c r="D17" s="63"/>
      <c r="E17" s="63" t="s">
        <v>3</v>
      </c>
      <c r="G17" s="63" t="s">
        <v>3</v>
      </c>
      <c r="H17" s="63"/>
      <c r="I17" s="63"/>
      <c r="N17" s="63"/>
      <c r="O17" s="63"/>
    </row>
    <row r="44" spans="4:31" ht="15.75" thickBot="1" x14ac:dyDescent="0.3"/>
    <row r="45" spans="4:31" ht="15.75" thickBot="1" x14ac:dyDescent="0.3">
      <c r="D45" s="6" t="s">
        <v>14</v>
      </c>
      <c r="E45" s="7"/>
      <c r="F45" s="100">
        <v>1995</v>
      </c>
      <c r="G45" s="12">
        <v>1996</v>
      </c>
      <c r="H45" s="8">
        <v>1997</v>
      </c>
      <c r="I45" s="12">
        <v>1998</v>
      </c>
      <c r="J45" s="8">
        <v>1999</v>
      </c>
      <c r="K45" s="12">
        <v>2000</v>
      </c>
      <c r="L45" s="8">
        <v>2001</v>
      </c>
      <c r="M45" s="12">
        <v>2002</v>
      </c>
      <c r="N45" s="8">
        <v>2003</v>
      </c>
      <c r="O45" s="12">
        <v>2004</v>
      </c>
      <c r="P45" s="8">
        <v>2005</v>
      </c>
      <c r="Q45" s="12">
        <v>2006</v>
      </c>
      <c r="R45" s="8">
        <v>2007</v>
      </c>
      <c r="S45" s="12">
        <v>2008</v>
      </c>
      <c r="T45" s="8">
        <v>2009</v>
      </c>
      <c r="U45" s="12">
        <v>2010</v>
      </c>
      <c r="V45" s="8">
        <v>2011</v>
      </c>
      <c r="W45" s="12">
        <v>2012</v>
      </c>
      <c r="X45" s="8">
        <v>2013</v>
      </c>
      <c r="Y45" s="12">
        <v>2014</v>
      </c>
      <c r="Z45" s="8">
        <v>2015</v>
      </c>
      <c r="AA45" s="12">
        <v>2016</v>
      </c>
      <c r="AB45" s="12">
        <v>2017</v>
      </c>
      <c r="AC45" s="12">
        <v>2018</v>
      </c>
      <c r="AD45" s="12">
        <v>2019</v>
      </c>
      <c r="AE45" s="12">
        <v>2020</v>
      </c>
    </row>
    <row r="46" spans="4:31" x14ac:dyDescent="0.25">
      <c r="D46" s="233" t="s">
        <v>16</v>
      </c>
      <c r="E46" s="234"/>
      <c r="F46" s="101">
        <f>+(A!D47-B!E47)/(A!D47+B!E47)</f>
        <v>-0.83098068225192445</v>
      </c>
      <c r="G46" s="102">
        <f>+(A!E47-B!F47)/(A!E47+B!F47)</f>
        <v>-0.92015426797767863</v>
      </c>
      <c r="H46" s="103">
        <f>+(A!F47-B!G47)/(A!F47+B!G47)</f>
        <v>-0.82787213305759377</v>
      </c>
      <c r="I46" s="102">
        <f>+(A!G47-B!H47)/(A!G47+B!H47)</f>
        <v>-0.9167376262162612</v>
      </c>
      <c r="J46" s="103">
        <f>+(A!H47-B!I47)/(A!H47+B!I47)</f>
        <v>-0.93756110427274375</v>
      </c>
      <c r="K46" s="102">
        <f>+(A!I47-B!J47)/(A!I47+B!J47)</f>
        <v>-0.95428454303135402</v>
      </c>
      <c r="L46" s="103">
        <f>+(A!J47-B!K47)/(A!J47+B!K47)</f>
        <v>-0.90113446323684165</v>
      </c>
      <c r="M46" s="102">
        <f>+(A!K47-B!L47)/(A!K47+B!L47)</f>
        <v>-0.89918659808615842</v>
      </c>
      <c r="N46" s="103">
        <f>+(A!L47-B!M47)/(A!L47+B!M47)</f>
        <v>-0.92092742073608158</v>
      </c>
      <c r="O46" s="102">
        <f>+(A!M47-B!N47)/(A!M47+B!N47)</f>
        <v>-0.88773144234726087</v>
      </c>
      <c r="P46" s="103">
        <f>+(A!N47-B!O47)/(A!N47+B!O47)</f>
        <v>-0.88380008032449842</v>
      </c>
      <c r="Q46" s="102">
        <f>+(A!O47-B!P47)/(A!O47+B!P47)</f>
        <v>-0.52617402666488211</v>
      </c>
      <c r="R46" s="103">
        <f>+(A!P47-B!Q47)/(A!P47+B!Q47)</f>
        <v>-0.70260711527035713</v>
      </c>
      <c r="S46" s="102">
        <f>+(A!Q47-B!R47)/(A!Q47+B!R47)</f>
        <v>-0.82421103120267702</v>
      </c>
      <c r="T46" s="103">
        <f>+(A!R47-B!S47)/(A!R47+B!S47)</f>
        <v>-0.83736275265409377</v>
      </c>
      <c r="U46" s="102">
        <f>+(A!S47-B!T47)/(A!S47+B!T47)</f>
        <v>-0.79483614894222032</v>
      </c>
      <c r="V46" s="103">
        <f>+(A!T47-B!U47)/(A!T47+B!U47)</f>
        <v>8.6241097241877673E-2</v>
      </c>
      <c r="W46" s="102">
        <f>+(A!U47-B!V47)/(A!U47+B!V47)</f>
        <v>-0.81950807795848379</v>
      </c>
      <c r="X46" s="103">
        <f>+(A!V47-B!W47)/(A!V47+B!W47)</f>
        <v>-0.89424480903451731</v>
      </c>
      <c r="Y46" s="102">
        <f>+(A!W47-B!X47)/(A!W47+B!X47)</f>
        <v>-0.88650047459195325</v>
      </c>
      <c r="Z46" s="103">
        <f>+(A!X47-B!Y47)/(A!X47+B!Y47)</f>
        <v>-0.83751998579357023</v>
      </c>
      <c r="AA46" s="102">
        <f>+(A!Y47-B!Z47)/(A!Y47+B!Z47)</f>
        <v>-0.89159033941746624</v>
      </c>
      <c r="AB46" s="102">
        <f>+(A!Z47-B!AA47)/(A!Z47+B!AA47)</f>
        <v>-0.80389307004060073</v>
      </c>
      <c r="AC46" s="102">
        <f>+(A!AA47-B!AB47)/(A!AA47+B!AB47)</f>
        <v>-0.76770392861533543</v>
      </c>
      <c r="AD46" s="102">
        <f>+(A!AB47-B!AC47)/(A!AB47+B!AC47)</f>
        <v>-0.83650356859699648</v>
      </c>
      <c r="AE46" s="102">
        <f>+(A!AC47-B!AD47)/(A!AC47+B!AD47)</f>
        <v>-0.80394387018868918</v>
      </c>
    </row>
    <row r="47" spans="4:31" x14ac:dyDescent="0.25">
      <c r="D47" s="235" t="s">
        <v>17</v>
      </c>
      <c r="E47" s="236"/>
      <c r="F47" s="104">
        <f>+(A!D48-B!E48)/(A!D48+B!E48)</f>
        <v>1</v>
      </c>
      <c r="G47" s="105">
        <f>+(A!E48-B!F48)/(A!E48+B!F48)</f>
        <v>1</v>
      </c>
      <c r="H47" s="106">
        <f>+(A!F48-B!G48)/(A!F48+B!G48)</f>
        <v>1</v>
      </c>
      <c r="I47" s="105">
        <f>+(A!G48-B!H48)/(A!G48+B!H48)</f>
        <v>1</v>
      </c>
      <c r="J47" s="106">
        <f>+(A!H48-B!I48)/(A!H48+B!I48)</f>
        <v>1</v>
      </c>
      <c r="K47" s="105">
        <f>+(A!I48-B!J48)/(A!I48+B!J48)</f>
        <v>1</v>
      </c>
      <c r="L47" s="106">
        <f>+(A!J48-B!K48)/(A!J48+B!K48)</f>
        <v>1</v>
      </c>
      <c r="M47" s="105">
        <f>+(A!K48-B!L48)/(A!K48+B!L48)</f>
        <v>1</v>
      </c>
      <c r="N47" s="106">
        <f>+(A!L48-B!M48)/(A!L48+B!M48)</f>
        <v>1</v>
      </c>
      <c r="O47" s="105">
        <f>+(A!M48-B!N48)/(A!M48+B!N48)</f>
        <v>0.76007198572841073</v>
      </c>
      <c r="P47" s="106">
        <f>+(A!N48-B!O48)/(A!N48+B!O48)</f>
        <v>1</v>
      </c>
      <c r="Q47" s="105">
        <f>+(A!O48-B!P48)/(A!O48+B!P48)</f>
        <v>1</v>
      </c>
      <c r="R47" s="106">
        <f>+(A!P48-B!Q48)/(A!P48+B!Q48)</f>
        <v>1</v>
      </c>
      <c r="S47" s="105">
        <f>+(A!Q48-B!R48)/(A!Q48+B!R48)</f>
        <v>1</v>
      </c>
      <c r="T47" s="106">
        <f>+(A!R48-B!S48)/(A!R48+B!S48)</f>
        <v>1</v>
      </c>
      <c r="U47" s="105">
        <f>+(A!S48-B!T48)/(A!S48+B!T48)</f>
        <v>1</v>
      </c>
      <c r="V47" s="106">
        <f>+(A!T48-B!U48)/(A!T48+B!U48)</f>
        <v>1</v>
      </c>
      <c r="W47" s="105">
        <f>+(A!U48-B!V48)/(A!U48+B!V48)</f>
        <v>1</v>
      </c>
      <c r="X47" s="106">
        <f>+(A!V48-B!W48)/(A!V48+B!W48)</f>
        <v>1</v>
      </c>
      <c r="Y47" s="105">
        <f>+(A!W48-B!X48)/(A!W48+B!X48)</f>
        <v>0.99944244756379286</v>
      </c>
      <c r="Z47" s="106">
        <f>+(A!X48-B!Y48)/(A!X48+B!Y48)</f>
        <v>1</v>
      </c>
      <c r="AA47" s="105">
        <f>+(A!Y48-B!Z48)/(A!Y48+B!Z48)</f>
        <v>1</v>
      </c>
      <c r="AB47" s="105">
        <f>+(A!Z48-B!AA48)/(A!Z48+B!AA48)</f>
        <v>1</v>
      </c>
      <c r="AC47" s="105">
        <f>+(A!AA48-B!AB48)/(A!AA48+B!AB48)</f>
        <v>1</v>
      </c>
      <c r="AD47" s="105">
        <f>+(A!AB48-B!AC48)/(A!AB48+B!AC48)</f>
        <v>1</v>
      </c>
      <c r="AE47" s="105">
        <f>+(A!AC48-B!AD48)/(A!AC48+B!AD48)</f>
        <v>1</v>
      </c>
    </row>
    <row r="48" spans="4:31" x14ac:dyDescent="0.25">
      <c r="D48" s="233" t="s">
        <v>18</v>
      </c>
      <c r="E48" s="234"/>
      <c r="F48" s="104">
        <f>+(A!D49-B!E49)/(A!D49+B!E49)</f>
        <v>-0.95695433693854293</v>
      </c>
      <c r="G48" s="105">
        <f>+(A!E49-B!F49)/(A!E49+B!F49)</f>
        <v>-0.94177593209366706</v>
      </c>
      <c r="H48" s="106">
        <f>+(A!F49-B!G49)/(A!F49+B!G49)</f>
        <v>-0.97310159329700452</v>
      </c>
      <c r="I48" s="105">
        <f>+(A!G49-B!H49)/(A!G49+B!H49)</f>
        <v>-0.98611670262494355</v>
      </c>
      <c r="J48" s="106">
        <f>+(A!H49-B!I49)/(A!H49+B!I49)</f>
        <v>-0.98995308457360931</v>
      </c>
      <c r="K48" s="105">
        <f>+(A!I49-B!J49)/(A!I49+B!J49)</f>
        <v>-0.99318876176252746</v>
      </c>
      <c r="L48" s="106">
        <f>+(A!J49-B!K49)/(A!J49+B!K49)</f>
        <v>-0.97833874262838505</v>
      </c>
      <c r="M48" s="105">
        <f>+(A!K49-B!L49)/(A!K49+B!L49)</f>
        <v>-0.97785530542875865</v>
      </c>
      <c r="N48" s="106">
        <f>+(A!L49-B!M49)/(A!L49+B!M49)</f>
        <v>-0.98443788733454707</v>
      </c>
      <c r="O48" s="105">
        <f>+(A!M49-B!N49)/(A!M49+B!N49)</f>
        <v>-0.96995419437491304</v>
      </c>
      <c r="P48" s="106">
        <f>+(A!N49-B!O49)/(A!N49+B!O49)</f>
        <v>-0.98715282264311444</v>
      </c>
      <c r="Q48" s="105">
        <f>+(A!O49-B!P49)/(A!O49+B!P49)</f>
        <v>-0.98872022524711389</v>
      </c>
      <c r="R48" s="106">
        <f>+(A!P49-B!Q49)/(A!P49+B!Q49)</f>
        <v>-0.9807210452237286</v>
      </c>
      <c r="S48" s="105">
        <f>+(A!Q49-B!R49)/(A!Q49+B!R49)</f>
        <v>-0.98242448685467998</v>
      </c>
      <c r="T48" s="106">
        <f>+(A!R49-B!S49)/(A!R49+B!S49)</f>
        <v>-0.99712221881481344</v>
      </c>
      <c r="U48" s="105">
        <f>+(A!S49-B!T49)/(A!S49+B!T49)</f>
        <v>-0.99667217320878798</v>
      </c>
      <c r="V48" s="106">
        <f>+(A!T49-B!U49)/(A!T49+B!U49)</f>
        <v>-0.96980949648255688</v>
      </c>
      <c r="W48" s="105">
        <f>+(A!U49-B!V49)/(A!U49+B!V49)</f>
        <v>-0.99754187586817067</v>
      </c>
      <c r="X48" s="106">
        <f>+(A!V49-B!W49)/(A!V49+B!W49)</f>
        <v>-0.97256531876798336</v>
      </c>
      <c r="Y48" s="105">
        <f>+(A!W49-B!X49)/(A!W49+B!X49)</f>
        <v>-0.99882479881018749</v>
      </c>
      <c r="Z48" s="106">
        <f>+(A!X49-B!Y49)/(A!X49+B!Y49)</f>
        <v>-0.90203495488564045</v>
      </c>
      <c r="AA48" s="105">
        <f>+(A!Y49-B!Z49)/(A!Y49+B!Z49)</f>
        <v>-0.99442068863429112</v>
      </c>
      <c r="AB48" s="105">
        <f>+(A!Z49-B!AA49)/(A!Z49+B!AA49)</f>
        <v>-0.50257222875879515</v>
      </c>
      <c r="AC48" s="105">
        <f>+(A!AA49-B!AB49)/(A!AA49+B!AB49)</f>
        <v>-0.94710432251284238</v>
      </c>
      <c r="AD48" s="105">
        <f>+(A!AB49-B!AC49)/(A!AB49+B!AC49)</f>
        <v>-0.83643577271121505</v>
      </c>
      <c r="AE48" s="105">
        <f>+(A!AC49-B!AD49)/(A!AC49+B!AD49)</f>
        <v>-0.99955219062505252</v>
      </c>
    </row>
    <row r="49" spans="4:31" x14ac:dyDescent="0.25">
      <c r="D49" s="235" t="s">
        <v>19</v>
      </c>
      <c r="E49" s="236"/>
      <c r="F49" s="104" t="e">
        <f>+(A!D50-B!E50)/(A!D50+B!E50)</f>
        <v>#DIV/0!</v>
      </c>
      <c r="G49" s="105" t="e">
        <f>+(A!E50-B!F50)/(A!E50+B!F50)</f>
        <v>#DIV/0!</v>
      </c>
      <c r="H49" s="106" t="e">
        <f>+(A!F50-B!G50)/(A!F50+B!G50)</f>
        <v>#DIV/0!</v>
      </c>
      <c r="I49" s="105">
        <f>+(A!G50-B!H50)/(A!G50+B!H50)</f>
        <v>1</v>
      </c>
      <c r="J49" s="106">
        <f>+(A!H50-B!I50)/(A!H50+B!I50)</f>
        <v>1</v>
      </c>
      <c r="K49" s="105">
        <f>+(A!I50-B!J50)/(A!I50+B!J50)</f>
        <v>1</v>
      </c>
      <c r="L49" s="106">
        <f>+(A!J50-B!K50)/(A!J50+B!K50)</f>
        <v>1</v>
      </c>
      <c r="M49" s="105">
        <f>+(A!K50-B!L50)/(A!K50+B!L50)</f>
        <v>0.99765256257283574</v>
      </c>
      <c r="N49" s="106">
        <f>+(A!L50-B!M50)/(A!L50+B!M50)</f>
        <v>1</v>
      </c>
      <c r="O49" s="105">
        <f>+(A!M50-B!N50)/(A!M50+B!N50)</f>
        <v>1</v>
      </c>
      <c r="P49" s="106" t="e">
        <f>+(A!N50-B!O50)/(A!N50+B!O50)</f>
        <v>#DIV/0!</v>
      </c>
      <c r="Q49" s="105">
        <f>+(A!O50-B!P50)/(A!O50+B!P50)</f>
        <v>-1</v>
      </c>
      <c r="R49" s="106">
        <f>+(A!P50-B!Q50)/(A!P50+B!Q50)</f>
        <v>-1</v>
      </c>
      <c r="S49" s="105">
        <f>+(A!Q50-B!R50)/(A!Q50+B!R50)</f>
        <v>0.98945973035015666</v>
      </c>
      <c r="T49" s="106">
        <f>+(A!R50-B!S50)/(A!R50+B!S50)</f>
        <v>1</v>
      </c>
      <c r="U49" s="105">
        <f>+(A!S50-B!T50)/(A!S50+B!T50)</f>
        <v>1</v>
      </c>
      <c r="V49" s="106">
        <f>+(A!T50-B!U50)/(A!T50+B!U50)</f>
        <v>1</v>
      </c>
      <c r="W49" s="105">
        <f>+(A!U50-B!V50)/(A!U50+B!V50)</f>
        <v>1</v>
      </c>
      <c r="X49" s="106">
        <f>+(A!V50-B!W50)/(A!V50+B!W50)</f>
        <v>1</v>
      </c>
      <c r="Y49" s="105">
        <f>+(A!W50-B!X50)/(A!W50+B!X50)</f>
        <v>1</v>
      </c>
      <c r="Z49" s="106">
        <f>+(A!X50-B!Y50)/(A!X50+B!Y50)</f>
        <v>1</v>
      </c>
      <c r="AA49" s="105">
        <f>+(A!Y50-B!Z50)/(A!Y50+B!Z50)</f>
        <v>1</v>
      </c>
      <c r="AB49" s="105">
        <f>+(A!Z50-B!AA50)/(A!Z50+B!AA50)</f>
        <v>1</v>
      </c>
      <c r="AC49" s="105">
        <f>+(A!AA50-B!AB50)/(A!AA50+B!AB50)</f>
        <v>1</v>
      </c>
      <c r="AD49" s="105">
        <f>+(A!AB50-B!AC50)/(A!AB50+B!AC50)</f>
        <v>1</v>
      </c>
      <c r="AE49" s="105">
        <f>+(A!AC50-B!AD50)/(A!AC50+B!AD50)</f>
        <v>1</v>
      </c>
    </row>
    <row r="50" spans="4:31" x14ac:dyDescent="0.25">
      <c r="D50" s="233" t="s">
        <v>20</v>
      </c>
      <c r="E50" s="234"/>
      <c r="F50" s="104">
        <f>+(A!D51-B!E51)/(A!D51+B!E51)</f>
        <v>-1</v>
      </c>
      <c r="G50" s="105">
        <f>+(A!E51-B!F51)/(A!E51+B!F51)</f>
        <v>-1</v>
      </c>
      <c r="H50" s="106">
        <f>+(A!F51-B!G51)/(A!F51+B!G51)</f>
        <v>-1</v>
      </c>
      <c r="I50" s="105">
        <f>+(A!G51-B!H51)/(A!G51+B!H51)</f>
        <v>-1</v>
      </c>
      <c r="J50" s="106">
        <f>+(A!H51-B!I51)/(A!H51+B!I51)</f>
        <v>-1</v>
      </c>
      <c r="K50" s="105">
        <f>+(A!I51-B!J51)/(A!I51+B!J51)</f>
        <v>-1</v>
      </c>
      <c r="L50" s="106">
        <f>+(A!J51-B!K51)/(A!J51+B!K51)</f>
        <v>-1</v>
      </c>
      <c r="M50" s="105">
        <f>+(A!K51-B!L51)/(A!K51+B!L51)</f>
        <v>-0.99999154960104419</v>
      </c>
      <c r="N50" s="106">
        <f>+(A!L51-B!M51)/(A!L51+B!M51)</f>
        <v>-0.99930488546765328</v>
      </c>
      <c r="O50" s="105">
        <f>+(A!M51-B!N51)/(A!M51+B!N51)</f>
        <v>-1</v>
      </c>
      <c r="P50" s="106">
        <f>+(A!N51-B!O51)/(A!N51+B!O51)</f>
        <v>-0.99180614547207591</v>
      </c>
      <c r="Q50" s="105">
        <f>+(A!O51-B!P51)/(A!O51+B!P51)</f>
        <v>-0.99329271082621051</v>
      </c>
      <c r="R50" s="106">
        <f>+(A!P51-B!Q51)/(A!P51+B!Q51)</f>
        <v>-0.98593128873809577</v>
      </c>
      <c r="S50" s="105">
        <f>+(A!Q51-B!R51)/(A!Q51+B!R51)</f>
        <v>-0.98288939790573038</v>
      </c>
      <c r="T50" s="106">
        <f>+(A!R51-B!S51)/(A!R51+B!S51)</f>
        <v>-0.98323575603406554</v>
      </c>
      <c r="U50" s="105">
        <f>+(A!S51-B!T51)/(A!S51+B!T51)</f>
        <v>-0.99045229819385461</v>
      </c>
      <c r="V50" s="106">
        <f>+(A!T51-B!U51)/(A!T51+B!U51)</f>
        <v>-0.98874974465952603</v>
      </c>
      <c r="W50" s="105">
        <f>+(A!U51-B!V51)/(A!U51+B!V51)</f>
        <v>-0.99853063726934066</v>
      </c>
      <c r="X50" s="106">
        <f>+(A!V51-B!W51)/(A!V51+B!W51)</f>
        <v>-0.99811433534447203</v>
      </c>
      <c r="Y50" s="105">
        <f>+(A!W51-B!X51)/(A!W51+B!X51)</f>
        <v>-0.99867974147536664</v>
      </c>
      <c r="Z50" s="106">
        <f>+(A!X51-B!Y51)/(A!X51+B!Y51)</f>
        <v>-0.9925963379893924</v>
      </c>
      <c r="AA50" s="105">
        <f>+(A!Y51-B!Z51)/(A!Y51+B!Z51)</f>
        <v>-0.99641406785824138</v>
      </c>
      <c r="AB50" s="105">
        <f>+(A!Z51-B!AA51)/(A!Z51+B!AA51)</f>
        <v>-0.99994268369237693</v>
      </c>
      <c r="AC50" s="105">
        <f>+(A!AA51-B!AB51)/(A!AA51+B!AB51)</f>
        <v>-0.9991965029082841</v>
      </c>
      <c r="AD50" s="105">
        <f>+(A!AB51-B!AC51)/(A!AB51+B!AC51)</f>
        <v>-0.9996199282119419</v>
      </c>
      <c r="AE50" s="105">
        <f>+(A!AC51-B!AD51)/(A!AC51+B!AD51)</f>
        <v>-0.99990197786002211</v>
      </c>
    </row>
    <row r="51" spans="4:31" x14ac:dyDescent="0.25">
      <c r="D51" s="235" t="s">
        <v>21</v>
      </c>
      <c r="E51" s="236"/>
      <c r="F51" s="104">
        <f>+(A!D52-B!E52)/(A!D52+B!E52)</f>
        <v>1</v>
      </c>
      <c r="G51" s="105">
        <f>+(A!E52-B!F52)/(A!E52+B!F52)</f>
        <v>0.99497645358379549</v>
      </c>
      <c r="H51" s="106">
        <f>+(A!F52-B!G52)/(A!F52+B!G52)</f>
        <v>1</v>
      </c>
      <c r="I51" s="105">
        <f>+(A!G52-B!H52)/(A!G52+B!H52)</f>
        <v>0.99677950830840467</v>
      </c>
      <c r="J51" s="106">
        <f>+(A!H52-B!I52)/(A!H52+B!I52)</f>
        <v>0.99743923797246203</v>
      </c>
      <c r="K51" s="105">
        <f>+(A!I52-B!J52)/(A!I52+B!J52)</f>
        <v>0.98335598232727406</v>
      </c>
      <c r="L51" s="106">
        <f>+(A!J52-B!K52)/(A!J52+B!K52)</f>
        <v>0.99636732963356411</v>
      </c>
      <c r="M51" s="105">
        <f>+(A!K52-B!L52)/(A!K52+B!L52)</f>
        <v>0.98482332811065265</v>
      </c>
      <c r="N51" s="106">
        <f>+(A!L52-B!M52)/(A!L52+B!M52)</f>
        <v>0.99774687186803079</v>
      </c>
      <c r="O51" s="105">
        <f>+(A!M52-B!N52)/(A!M52+B!N52)</f>
        <v>0.99933393001858317</v>
      </c>
      <c r="P51" s="106">
        <f>+(A!N52-B!O52)/(A!N52+B!O52)</f>
        <v>0.99607458636421631</v>
      </c>
      <c r="Q51" s="105">
        <f>+(A!O52-B!P52)/(A!O52+B!P52)</f>
        <v>0.98847722135974747</v>
      </c>
      <c r="R51" s="106">
        <f>+(A!P52-B!Q52)/(A!P52+B!Q52)</f>
        <v>0.989812120841986</v>
      </c>
      <c r="S51" s="105">
        <f>+(A!Q52-B!R52)/(A!Q52+B!R52)</f>
        <v>0.99688756286368907</v>
      </c>
      <c r="T51" s="106">
        <f>+(A!R52-B!S52)/(A!R52+B!S52)</f>
        <v>0.92241939036349374</v>
      </c>
      <c r="U51" s="105">
        <f>+(A!S52-B!T52)/(A!S52+B!T52)</f>
        <v>0.389304135719094</v>
      </c>
      <c r="V51" s="106">
        <f>+(A!T52-B!U52)/(A!T52+B!U52)</f>
        <v>0.4981931272084541</v>
      </c>
      <c r="W51" s="105">
        <f>+(A!U52-B!V52)/(A!U52+B!V52)</f>
        <v>0.59440978029459879</v>
      </c>
      <c r="X51" s="106">
        <f>+(A!V52-B!W52)/(A!V52+B!W52)</f>
        <v>0.43969898500440646</v>
      </c>
      <c r="Y51" s="105">
        <f>+(A!W52-B!X52)/(A!W52+B!X52)</f>
        <v>0.46045587570151791</v>
      </c>
      <c r="Z51" s="106">
        <f>+(A!X52-B!Y52)/(A!X52+B!Y52)</f>
        <v>0.38496752722653688</v>
      </c>
      <c r="AA51" s="105">
        <f>+(A!Y52-B!Z52)/(A!Y52+B!Z52)</f>
        <v>0.44526256628979333</v>
      </c>
      <c r="AB51" s="105">
        <f>+(A!Z52-B!AA52)/(A!Z52+B!AA52)</f>
        <v>0.48195025181166018</v>
      </c>
      <c r="AC51" s="105">
        <f>+(A!AA52-B!AB52)/(A!AA52+B!AB52)</f>
        <v>0.65461196388779919</v>
      </c>
      <c r="AD51" s="105">
        <f>+(A!AB52-B!AC52)/(A!AB52+B!AC52)</f>
        <v>0.36449880284254632</v>
      </c>
      <c r="AE51" s="105">
        <f>+(A!AC52-B!AD52)/(A!AC52+B!AD52)</f>
        <v>0.43742273201884008</v>
      </c>
    </row>
    <row r="52" spans="4:31" x14ac:dyDescent="0.25">
      <c r="D52" s="233" t="s">
        <v>22</v>
      </c>
      <c r="E52" s="234"/>
      <c r="F52" s="104">
        <f>+(A!D53-B!E53)/(A!D53+B!E53)</f>
        <v>0.49391090692805334</v>
      </c>
      <c r="G52" s="105">
        <f>+(A!E53-B!F53)/(A!E53+B!F53)</f>
        <v>0.66248750448937432</v>
      </c>
      <c r="H52" s="106">
        <f>+(A!F53-B!G53)/(A!F53+B!G53)</f>
        <v>0.92746262205088625</v>
      </c>
      <c r="I52" s="105">
        <f>+(A!G53-B!H53)/(A!G53+B!H53)</f>
        <v>0.74855299318627677</v>
      </c>
      <c r="J52" s="106">
        <f>+(A!H53-B!I53)/(A!H53+B!I53)</f>
        <v>0.31849272556562558</v>
      </c>
      <c r="K52" s="105">
        <f>+(A!I53-B!J53)/(A!I53+B!J53)</f>
        <v>0.24146909400644481</v>
      </c>
      <c r="L52" s="106">
        <f>+(A!J53-B!K53)/(A!J53+B!K53)</f>
        <v>0.45957042630368761</v>
      </c>
      <c r="M52" s="105">
        <f>+(A!K53-B!L53)/(A!K53+B!L53)</f>
        <v>0.68511099321655611</v>
      </c>
      <c r="N52" s="106">
        <f>+(A!L53-B!M53)/(A!L53+B!M53)</f>
        <v>0.55852426227376961</v>
      </c>
      <c r="O52" s="105">
        <f>+(A!M53-B!N53)/(A!M53+B!N53)</f>
        <v>0.4332136299025901</v>
      </c>
      <c r="P52" s="106">
        <f>+(A!N53-B!O53)/(A!N53+B!O53)</f>
        <v>0.40101626632466797</v>
      </c>
      <c r="Q52" s="105">
        <f>+(A!O53-B!P53)/(A!O53+B!P53)</f>
        <v>0.25395861283950982</v>
      </c>
      <c r="R52" s="106">
        <f>+(A!P53-B!Q53)/(A!P53+B!Q53)</f>
        <v>0.37458702820819667</v>
      </c>
      <c r="S52" s="105">
        <f>+(A!Q53-B!R53)/(A!Q53+B!R53)</f>
        <v>0.60545829387773364</v>
      </c>
      <c r="T52" s="106">
        <f>+(A!R53-B!S53)/(A!R53+B!S53)</f>
        <v>0.63445434571086678</v>
      </c>
      <c r="U52" s="105">
        <f>+(A!S53-B!T53)/(A!S53+B!T53)</f>
        <v>0.75505764856597568</v>
      </c>
      <c r="V52" s="106">
        <f>+(A!T53-B!U53)/(A!T53+B!U53)</f>
        <v>0.71127023881144824</v>
      </c>
      <c r="W52" s="105">
        <f>+(A!U53-B!V53)/(A!U53+B!V53)</f>
        <v>0.77481702602680635</v>
      </c>
      <c r="X52" s="106">
        <f>+(A!V53-B!W53)/(A!V53+B!W53)</f>
        <v>0.69769920529626206</v>
      </c>
      <c r="Y52" s="105">
        <f>+(A!W53-B!X53)/(A!W53+B!X53)</f>
        <v>0.75878448473899551</v>
      </c>
      <c r="Z52" s="106">
        <f>+(A!X53-B!Y53)/(A!X53+B!Y53)</f>
        <v>0.84799595797646954</v>
      </c>
      <c r="AA52" s="105">
        <f>+(A!Y53-B!Z53)/(A!Y53+B!Z53)</f>
        <v>0.82752332018485453</v>
      </c>
      <c r="AB52" s="105">
        <f>+(A!Z53-B!AA53)/(A!Z53+B!AA53)</f>
        <v>0.84168312450925686</v>
      </c>
      <c r="AC52" s="105">
        <f>+(A!AA53-B!AB53)/(A!AA53+B!AB53)</f>
        <v>0.74817631605588419</v>
      </c>
      <c r="AD52" s="105">
        <f>+(A!AB53-B!AC53)/(A!AB53+B!AC53)</f>
        <v>0.73762071397187068</v>
      </c>
      <c r="AE52" s="105">
        <f>+(A!AC53-B!AD53)/(A!AC53+B!AD53)</f>
        <v>0.77657671562962871</v>
      </c>
    </row>
    <row r="53" spans="4:31" x14ac:dyDescent="0.25">
      <c r="D53" s="235" t="s">
        <v>23</v>
      </c>
      <c r="E53" s="236"/>
      <c r="F53" s="104">
        <f>+(A!D54-B!E54)/(A!D54+B!E54)</f>
        <v>0.99827440257564526</v>
      </c>
      <c r="G53" s="105">
        <f>+(A!E54-B!F54)/(A!E54+B!F54)</f>
        <v>0.98076548234943584</v>
      </c>
      <c r="H53" s="106">
        <f>+(A!F54-B!G54)/(A!F54+B!G54)</f>
        <v>0.97305990565076528</v>
      </c>
      <c r="I53" s="105">
        <f>+(A!G54-B!H54)/(A!G54+B!H54)</f>
        <v>0.95435665314885809</v>
      </c>
      <c r="J53" s="106">
        <f>+(A!H54-B!I54)/(A!H54+B!I54)</f>
        <v>0.90445334068711036</v>
      </c>
      <c r="K53" s="105">
        <f>+(A!I54-B!J54)/(A!I54+B!J54)</f>
        <v>0.9152260793226753</v>
      </c>
      <c r="L53" s="106">
        <f>+(A!J54-B!K54)/(A!J54+B!K54)</f>
        <v>0.65035795556368792</v>
      </c>
      <c r="M53" s="105">
        <f>+(A!K54-B!L54)/(A!K54+B!L54)</f>
        <v>-6.147857542997056E-2</v>
      </c>
      <c r="N53" s="106">
        <f>+(A!L54-B!M54)/(A!L54+B!M54)</f>
        <v>0.68486927818552368</v>
      </c>
      <c r="O53" s="105">
        <f>+(A!M54-B!N54)/(A!M54+B!N54)</f>
        <v>0.98861899326954694</v>
      </c>
      <c r="P53" s="106">
        <f>+(A!N54-B!O54)/(A!N54+B!O54)</f>
        <v>0.84978509466895757</v>
      </c>
      <c r="Q53" s="105">
        <f>+(A!O54-B!P54)/(A!O54+B!P54)</f>
        <v>0.95966300468498678</v>
      </c>
      <c r="R53" s="106">
        <f>+(A!P54-B!Q54)/(A!P54+B!Q54)</f>
        <v>0.78440773628921012</v>
      </c>
      <c r="S53" s="105">
        <f>+(A!Q54-B!R54)/(A!Q54+B!R54)</f>
        <v>0.94852920534013607</v>
      </c>
      <c r="T53" s="106">
        <f>+(A!R54-B!S54)/(A!R54+B!S54)</f>
        <v>0.99352268916967068</v>
      </c>
      <c r="U53" s="105">
        <f>+(A!S54-B!T54)/(A!S54+B!T54)</f>
        <v>0.59870518382143856</v>
      </c>
      <c r="V53" s="106">
        <f>+(A!T54-B!U54)/(A!T54+B!U54)</f>
        <v>0.70688306845815796</v>
      </c>
      <c r="W53" s="105">
        <f>+(A!U54-B!V54)/(A!U54+B!V54)</f>
        <v>0.9313439832449445</v>
      </c>
      <c r="X53" s="106">
        <f>+(A!V54-B!W54)/(A!V54+B!W54)</f>
        <v>0.96208715672363476</v>
      </c>
      <c r="Y53" s="105">
        <f>+(A!W54-B!X54)/(A!W54+B!X54)</f>
        <v>0.96571533554534095</v>
      </c>
      <c r="Z53" s="106">
        <f>+(A!X54-B!Y54)/(A!X54+B!Y54)</f>
        <v>0.98917974511385154</v>
      </c>
      <c r="AA53" s="105">
        <f>+(A!Y54-B!Z54)/(A!Y54+B!Z54)</f>
        <v>0.98889136987149251</v>
      </c>
      <c r="AB53" s="105">
        <f>+(A!Z54-B!AA54)/(A!Z54+B!AA54)</f>
        <v>0.97299631927541275</v>
      </c>
      <c r="AC53" s="105">
        <f>+(A!AA54-B!AB54)/(A!AA54+B!AB54)</f>
        <v>0.97454119828393337</v>
      </c>
      <c r="AD53" s="105">
        <f>+(A!AB54-B!AC54)/(A!AB54+B!AC54)</f>
        <v>0.99886056287215619</v>
      </c>
      <c r="AE53" s="105">
        <f>+(A!AC54-B!AD54)/(A!AC54+B!AD54)</f>
        <v>0.97065473623931919</v>
      </c>
    </row>
    <row r="54" spans="4:31" x14ac:dyDescent="0.25">
      <c r="D54" s="233" t="s">
        <v>24</v>
      </c>
      <c r="E54" s="234"/>
      <c r="F54" s="104">
        <f>+(A!D55-B!E55)/(A!D55+B!E55)</f>
        <v>0.93869667652393374</v>
      </c>
      <c r="G54" s="105">
        <f>+(A!E55-B!F55)/(A!E55+B!F55)</f>
        <v>0.85008202145959999</v>
      </c>
      <c r="H54" s="106">
        <f>+(A!F55-B!G55)/(A!F55+B!G55)</f>
        <v>0.6742288492236046</v>
      </c>
      <c r="I54" s="105">
        <f>+(A!G55-B!H55)/(A!G55+B!H55)</f>
        <v>0.82864797682672253</v>
      </c>
      <c r="J54" s="106">
        <f>+(A!H55-B!I55)/(A!H55+B!I55)</f>
        <v>0.9104599187915805</v>
      </c>
      <c r="K54" s="105">
        <f>+(A!I55-B!J55)/(A!I55+B!J55)</f>
        <v>0.94560749035798919</v>
      </c>
      <c r="L54" s="106">
        <f>+(A!J55-B!K55)/(A!J55+B!K55)</f>
        <v>0.91422196037285564</v>
      </c>
      <c r="M54" s="105">
        <f>+(A!K55-B!L55)/(A!K55+B!L55)</f>
        <v>0.89885877967634187</v>
      </c>
      <c r="N54" s="106">
        <f>+(A!L55-B!M55)/(A!L55+B!M55)</f>
        <v>0.97925994080010659</v>
      </c>
      <c r="O54" s="105">
        <f>+(A!M55-B!N55)/(A!M55+B!N55)</f>
        <v>0.96662776707077791</v>
      </c>
      <c r="P54" s="106">
        <f>+(A!N55-B!O55)/(A!N55+B!O55)</f>
        <v>0.92519956222861066</v>
      </c>
      <c r="Q54" s="105">
        <f>+(A!O55-B!P55)/(A!O55+B!P55)</f>
        <v>0.92275052953535175</v>
      </c>
      <c r="R54" s="106">
        <f>+(A!P55-B!Q55)/(A!P55+B!Q55)</f>
        <v>0.55232885302486201</v>
      </c>
      <c r="S54" s="105">
        <f>+(A!Q55-B!R55)/(A!Q55+B!R55)</f>
        <v>0.9420740747907228</v>
      </c>
      <c r="T54" s="106">
        <f>+(A!R55-B!S55)/(A!R55+B!S55)</f>
        <v>0.98478025452954332</v>
      </c>
      <c r="U54" s="105">
        <f>+(A!S55-B!T55)/(A!S55+B!T55)</f>
        <v>0.88105619767680443</v>
      </c>
      <c r="V54" s="106">
        <f>+(A!T55-B!U55)/(A!T55+B!U55)</f>
        <v>0.96068414387629097</v>
      </c>
      <c r="W54" s="105">
        <f>+(A!U55-B!V55)/(A!U55+B!V55)</f>
        <v>0.987207793309542</v>
      </c>
      <c r="X54" s="106">
        <f>+(A!V55-B!W55)/(A!V55+B!W55)</f>
        <v>0.95691657832707</v>
      </c>
      <c r="Y54" s="105">
        <f>+(A!W55-B!X55)/(A!W55+B!X55)</f>
        <v>0.95084001161634069</v>
      </c>
      <c r="Z54" s="106">
        <f>+(A!X55-B!Y55)/(A!X55+B!Y55)</f>
        <v>0.97162942557215093</v>
      </c>
      <c r="AA54" s="105">
        <f>+(A!Y55-B!Z55)/(A!Y55+B!Z55)</f>
        <v>0.99441403764490743</v>
      </c>
      <c r="AB54" s="105">
        <f>+(A!Z55-B!AA55)/(A!Z55+B!AA55)</f>
        <v>0.9967934568500465</v>
      </c>
      <c r="AC54" s="105">
        <f>+(A!AA55-B!AB55)/(A!AA55+B!AB55)</f>
        <v>0.97442515951955422</v>
      </c>
      <c r="AD54" s="105">
        <f>+(A!AB55-B!AC55)/(A!AB55+B!AC55)</f>
        <v>0.99716531305009837</v>
      </c>
      <c r="AE54" s="105">
        <f>+(A!AC55-B!AD55)/(A!AC55+B!AD55)</f>
        <v>0.99863826353696206</v>
      </c>
    </row>
    <row r="55" spans="4:31" ht="15.75" thickBot="1" x14ac:dyDescent="0.3">
      <c r="D55" s="231" t="s">
        <v>25</v>
      </c>
      <c r="E55" s="232"/>
      <c r="F55" s="107" t="e">
        <f>+(A!D56-B!E56)/(A!D56+B!E56)</f>
        <v>#DIV/0!</v>
      </c>
      <c r="G55" s="108" t="e">
        <f>+(A!E56-B!F56)/(A!E56+B!F56)</f>
        <v>#DIV/0!</v>
      </c>
      <c r="H55" s="109">
        <f>+(A!F56-B!G56)/(A!F56+B!G56)</f>
        <v>1</v>
      </c>
      <c r="I55" s="108">
        <f>+(A!G56-B!H56)/(A!G56+B!H56)</f>
        <v>1</v>
      </c>
      <c r="J55" s="109">
        <f>+(A!H56-B!I56)/(A!H56+B!I56)</f>
        <v>-1</v>
      </c>
      <c r="K55" s="108"/>
      <c r="L55" s="109">
        <f>+(A!J56-B!K56)/(A!J56+B!K56)</f>
        <v>-1</v>
      </c>
      <c r="M55" s="108">
        <f>+(A!K56-B!L56)/(A!K56+B!L56)</f>
        <v>1.3720742534301869E-2</v>
      </c>
      <c r="N55" s="109">
        <f>+(A!L56-B!M56)/(A!L56+B!M56)</f>
        <v>-1</v>
      </c>
      <c r="O55" s="108">
        <f>+(A!M56-B!N56)/(A!M56+B!N56)</f>
        <v>-1</v>
      </c>
      <c r="P55" s="109">
        <f>+(A!N56-B!O56)/(A!N56+B!O56)</f>
        <v>-0.15889559334430425</v>
      </c>
      <c r="Q55" s="108">
        <f>+(A!O56-B!P56)/(A!O56+B!P56)</f>
        <v>0.20085512910445275</v>
      </c>
      <c r="R55" s="109">
        <f>+(A!P56-B!Q56)/(A!P56+B!Q56)</f>
        <v>-0.6049264235444658</v>
      </c>
      <c r="S55" s="108">
        <f>+(A!Q56-B!R56)/(A!Q56+B!R56)</f>
        <v>-0.49345743437962458</v>
      </c>
      <c r="T55" s="109">
        <f>+(A!R56-B!S56)/(A!R56+B!S56)</f>
        <v>0.16466694695083167</v>
      </c>
      <c r="U55" s="108">
        <f>+(A!S56-B!T56)/(A!S56+B!T56)</f>
        <v>-0.13070079200467669</v>
      </c>
      <c r="V55" s="109">
        <f>+(A!T56-B!U56)/(A!T56+B!U56)</f>
        <v>-0.14118925702248764</v>
      </c>
      <c r="W55" s="108">
        <f>+(A!U56-B!V56)/(A!U56+B!V56)</f>
        <v>-0.70528280570768964</v>
      </c>
      <c r="X55" s="109">
        <f>+(A!V56-B!W56)/(A!V56+B!W56)</f>
        <v>6.6064903322604783E-3</v>
      </c>
      <c r="Y55" s="108">
        <f>+(A!W56-B!X56)/(A!W56+B!X56)</f>
        <v>0.1819796954314721</v>
      </c>
      <c r="Z55" s="109">
        <f>+(A!X56-B!Y56)/(A!X56+B!Y56)</f>
        <v>-8.8647855938901621E-2</v>
      </c>
      <c r="AA55" s="108">
        <f>+(A!Y56-B!Z56)/(A!Y56+B!Z56)</f>
        <v>0.1609011239773748</v>
      </c>
      <c r="AB55" s="108">
        <f>+(A!Z56-B!AA56)/(A!Z56+B!AA56)</f>
        <v>-0.16670408427596931</v>
      </c>
      <c r="AC55" s="108">
        <f>+(A!AA56-B!AB56)/(A!AA56+B!AB56)</f>
        <v>0.32078936478377817</v>
      </c>
      <c r="AD55" s="108">
        <f>+(A!AB56-B!AC56)/(A!AB56+B!AC56)</f>
        <v>0.34435455504748508</v>
      </c>
      <c r="AE55" s="108">
        <f>+(A!AC56-B!AD56)/(A!AC56+B!AD56)</f>
        <v>-0.2156370368794025</v>
      </c>
    </row>
    <row r="56" spans="4:31" s="1" customFormat="1" x14ac:dyDescent="0.25">
      <c r="D56" s="1" t="s">
        <v>52</v>
      </c>
      <c r="E56" s="115"/>
      <c r="F56" s="106"/>
      <c r="G56" s="106"/>
      <c r="H56" s="106"/>
      <c r="I56" s="106"/>
      <c r="J56" s="106"/>
      <c r="K56" s="106"/>
      <c r="L56" s="106"/>
      <c r="M56" s="106"/>
      <c r="N56" s="106"/>
      <c r="O56" s="106"/>
      <c r="P56" s="106"/>
      <c r="Q56" s="106"/>
      <c r="R56" s="106"/>
      <c r="S56" s="106"/>
      <c r="T56" s="106"/>
      <c r="U56" s="106"/>
      <c r="V56" s="106"/>
      <c r="W56" s="106"/>
      <c r="X56" s="106"/>
      <c r="Y56" s="106"/>
      <c r="Z56" s="106"/>
      <c r="AA56" s="106"/>
      <c r="AB56" s="106"/>
    </row>
    <row r="57" spans="4:31" ht="15.75" thickBot="1" x14ac:dyDescent="0.3"/>
    <row r="58" spans="4:31" ht="15.75" thickBot="1" x14ac:dyDescent="0.3">
      <c r="D58" s="6" t="s">
        <v>14</v>
      </c>
      <c r="E58" s="7"/>
      <c r="F58" s="12">
        <v>1995</v>
      </c>
      <c r="G58" s="8">
        <v>1996</v>
      </c>
      <c r="H58" s="12">
        <v>1997</v>
      </c>
      <c r="I58" s="8">
        <v>1998</v>
      </c>
      <c r="J58" s="12">
        <v>1999</v>
      </c>
      <c r="K58" s="8">
        <v>2000</v>
      </c>
      <c r="L58" s="12">
        <v>2001</v>
      </c>
      <c r="M58" s="8">
        <v>2002</v>
      </c>
      <c r="N58" s="12">
        <v>2003</v>
      </c>
      <c r="O58" s="8">
        <v>2004</v>
      </c>
      <c r="P58" s="12">
        <v>2005</v>
      </c>
      <c r="Q58" s="8">
        <v>2006</v>
      </c>
      <c r="R58" s="12">
        <v>2007</v>
      </c>
      <c r="S58" s="8">
        <v>2008</v>
      </c>
      <c r="T58" s="12">
        <v>2009</v>
      </c>
      <c r="U58" s="8">
        <v>2010</v>
      </c>
      <c r="V58" s="12">
        <v>2011</v>
      </c>
      <c r="W58" s="8">
        <v>2012</v>
      </c>
      <c r="X58" s="12">
        <v>2013</v>
      </c>
      <c r="Y58" s="8">
        <v>2014</v>
      </c>
      <c r="Z58" s="12">
        <v>2015</v>
      </c>
      <c r="AA58" s="9">
        <v>2016</v>
      </c>
      <c r="AB58" s="9">
        <v>2017</v>
      </c>
      <c r="AC58" s="9">
        <v>2018</v>
      </c>
      <c r="AD58" s="9">
        <v>2019</v>
      </c>
      <c r="AE58" s="9">
        <v>2020</v>
      </c>
    </row>
    <row r="59" spans="4:31" x14ac:dyDescent="0.25">
      <c r="D59" s="233" t="s">
        <v>16</v>
      </c>
      <c r="E59" s="234"/>
      <c r="F59" s="110" t="str">
        <f>+IF(F46&gt;0.33, "COMERCIO INTRAINDUSTRIAL", "INDICIO DE COMERCIO INTRAINDUSTRIAL")</f>
        <v>INDICIO DE COMERCIO INTRAINDUSTRIAL</v>
      </c>
      <c r="G59" s="141" t="str">
        <f t="shared" ref="G59:AA59" si="0">+IF(G46&gt;0.33, "COMERCIO INTRAINDUSTRIAL", "INDICIO DE COMERCIO INTRAINDUSTRIAL")</f>
        <v>INDICIO DE COMERCIO INTRAINDUSTRIAL</v>
      </c>
      <c r="H59" s="110" t="str">
        <f t="shared" si="0"/>
        <v>INDICIO DE COMERCIO INTRAINDUSTRIAL</v>
      </c>
      <c r="I59" s="141" t="str">
        <f t="shared" si="0"/>
        <v>INDICIO DE COMERCIO INTRAINDUSTRIAL</v>
      </c>
      <c r="J59" s="110" t="str">
        <f t="shared" si="0"/>
        <v>INDICIO DE COMERCIO INTRAINDUSTRIAL</v>
      </c>
      <c r="K59" s="141" t="str">
        <f t="shared" si="0"/>
        <v>INDICIO DE COMERCIO INTRAINDUSTRIAL</v>
      </c>
      <c r="L59" s="110" t="str">
        <f t="shared" si="0"/>
        <v>INDICIO DE COMERCIO INTRAINDUSTRIAL</v>
      </c>
      <c r="M59" s="141" t="str">
        <f t="shared" si="0"/>
        <v>INDICIO DE COMERCIO INTRAINDUSTRIAL</v>
      </c>
      <c r="N59" s="110" t="str">
        <f t="shared" si="0"/>
        <v>INDICIO DE COMERCIO INTRAINDUSTRIAL</v>
      </c>
      <c r="O59" s="141" t="str">
        <f t="shared" si="0"/>
        <v>INDICIO DE COMERCIO INTRAINDUSTRIAL</v>
      </c>
      <c r="P59" s="110" t="str">
        <f t="shared" si="0"/>
        <v>INDICIO DE COMERCIO INTRAINDUSTRIAL</v>
      </c>
      <c r="Q59" s="141" t="str">
        <f t="shared" si="0"/>
        <v>INDICIO DE COMERCIO INTRAINDUSTRIAL</v>
      </c>
      <c r="R59" s="110" t="str">
        <f t="shared" si="0"/>
        <v>INDICIO DE COMERCIO INTRAINDUSTRIAL</v>
      </c>
      <c r="S59" s="141" t="str">
        <f t="shared" si="0"/>
        <v>INDICIO DE COMERCIO INTRAINDUSTRIAL</v>
      </c>
      <c r="T59" s="110" t="str">
        <f t="shared" si="0"/>
        <v>INDICIO DE COMERCIO INTRAINDUSTRIAL</v>
      </c>
      <c r="U59" s="141" t="str">
        <f t="shared" si="0"/>
        <v>INDICIO DE COMERCIO INTRAINDUSTRIAL</v>
      </c>
      <c r="V59" s="110" t="str">
        <f t="shared" si="0"/>
        <v>INDICIO DE COMERCIO INTRAINDUSTRIAL</v>
      </c>
      <c r="W59" s="141" t="str">
        <f t="shared" si="0"/>
        <v>INDICIO DE COMERCIO INTRAINDUSTRIAL</v>
      </c>
      <c r="X59" s="110" t="str">
        <f t="shared" si="0"/>
        <v>INDICIO DE COMERCIO INTRAINDUSTRIAL</v>
      </c>
      <c r="Y59" s="141" t="str">
        <f t="shared" si="0"/>
        <v>INDICIO DE COMERCIO INTRAINDUSTRIAL</v>
      </c>
      <c r="Z59" s="110" t="str">
        <f t="shared" si="0"/>
        <v>INDICIO DE COMERCIO INTRAINDUSTRIAL</v>
      </c>
      <c r="AA59" s="142" t="str">
        <f t="shared" si="0"/>
        <v>INDICIO DE COMERCIO INTRAINDUSTRIAL</v>
      </c>
      <c r="AB59" s="142" t="str">
        <f t="shared" ref="AB59:AC59" si="1">+IF(AB46&gt;0.33, "COMERCIO INTRAINDUSTRIAL", "INDICIO DE COMERCIO INTRAINDUSTRIAL")</f>
        <v>INDICIO DE COMERCIO INTRAINDUSTRIAL</v>
      </c>
      <c r="AC59" s="142" t="str">
        <f t="shared" si="1"/>
        <v>INDICIO DE COMERCIO INTRAINDUSTRIAL</v>
      </c>
      <c r="AD59" s="142" t="str">
        <f t="shared" ref="AD59:AE59" si="2">+IF(AD46&gt;0.33, "COMERCIO INTRAINDUSTRIAL", "INDICIO DE COMERCIO INTRAINDUSTRIAL")</f>
        <v>INDICIO DE COMERCIO INTRAINDUSTRIAL</v>
      </c>
      <c r="AE59" s="110" t="str">
        <f t="shared" si="2"/>
        <v>INDICIO DE COMERCIO INTRAINDUSTRIAL</v>
      </c>
    </row>
    <row r="60" spans="4:31" x14ac:dyDescent="0.25">
      <c r="D60" s="235" t="s">
        <v>17</v>
      </c>
      <c r="E60" s="236"/>
      <c r="F60" s="111" t="str">
        <f t="shared" ref="F60:AA60" si="3">+IF(F47&gt;0.33, "COMERCIO INTRAINDUSTRIAL", "INDICIO DE COMERCIO INTRAINDUSTRIAL")</f>
        <v>COMERCIO INTRAINDUSTRIAL</v>
      </c>
      <c r="G60" s="140" t="str">
        <f t="shared" si="3"/>
        <v>COMERCIO INTRAINDUSTRIAL</v>
      </c>
      <c r="H60" s="111" t="str">
        <f t="shared" si="3"/>
        <v>COMERCIO INTRAINDUSTRIAL</v>
      </c>
      <c r="I60" s="140" t="str">
        <f t="shared" si="3"/>
        <v>COMERCIO INTRAINDUSTRIAL</v>
      </c>
      <c r="J60" s="111" t="str">
        <f t="shared" si="3"/>
        <v>COMERCIO INTRAINDUSTRIAL</v>
      </c>
      <c r="K60" s="140" t="str">
        <f t="shared" si="3"/>
        <v>COMERCIO INTRAINDUSTRIAL</v>
      </c>
      <c r="L60" s="111" t="str">
        <f t="shared" si="3"/>
        <v>COMERCIO INTRAINDUSTRIAL</v>
      </c>
      <c r="M60" s="140" t="str">
        <f t="shared" si="3"/>
        <v>COMERCIO INTRAINDUSTRIAL</v>
      </c>
      <c r="N60" s="111" t="str">
        <f t="shared" si="3"/>
        <v>COMERCIO INTRAINDUSTRIAL</v>
      </c>
      <c r="O60" s="140" t="str">
        <f t="shared" si="3"/>
        <v>COMERCIO INTRAINDUSTRIAL</v>
      </c>
      <c r="P60" s="111" t="str">
        <f t="shared" si="3"/>
        <v>COMERCIO INTRAINDUSTRIAL</v>
      </c>
      <c r="Q60" s="140" t="str">
        <f t="shared" si="3"/>
        <v>COMERCIO INTRAINDUSTRIAL</v>
      </c>
      <c r="R60" s="111" t="str">
        <f t="shared" si="3"/>
        <v>COMERCIO INTRAINDUSTRIAL</v>
      </c>
      <c r="S60" s="140" t="str">
        <f t="shared" si="3"/>
        <v>COMERCIO INTRAINDUSTRIAL</v>
      </c>
      <c r="T60" s="111" t="str">
        <f t="shared" si="3"/>
        <v>COMERCIO INTRAINDUSTRIAL</v>
      </c>
      <c r="U60" s="140" t="str">
        <f t="shared" si="3"/>
        <v>COMERCIO INTRAINDUSTRIAL</v>
      </c>
      <c r="V60" s="111" t="str">
        <f t="shared" si="3"/>
        <v>COMERCIO INTRAINDUSTRIAL</v>
      </c>
      <c r="W60" s="140" t="str">
        <f t="shared" si="3"/>
        <v>COMERCIO INTRAINDUSTRIAL</v>
      </c>
      <c r="X60" s="111" t="str">
        <f t="shared" si="3"/>
        <v>COMERCIO INTRAINDUSTRIAL</v>
      </c>
      <c r="Y60" s="140" t="str">
        <f t="shared" si="3"/>
        <v>COMERCIO INTRAINDUSTRIAL</v>
      </c>
      <c r="Z60" s="111" t="str">
        <f t="shared" si="3"/>
        <v>COMERCIO INTRAINDUSTRIAL</v>
      </c>
      <c r="AA60" s="143" t="str">
        <f t="shared" si="3"/>
        <v>COMERCIO INTRAINDUSTRIAL</v>
      </c>
      <c r="AB60" s="143" t="str">
        <f t="shared" ref="AB60:AC60" si="4">+IF(AB47&gt;0.33, "COMERCIO INTRAINDUSTRIAL", "INDICIO DE COMERCIO INTRAINDUSTRIAL")</f>
        <v>COMERCIO INTRAINDUSTRIAL</v>
      </c>
      <c r="AC60" s="143" t="str">
        <f t="shared" si="4"/>
        <v>COMERCIO INTRAINDUSTRIAL</v>
      </c>
      <c r="AD60" s="143" t="str">
        <f t="shared" ref="AD60:AE60" si="5">+IF(AD47&gt;0.33, "COMERCIO INTRAINDUSTRIAL", "INDICIO DE COMERCIO INTRAINDUSTRIAL")</f>
        <v>COMERCIO INTRAINDUSTRIAL</v>
      </c>
      <c r="AE60" s="111" t="str">
        <f t="shared" si="5"/>
        <v>COMERCIO INTRAINDUSTRIAL</v>
      </c>
    </row>
    <row r="61" spans="4:31" x14ac:dyDescent="0.25">
      <c r="D61" s="233" t="s">
        <v>18</v>
      </c>
      <c r="E61" s="234"/>
      <c r="F61" s="111" t="str">
        <f t="shared" ref="F61:AA61" si="6">+IF(F48&gt;0.33, "COMERCIO INTRAINDUSTRIAL", "INDICIO DE COMERCIO INTRAINDUSTRIAL")</f>
        <v>INDICIO DE COMERCIO INTRAINDUSTRIAL</v>
      </c>
      <c r="G61" s="140" t="str">
        <f t="shared" si="6"/>
        <v>INDICIO DE COMERCIO INTRAINDUSTRIAL</v>
      </c>
      <c r="H61" s="111" t="str">
        <f t="shared" si="6"/>
        <v>INDICIO DE COMERCIO INTRAINDUSTRIAL</v>
      </c>
      <c r="I61" s="140" t="str">
        <f t="shared" si="6"/>
        <v>INDICIO DE COMERCIO INTRAINDUSTRIAL</v>
      </c>
      <c r="J61" s="111" t="str">
        <f t="shared" si="6"/>
        <v>INDICIO DE COMERCIO INTRAINDUSTRIAL</v>
      </c>
      <c r="K61" s="140" t="str">
        <f t="shared" si="6"/>
        <v>INDICIO DE COMERCIO INTRAINDUSTRIAL</v>
      </c>
      <c r="L61" s="111" t="str">
        <f t="shared" si="6"/>
        <v>INDICIO DE COMERCIO INTRAINDUSTRIAL</v>
      </c>
      <c r="M61" s="140" t="str">
        <f t="shared" si="6"/>
        <v>INDICIO DE COMERCIO INTRAINDUSTRIAL</v>
      </c>
      <c r="N61" s="111" t="str">
        <f t="shared" si="6"/>
        <v>INDICIO DE COMERCIO INTRAINDUSTRIAL</v>
      </c>
      <c r="O61" s="140" t="str">
        <f t="shared" si="6"/>
        <v>INDICIO DE COMERCIO INTRAINDUSTRIAL</v>
      </c>
      <c r="P61" s="111" t="str">
        <f t="shared" si="6"/>
        <v>INDICIO DE COMERCIO INTRAINDUSTRIAL</v>
      </c>
      <c r="Q61" s="140" t="str">
        <f t="shared" si="6"/>
        <v>INDICIO DE COMERCIO INTRAINDUSTRIAL</v>
      </c>
      <c r="R61" s="111" t="str">
        <f t="shared" si="6"/>
        <v>INDICIO DE COMERCIO INTRAINDUSTRIAL</v>
      </c>
      <c r="S61" s="140" t="str">
        <f t="shared" si="6"/>
        <v>INDICIO DE COMERCIO INTRAINDUSTRIAL</v>
      </c>
      <c r="T61" s="111" t="str">
        <f t="shared" si="6"/>
        <v>INDICIO DE COMERCIO INTRAINDUSTRIAL</v>
      </c>
      <c r="U61" s="140" t="str">
        <f t="shared" si="6"/>
        <v>INDICIO DE COMERCIO INTRAINDUSTRIAL</v>
      </c>
      <c r="V61" s="111" t="str">
        <f t="shared" si="6"/>
        <v>INDICIO DE COMERCIO INTRAINDUSTRIAL</v>
      </c>
      <c r="W61" s="140" t="str">
        <f t="shared" si="6"/>
        <v>INDICIO DE COMERCIO INTRAINDUSTRIAL</v>
      </c>
      <c r="X61" s="111" t="str">
        <f t="shared" si="6"/>
        <v>INDICIO DE COMERCIO INTRAINDUSTRIAL</v>
      </c>
      <c r="Y61" s="140" t="str">
        <f t="shared" si="6"/>
        <v>INDICIO DE COMERCIO INTRAINDUSTRIAL</v>
      </c>
      <c r="Z61" s="111" t="str">
        <f t="shared" si="6"/>
        <v>INDICIO DE COMERCIO INTRAINDUSTRIAL</v>
      </c>
      <c r="AA61" s="143" t="str">
        <f t="shared" si="6"/>
        <v>INDICIO DE COMERCIO INTRAINDUSTRIAL</v>
      </c>
      <c r="AB61" s="143" t="str">
        <f t="shared" ref="AB61:AC61" si="7">+IF(AB48&gt;0.33, "COMERCIO INTRAINDUSTRIAL", "INDICIO DE COMERCIO INTRAINDUSTRIAL")</f>
        <v>INDICIO DE COMERCIO INTRAINDUSTRIAL</v>
      </c>
      <c r="AC61" s="143" t="str">
        <f t="shared" si="7"/>
        <v>INDICIO DE COMERCIO INTRAINDUSTRIAL</v>
      </c>
      <c r="AD61" s="143" t="str">
        <f t="shared" ref="AD61:AE61" si="8">+IF(AD48&gt;0.33, "COMERCIO INTRAINDUSTRIAL", "INDICIO DE COMERCIO INTRAINDUSTRIAL")</f>
        <v>INDICIO DE COMERCIO INTRAINDUSTRIAL</v>
      </c>
      <c r="AE61" s="111" t="str">
        <f t="shared" si="8"/>
        <v>INDICIO DE COMERCIO INTRAINDUSTRIAL</v>
      </c>
    </row>
    <row r="62" spans="4:31" x14ac:dyDescent="0.25">
      <c r="D62" s="235" t="s">
        <v>19</v>
      </c>
      <c r="E62" s="236"/>
      <c r="F62" s="111" t="e">
        <f t="shared" ref="F62:AA62" si="9">+IF(F49&gt;0.33, "COMERCIO INTRAINDUSTRIAL", "INDICIO DE COMERCIO INTRAINDUSTRIAL")</f>
        <v>#DIV/0!</v>
      </c>
      <c r="G62" s="140" t="e">
        <f t="shared" si="9"/>
        <v>#DIV/0!</v>
      </c>
      <c r="H62" s="111" t="e">
        <f t="shared" si="9"/>
        <v>#DIV/0!</v>
      </c>
      <c r="I62" s="140" t="str">
        <f t="shared" si="9"/>
        <v>COMERCIO INTRAINDUSTRIAL</v>
      </c>
      <c r="J62" s="111" t="str">
        <f t="shared" si="9"/>
        <v>COMERCIO INTRAINDUSTRIAL</v>
      </c>
      <c r="K62" s="140" t="str">
        <f t="shared" si="9"/>
        <v>COMERCIO INTRAINDUSTRIAL</v>
      </c>
      <c r="L62" s="111" t="str">
        <f t="shared" si="9"/>
        <v>COMERCIO INTRAINDUSTRIAL</v>
      </c>
      <c r="M62" s="140" t="str">
        <f t="shared" si="9"/>
        <v>COMERCIO INTRAINDUSTRIAL</v>
      </c>
      <c r="N62" s="111" t="str">
        <f t="shared" si="9"/>
        <v>COMERCIO INTRAINDUSTRIAL</v>
      </c>
      <c r="O62" s="140" t="str">
        <f t="shared" si="9"/>
        <v>COMERCIO INTRAINDUSTRIAL</v>
      </c>
      <c r="P62" s="111" t="e">
        <f t="shared" si="9"/>
        <v>#DIV/0!</v>
      </c>
      <c r="Q62" s="140" t="str">
        <f t="shared" si="9"/>
        <v>INDICIO DE COMERCIO INTRAINDUSTRIAL</v>
      </c>
      <c r="R62" s="111" t="str">
        <f t="shared" si="9"/>
        <v>INDICIO DE COMERCIO INTRAINDUSTRIAL</v>
      </c>
      <c r="S62" s="140" t="str">
        <f t="shared" si="9"/>
        <v>COMERCIO INTRAINDUSTRIAL</v>
      </c>
      <c r="T62" s="111" t="str">
        <f t="shared" si="9"/>
        <v>COMERCIO INTRAINDUSTRIAL</v>
      </c>
      <c r="U62" s="140" t="str">
        <f t="shared" si="9"/>
        <v>COMERCIO INTRAINDUSTRIAL</v>
      </c>
      <c r="V62" s="111" t="str">
        <f t="shared" si="9"/>
        <v>COMERCIO INTRAINDUSTRIAL</v>
      </c>
      <c r="W62" s="140" t="str">
        <f t="shared" si="9"/>
        <v>COMERCIO INTRAINDUSTRIAL</v>
      </c>
      <c r="X62" s="111" t="str">
        <f t="shared" si="9"/>
        <v>COMERCIO INTRAINDUSTRIAL</v>
      </c>
      <c r="Y62" s="140" t="str">
        <f t="shared" si="9"/>
        <v>COMERCIO INTRAINDUSTRIAL</v>
      </c>
      <c r="Z62" s="111" t="str">
        <f t="shared" si="9"/>
        <v>COMERCIO INTRAINDUSTRIAL</v>
      </c>
      <c r="AA62" s="143" t="str">
        <f t="shared" si="9"/>
        <v>COMERCIO INTRAINDUSTRIAL</v>
      </c>
      <c r="AB62" s="143" t="str">
        <f t="shared" ref="AB62:AC62" si="10">+IF(AB49&gt;0.33, "COMERCIO INTRAINDUSTRIAL", "INDICIO DE COMERCIO INTRAINDUSTRIAL")</f>
        <v>COMERCIO INTRAINDUSTRIAL</v>
      </c>
      <c r="AC62" s="143" t="str">
        <f t="shared" si="10"/>
        <v>COMERCIO INTRAINDUSTRIAL</v>
      </c>
      <c r="AD62" s="143" t="str">
        <f t="shared" ref="AD62:AE62" si="11">+IF(AD49&gt;0.33, "COMERCIO INTRAINDUSTRIAL", "INDICIO DE COMERCIO INTRAINDUSTRIAL")</f>
        <v>COMERCIO INTRAINDUSTRIAL</v>
      </c>
      <c r="AE62" s="111" t="str">
        <f t="shared" si="11"/>
        <v>COMERCIO INTRAINDUSTRIAL</v>
      </c>
    </row>
    <row r="63" spans="4:31" x14ac:dyDescent="0.25">
      <c r="D63" s="233" t="s">
        <v>20</v>
      </c>
      <c r="E63" s="234"/>
      <c r="F63" s="111" t="str">
        <f t="shared" ref="F63:AA63" si="12">+IF(F50&gt;0.33, "COMERCIO INTRAINDUSTRIAL", "INDICIO DE COMERCIO INTRAINDUSTRIAL")</f>
        <v>INDICIO DE COMERCIO INTRAINDUSTRIAL</v>
      </c>
      <c r="G63" s="140" t="str">
        <f t="shared" si="12"/>
        <v>INDICIO DE COMERCIO INTRAINDUSTRIAL</v>
      </c>
      <c r="H63" s="111" t="str">
        <f t="shared" si="12"/>
        <v>INDICIO DE COMERCIO INTRAINDUSTRIAL</v>
      </c>
      <c r="I63" s="140" t="str">
        <f t="shared" si="12"/>
        <v>INDICIO DE COMERCIO INTRAINDUSTRIAL</v>
      </c>
      <c r="J63" s="111" t="str">
        <f t="shared" si="12"/>
        <v>INDICIO DE COMERCIO INTRAINDUSTRIAL</v>
      </c>
      <c r="K63" s="140" t="str">
        <f t="shared" si="12"/>
        <v>INDICIO DE COMERCIO INTRAINDUSTRIAL</v>
      </c>
      <c r="L63" s="111" t="str">
        <f t="shared" si="12"/>
        <v>INDICIO DE COMERCIO INTRAINDUSTRIAL</v>
      </c>
      <c r="M63" s="140" t="str">
        <f t="shared" si="12"/>
        <v>INDICIO DE COMERCIO INTRAINDUSTRIAL</v>
      </c>
      <c r="N63" s="111" t="str">
        <f t="shared" si="12"/>
        <v>INDICIO DE COMERCIO INTRAINDUSTRIAL</v>
      </c>
      <c r="O63" s="140" t="str">
        <f t="shared" si="12"/>
        <v>INDICIO DE COMERCIO INTRAINDUSTRIAL</v>
      </c>
      <c r="P63" s="111" t="str">
        <f t="shared" si="12"/>
        <v>INDICIO DE COMERCIO INTRAINDUSTRIAL</v>
      </c>
      <c r="Q63" s="140" t="str">
        <f t="shared" si="12"/>
        <v>INDICIO DE COMERCIO INTRAINDUSTRIAL</v>
      </c>
      <c r="R63" s="111" t="str">
        <f t="shared" si="12"/>
        <v>INDICIO DE COMERCIO INTRAINDUSTRIAL</v>
      </c>
      <c r="S63" s="140" t="str">
        <f t="shared" si="12"/>
        <v>INDICIO DE COMERCIO INTRAINDUSTRIAL</v>
      </c>
      <c r="T63" s="111" t="str">
        <f t="shared" si="12"/>
        <v>INDICIO DE COMERCIO INTRAINDUSTRIAL</v>
      </c>
      <c r="U63" s="140" t="str">
        <f t="shared" si="12"/>
        <v>INDICIO DE COMERCIO INTRAINDUSTRIAL</v>
      </c>
      <c r="V63" s="111" t="str">
        <f t="shared" si="12"/>
        <v>INDICIO DE COMERCIO INTRAINDUSTRIAL</v>
      </c>
      <c r="W63" s="140" t="str">
        <f t="shared" si="12"/>
        <v>INDICIO DE COMERCIO INTRAINDUSTRIAL</v>
      </c>
      <c r="X63" s="111" t="str">
        <f t="shared" si="12"/>
        <v>INDICIO DE COMERCIO INTRAINDUSTRIAL</v>
      </c>
      <c r="Y63" s="140" t="str">
        <f t="shared" si="12"/>
        <v>INDICIO DE COMERCIO INTRAINDUSTRIAL</v>
      </c>
      <c r="Z63" s="111" t="str">
        <f t="shared" si="12"/>
        <v>INDICIO DE COMERCIO INTRAINDUSTRIAL</v>
      </c>
      <c r="AA63" s="143" t="str">
        <f t="shared" si="12"/>
        <v>INDICIO DE COMERCIO INTRAINDUSTRIAL</v>
      </c>
      <c r="AB63" s="143" t="str">
        <f t="shared" ref="AB63:AC63" si="13">+IF(AB50&gt;0.33, "COMERCIO INTRAINDUSTRIAL", "INDICIO DE COMERCIO INTRAINDUSTRIAL")</f>
        <v>INDICIO DE COMERCIO INTRAINDUSTRIAL</v>
      </c>
      <c r="AC63" s="143" t="str">
        <f t="shared" si="13"/>
        <v>INDICIO DE COMERCIO INTRAINDUSTRIAL</v>
      </c>
      <c r="AD63" s="143" t="str">
        <f t="shared" ref="AD63:AE63" si="14">+IF(AD50&gt;0.33, "COMERCIO INTRAINDUSTRIAL", "INDICIO DE COMERCIO INTRAINDUSTRIAL")</f>
        <v>INDICIO DE COMERCIO INTRAINDUSTRIAL</v>
      </c>
      <c r="AE63" s="111" t="str">
        <f t="shared" si="14"/>
        <v>INDICIO DE COMERCIO INTRAINDUSTRIAL</v>
      </c>
    </row>
    <row r="64" spans="4:31" x14ac:dyDescent="0.25">
      <c r="D64" s="235" t="s">
        <v>21</v>
      </c>
      <c r="E64" s="236"/>
      <c r="F64" s="111" t="str">
        <f t="shared" ref="F64:AA64" si="15">+IF(F51&gt;0.33, "COMERCIO INTRAINDUSTRIAL", "INDICIO DE COMERCIO INTRAINDUSTRIAL")</f>
        <v>COMERCIO INTRAINDUSTRIAL</v>
      </c>
      <c r="G64" s="140" t="str">
        <f t="shared" si="15"/>
        <v>COMERCIO INTRAINDUSTRIAL</v>
      </c>
      <c r="H64" s="111" t="str">
        <f t="shared" si="15"/>
        <v>COMERCIO INTRAINDUSTRIAL</v>
      </c>
      <c r="I64" s="140" t="str">
        <f t="shared" si="15"/>
        <v>COMERCIO INTRAINDUSTRIAL</v>
      </c>
      <c r="J64" s="111" t="str">
        <f t="shared" si="15"/>
        <v>COMERCIO INTRAINDUSTRIAL</v>
      </c>
      <c r="K64" s="140" t="str">
        <f t="shared" si="15"/>
        <v>COMERCIO INTRAINDUSTRIAL</v>
      </c>
      <c r="L64" s="111" t="str">
        <f t="shared" si="15"/>
        <v>COMERCIO INTRAINDUSTRIAL</v>
      </c>
      <c r="M64" s="140" t="str">
        <f t="shared" si="15"/>
        <v>COMERCIO INTRAINDUSTRIAL</v>
      </c>
      <c r="N64" s="111" t="str">
        <f t="shared" si="15"/>
        <v>COMERCIO INTRAINDUSTRIAL</v>
      </c>
      <c r="O64" s="140" t="str">
        <f t="shared" si="15"/>
        <v>COMERCIO INTRAINDUSTRIAL</v>
      </c>
      <c r="P64" s="111" t="str">
        <f t="shared" si="15"/>
        <v>COMERCIO INTRAINDUSTRIAL</v>
      </c>
      <c r="Q64" s="140" t="str">
        <f t="shared" si="15"/>
        <v>COMERCIO INTRAINDUSTRIAL</v>
      </c>
      <c r="R64" s="111" t="str">
        <f t="shared" si="15"/>
        <v>COMERCIO INTRAINDUSTRIAL</v>
      </c>
      <c r="S64" s="140" t="str">
        <f t="shared" si="15"/>
        <v>COMERCIO INTRAINDUSTRIAL</v>
      </c>
      <c r="T64" s="111" t="str">
        <f t="shared" si="15"/>
        <v>COMERCIO INTRAINDUSTRIAL</v>
      </c>
      <c r="U64" s="140" t="str">
        <f t="shared" si="15"/>
        <v>COMERCIO INTRAINDUSTRIAL</v>
      </c>
      <c r="V64" s="111" t="str">
        <f t="shared" si="15"/>
        <v>COMERCIO INTRAINDUSTRIAL</v>
      </c>
      <c r="W64" s="140" t="str">
        <f t="shared" si="15"/>
        <v>COMERCIO INTRAINDUSTRIAL</v>
      </c>
      <c r="X64" s="111" t="str">
        <f t="shared" si="15"/>
        <v>COMERCIO INTRAINDUSTRIAL</v>
      </c>
      <c r="Y64" s="140" t="str">
        <f t="shared" si="15"/>
        <v>COMERCIO INTRAINDUSTRIAL</v>
      </c>
      <c r="Z64" s="111" t="str">
        <f t="shared" si="15"/>
        <v>COMERCIO INTRAINDUSTRIAL</v>
      </c>
      <c r="AA64" s="143" t="str">
        <f t="shared" si="15"/>
        <v>COMERCIO INTRAINDUSTRIAL</v>
      </c>
      <c r="AB64" s="143" t="str">
        <f t="shared" ref="AB64:AC64" si="16">+IF(AB51&gt;0.33, "COMERCIO INTRAINDUSTRIAL", "INDICIO DE COMERCIO INTRAINDUSTRIAL")</f>
        <v>COMERCIO INTRAINDUSTRIAL</v>
      </c>
      <c r="AC64" s="143" t="str">
        <f t="shared" si="16"/>
        <v>COMERCIO INTRAINDUSTRIAL</v>
      </c>
      <c r="AD64" s="143" t="str">
        <f t="shared" ref="AD64:AE64" si="17">+IF(AD51&gt;0.33, "COMERCIO INTRAINDUSTRIAL", "INDICIO DE COMERCIO INTRAINDUSTRIAL")</f>
        <v>COMERCIO INTRAINDUSTRIAL</v>
      </c>
      <c r="AE64" s="111" t="str">
        <f t="shared" si="17"/>
        <v>COMERCIO INTRAINDUSTRIAL</v>
      </c>
    </row>
    <row r="65" spans="4:31" x14ac:dyDescent="0.25">
      <c r="D65" s="233" t="s">
        <v>22</v>
      </c>
      <c r="E65" s="234"/>
      <c r="F65" s="111" t="str">
        <f t="shared" ref="F65:AA65" si="18">+IF(F52&gt;0.33, "COMERCIO INTRAINDUSTRIAL", "INDICIO DE COMERCIO INTRAINDUSTRIAL")</f>
        <v>COMERCIO INTRAINDUSTRIAL</v>
      </c>
      <c r="G65" s="140" t="str">
        <f t="shared" si="18"/>
        <v>COMERCIO INTRAINDUSTRIAL</v>
      </c>
      <c r="H65" s="111" t="str">
        <f t="shared" si="18"/>
        <v>COMERCIO INTRAINDUSTRIAL</v>
      </c>
      <c r="I65" s="140" t="str">
        <f t="shared" si="18"/>
        <v>COMERCIO INTRAINDUSTRIAL</v>
      </c>
      <c r="J65" s="111" t="str">
        <f t="shared" si="18"/>
        <v>INDICIO DE COMERCIO INTRAINDUSTRIAL</v>
      </c>
      <c r="K65" s="140" t="str">
        <f t="shared" si="18"/>
        <v>INDICIO DE COMERCIO INTRAINDUSTRIAL</v>
      </c>
      <c r="L65" s="111" t="str">
        <f t="shared" si="18"/>
        <v>COMERCIO INTRAINDUSTRIAL</v>
      </c>
      <c r="M65" s="140" t="str">
        <f t="shared" si="18"/>
        <v>COMERCIO INTRAINDUSTRIAL</v>
      </c>
      <c r="N65" s="111" t="str">
        <f t="shared" si="18"/>
        <v>COMERCIO INTRAINDUSTRIAL</v>
      </c>
      <c r="O65" s="140" t="str">
        <f t="shared" si="18"/>
        <v>COMERCIO INTRAINDUSTRIAL</v>
      </c>
      <c r="P65" s="111" t="str">
        <f t="shared" si="18"/>
        <v>COMERCIO INTRAINDUSTRIAL</v>
      </c>
      <c r="Q65" s="140" t="str">
        <f t="shared" si="18"/>
        <v>INDICIO DE COMERCIO INTRAINDUSTRIAL</v>
      </c>
      <c r="R65" s="111" t="str">
        <f t="shared" si="18"/>
        <v>COMERCIO INTRAINDUSTRIAL</v>
      </c>
      <c r="S65" s="140" t="str">
        <f t="shared" si="18"/>
        <v>COMERCIO INTRAINDUSTRIAL</v>
      </c>
      <c r="T65" s="111" t="str">
        <f t="shared" si="18"/>
        <v>COMERCIO INTRAINDUSTRIAL</v>
      </c>
      <c r="U65" s="140" t="str">
        <f t="shared" si="18"/>
        <v>COMERCIO INTRAINDUSTRIAL</v>
      </c>
      <c r="V65" s="111" t="str">
        <f t="shared" si="18"/>
        <v>COMERCIO INTRAINDUSTRIAL</v>
      </c>
      <c r="W65" s="140" t="str">
        <f t="shared" si="18"/>
        <v>COMERCIO INTRAINDUSTRIAL</v>
      </c>
      <c r="X65" s="111" t="str">
        <f t="shared" si="18"/>
        <v>COMERCIO INTRAINDUSTRIAL</v>
      </c>
      <c r="Y65" s="140" t="str">
        <f t="shared" si="18"/>
        <v>COMERCIO INTRAINDUSTRIAL</v>
      </c>
      <c r="Z65" s="111" t="str">
        <f t="shared" si="18"/>
        <v>COMERCIO INTRAINDUSTRIAL</v>
      </c>
      <c r="AA65" s="143" t="str">
        <f t="shared" si="18"/>
        <v>COMERCIO INTRAINDUSTRIAL</v>
      </c>
      <c r="AB65" s="143" t="str">
        <f t="shared" ref="AB65:AC65" si="19">+IF(AB52&gt;0.33, "COMERCIO INTRAINDUSTRIAL", "INDICIO DE COMERCIO INTRAINDUSTRIAL")</f>
        <v>COMERCIO INTRAINDUSTRIAL</v>
      </c>
      <c r="AC65" s="143" t="str">
        <f t="shared" si="19"/>
        <v>COMERCIO INTRAINDUSTRIAL</v>
      </c>
      <c r="AD65" s="143" t="str">
        <f t="shared" ref="AD65:AE65" si="20">+IF(AD52&gt;0.33, "COMERCIO INTRAINDUSTRIAL", "INDICIO DE COMERCIO INTRAINDUSTRIAL")</f>
        <v>COMERCIO INTRAINDUSTRIAL</v>
      </c>
      <c r="AE65" s="111" t="str">
        <f t="shared" si="20"/>
        <v>COMERCIO INTRAINDUSTRIAL</v>
      </c>
    </row>
    <row r="66" spans="4:31" x14ac:dyDescent="0.25">
      <c r="D66" s="235" t="s">
        <v>23</v>
      </c>
      <c r="E66" s="236"/>
      <c r="F66" s="111" t="str">
        <f t="shared" ref="F66:AA66" si="21">+IF(F53&gt;0.33, "COMERCIO INTRAINDUSTRIAL", "INDICIO DE COMERCIO INTRAINDUSTRIAL")</f>
        <v>COMERCIO INTRAINDUSTRIAL</v>
      </c>
      <c r="G66" s="140" t="str">
        <f t="shared" si="21"/>
        <v>COMERCIO INTRAINDUSTRIAL</v>
      </c>
      <c r="H66" s="111" t="str">
        <f t="shared" si="21"/>
        <v>COMERCIO INTRAINDUSTRIAL</v>
      </c>
      <c r="I66" s="140" t="str">
        <f t="shared" si="21"/>
        <v>COMERCIO INTRAINDUSTRIAL</v>
      </c>
      <c r="J66" s="111" t="str">
        <f t="shared" si="21"/>
        <v>COMERCIO INTRAINDUSTRIAL</v>
      </c>
      <c r="K66" s="140" t="str">
        <f t="shared" si="21"/>
        <v>COMERCIO INTRAINDUSTRIAL</v>
      </c>
      <c r="L66" s="111" t="str">
        <f t="shared" si="21"/>
        <v>COMERCIO INTRAINDUSTRIAL</v>
      </c>
      <c r="M66" s="140" t="str">
        <f t="shared" si="21"/>
        <v>INDICIO DE COMERCIO INTRAINDUSTRIAL</v>
      </c>
      <c r="N66" s="111" t="str">
        <f t="shared" si="21"/>
        <v>COMERCIO INTRAINDUSTRIAL</v>
      </c>
      <c r="O66" s="140" t="str">
        <f t="shared" si="21"/>
        <v>COMERCIO INTRAINDUSTRIAL</v>
      </c>
      <c r="P66" s="111" t="str">
        <f t="shared" si="21"/>
        <v>COMERCIO INTRAINDUSTRIAL</v>
      </c>
      <c r="Q66" s="140" t="str">
        <f t="shared" si="21"/>
        <v>COMERCIO INTRAINDUSTRIAL</v>
      </c>
      <c r="R66" s="111" t="str">
        <f t="shared" si="21"/>
        <v>COMERCIO INTRAINDUSTRIAL</v>
      </c>
      <c r="S66" s="140" t="str">
        <f t="shared" si="21"/>
        <v>COMERCIO INTRAINDUSTRIAL</v>
      </c>
      <c r="T66" s="111" t="str">
        <f t="shared" si="21"/>
        <v>COMERCIO INTRAINDUSTRIAL</v>
      </c>
      <c r="U66" s="140" t="str">
        <f t="shared" si="21"/>
        <v>COMERCIO INTRAINDUSTRIAL</v>
      </c>
      <c r="V66" s="111" t="str">
        <f t="shared" si="21"/>
        <v>COMERCIO INTRAINDUSTRIAL</v>
      </c>
      <c r="W66" s="140" t="str">
        <f t="shared" si="21"/>
        <v>COMERCIO INTRAINDUSTRIAL</v>
      </c>
      <c r="X66" s="111" t="str">
        <f t="shared" si="21"/>
        <v>COMERCIO INTRAINDUSTRIAL</v>
      </c>
      <c r="Y66" s="140" t="str">
        <f t="shared" si="21"/>
        <v>COMERCIO INTRAINDUSTRIAL</v>
      </c>
      <c r="Z66" s="111" t="str">
        <f t="shared" si="21"/>
        <v>COMERCIO INTRAINDUSTRIAL</v>
      </c>
      <c r="AA66" s="143" t="str">
        <f t="shared" si="21"/>
        <v>COMERCIO INTRAINDUSTRIAL</v>
      </c>
      <c r="AB66" s="143" t="str">
        <f t="shared" ref="AB66:AC66" si="22">+IF(AB53&gt;0.33, "COMERCIO INTRAINDUSTRIAL", "INDICIO DE COMERCIO INTRAINDUSTRIAL")</f>
        <v>COMERCIO INTRAINDUSTRIAL</v>
      </c>
      <c r="AC66" s="143" t="str">
        <f t="shared" si="22"/>
        <v>COMERCIO INTRAINDUSTRIAL</v>
      </c>
      <c r="AD66" s="143" t="str">
        <f t="shared" ref="AD66:AE66" si="23">+IF(AD53&gt;0.33, "COMERCIO INTRAINDUSTRIAL", "INDICIO DE COMERCIO INTRAINDUSTRIAL")</f>
        <v>COMERCIO INTRAINDUSTRIAL</v>
      </c>
      <c r="AE66" s="111" t="str">
        <f t="shared" si="23"/>
        <v>COMERCIO INTRAINDUSTRIAL</v>
      </c>
    </row>
    <row r="67" spans="4:31" x14ac:dyDescent="0.25">
      <c r="D67" s="233" t="s">
        <v>24</v>
      </c>
      <c r="E67" s="234"/>
      <c r="F67" s="111" t="str">
        <f t="shared" ref="F67:AA67" si="24">+IF(F54&gt;0.33, "COMERCIO INTRAINDUSTRIAL", "INDICIO DE COMERCIO INTRAINDUSTRIAL")</f>
        <v>COMERCIO INTRAINDUSTRIAL</v>
      </c>
      <c r="G67" s="140" t="str">
        <f t="shared" si="24"/>
        <v>COMERCIO INTRAINDUSTRIAL</v>
      </c>
      <c r="H67" s="111" t="str">
        <f t="shared" si="24"/>
        <v>COMERCIO INTRAINDUSTRIAL</v>
      </c>
      <c r="I67" s="140" t="str">
        <f t="shared" si="24"/>
        <v>COMERCIO INTRAINDUSTRIAL</v>
      </c>
      <c r="J67" s="111" t="str">
        <f t="shared" si="24"/>
        <v>COMERCIO INTRAINDUSTRIAL</v>
      </c>
      <c r="K67" s="140" t="str">
        <f t="shared" si="24"/>
        <v>COMERCIO INTRAINDUSTRIAL</v>
      </c>
      <c r="L67" s="111" t="str">
        <f t="shared" si="24"/>
        <v>COMERCIO INTRAINDUSTRIAL</v>
      </c>
      <c r="M67" s="140" t="str">
        <f t="shared" si="24"/>
        <v>COMERCIO INTRAINDUSTRIAL</v>
      </c>
      <c r="N67" s="111" t="str">
        <f t="shared" si="24"/>
        <v>COMERCIO INTRAINDUSTRIAL</v>
      </c>
      <c r="O67" s="140" t="str">
        <f t="shared" si="24"/>
        <v>COMERCIO INTRAINDUSTRIAL</v>
      </c>
      <c r="P67" s="111" t="str">
        <f t="shared" si="24"/>
        <v>COMERCIO INTRAINDUSTRIAL</v>
      </c>
      <c r="Q67" s="140" t="str">
        <f t="shared" si="24"/>
        <v>COMERCIO INTRAINDUSTRIAL</v>
      </c>
      <c r="R67" s="111" t="str">
        <f t="shared" si="24"/>
        <v>COMERCIO INTRAINDUSTRIAL</v>
      </c>
      <c r="S67" s="140" t="str">
        <f t="shared" si="24"/>
        <v>COMERCIO INTRAINDUSTRIAL</v>
      </c>
      <c r="T67" s="111" t="str">
        <f t="shared" si="24"/>
        <v>COMERCIO INTRAINDUSTRIAL</v>
      </c>
      <c r="U67" s="140" t="str">
        <f t="shared" si="24"/>
        <v>COMERCIO INTRAINDUSTRIAL</v>
      </c>
      <c r="V67" s="111" t="str">
        <f t="shared" si="24"/>
        <v>COMERCIO INTRAINDUSTRIAL</v>
      </c>
      <c r="W67" s="140" t="str">
        <f t="shared" si="24"/>
        <v>COMERCIO INTRAINDUSTRIAL</v>
      </c>
      <c r="X67" s="111" t="str">
        <f t="shared" si="24"/>
        <v>COMERCIO INTRAINDUSTRIAL</v>
      </c>
      <c r="Y67" s="140" t="str">
        <f t="shared" si="24"/>
        <v>COMERCIO INTRAINDUSTRIAL</v>
      </c>
      <c r="Z67" s="111" t="str">
        <f t="shared" si="24"/>
        <v>COMERCIO INTRAINDUSTRIAL</v>
      </c>
      <c r="AA67" s="143" t="str">
        <f t="shared" si="24"/>
        <v>COMERCIO INTRAINDUSTRIAL</v>
      </c>
      <c r="AB67" s="143" t="str">
        <f t="shared" ref="AB67:AC67" si="25">+IF(AB54&gt;0.33, "COMERCIO INTRAINDUSTRIAL", "INDICIO DE COMERCIO INTRAINDUSTRIAL")</f>
        <v>COMERCIO INTRAINDUSTRIAL</v>
      </c>
      <c r="AC67" s="143" t="str">
        <f t="shared" si="25"/>
        <v>COMERCIO INTRAINDUSTRIAL</v>
      </c>
      <c r="AD67" s="143" t="str">
        <f t="shared" ref="AD67:AE67" si="26">+IF(AD54&gt;0.33, "COMERCIO INTRAINDUSTRIAL", "INDICIO DE COMERCIO INTRAINDUSTRIAL")</f>
        <v>COMERCIO INTRAINDUSTRIAL</v>
      </c>
      <c r="AE67" s="111" t="str">
        <f t="shared" si="26"/>
        <v>COMERCIO INTRAINDUSTRIAL</v>
      </c>
    </row>
    <row r="68" spans="4:31" ht="15.75" thickBot="1" x14ac:dyDescent="0.3">
      <c r="D68" s="231" t="s">
        <v>25</v>
      </c>
      <c r="E68" s="232"/>
      <c r="F68" s="112" t="e">
        <f t="shared" ref="F68:AA68" si="27">+IF(F55&gt;0.33, "COMERCIO INTRAINDUSTRIAL", "INDICIO DE COMERCIO INTRAINDUSTRIAL")</f>
        <v>#DIV/0!</v>
      </c>
      <c r="G68" s="144" t="e">
        <f t="shared" si="27"/>
        <v>#DIV/0!</v>
      </c>
      <c r="H68" s="112" t="str">
        <f t="shared" si="27"/>
        <v>COMERCIO INTRAINDUSTRIAL</v>
      </c>
      <c r="I68" s="144" t="str">
        <f t="shared" si="27"/>
        <v>COMERCIO INTRAINDUSTRIAL</v>
      </c>
      <c r="J68" s="112" t="str">
        <f t="shared" si="27"/>
        <v>INDICIO DE COMERCIO INTRAINDUSTRIAL</v>
      </c>
      <c r="K68" s="144" t="str">
        <f t="shared" si="27"/>
        <v>INDICIO DE COMERCIO INTRAINDUSTRIAL</v>
      </c>
      <c r="L68" s="112" t="str">
        <f t="shared" si="27"/>
        <v>INDICIO DE COMERCIO INTRAINDUSTRIAL</v>
      </c>
      <c r="M68" s="144" t="str">
        <f t="shared" si="27"/>
        <v>INDICIO DE COMERCIO INTRAINDUSTRIAL</v>
      </c>
      <c r="N68" s="112" t="str">
        <f t="shared" si="27"/>
        <v>INDICIO DE COMERCIO INTRAINDUSTRIAL</v>
      </c>
      <c r="O68" s="144" t="str">
        <f t="shared" si="27"/>
        <v>INDICIO DE COMERCIO INTRAINDUSTRIAL</v>
      </c>
      <c r="P68" s="112" t="str">
        <f t="shared" si="27"/>
        <v>INDICIO DE COMERCIO INTRAINDUSTRIAL</v>
      </c>
      <c r="Q68" s="144" t="str">
        <f t="shared" si="27"/>
        <v>INDICIO DE COMERCIO INTRAINDUSTRIAL</v>
      </c>
      <c r="R68" s="112" t="str">
        <f t="shared" si="27"/>
        <v>INDICIO DE COMERCIO INTRAINDUSTRIAL</v>
      </c>
      <c r="S68" s="144" t="str">
        <f t="shared" si="27"/>
        <v>INDICIO DE COMERCIO INTRAINDUSTRIAL</v>
      </c>
      <c r="T68" s="112" t="str">
        <f t="shared" si="27"/>
        <v>INDICIO DE COMERCIO INTRAINDUSTRIAL</v>
      </c>
      <c r="U68" s="144" t="str">
        <f t="shared" si="27"/>
        <v>INDICIO DE COMERCIO INTRAINDUSTRIAL</v>
      </c>
      <c r="V68" s="112" t="str">
        <f t="shared" si="27"/>
        <v>INDICIO DE COMERCIO INTRAINDUSTRIAL</v>
      </c>
      <c r="W68" s="144" t="str">
        <f t="shared" si="27"/>
        <v>INDICIO DE COMERCIO INTRAINDUSTRIAL</v>
      </c>
      <c r="X68" s="112" t="str">
        <f t="shared" si="27"/>
        <v>INDICIO DE COMERCIO INTRAINDUSTRIAL</v>
      </c>
      <c r="Y68" s="144" t="str">
        <f t="shared" si="27"/>
        <v>INDICIO DE COMERCIO INTRAINDUSTRIAL</v>
      </c>
      <c r="Z68" s="112" t="str">
        <f t="shared" si="27"/>
        <v>INDICIO DE COMERCIO INTRAINDUSTRIAL</v>
      </c>
      <c r="AA68" s="145" t="str">
        <f t="shared" si="27"/>
        <v>INDICIO DE COMERCIO INTRAINDUSTRIAL</v>
      </c>
      <c r="AB68" s="145" t="str">
        <f t="shared" ref="AB68:AC68" si="28">+IF(AB55&gt;0.33, "COMERCIO INTRAINDUSTRIAL", "INDICIO DE COMERCIO INTRAINDUSTRIAL")</f>
        <v>INDICIO DE COMERCIO INTRAINDUSTRIAL</v>
      </c>
      <c r="AC68" s="145" t="str">
        <f t="shared" si="28"/>
        <v>INDICIO DE COMERCIO INTRAINDUSTRIAL</v>
      </c>
      <c r="AD68" s="145" t="str">
        <f t="shared" ref="AD68:AE68" si="29">+IF(AD55&gt;0.33, "COMERCIO INTRAINDUSTRIAL", "INDICIO DE COMERCIO INTRAINDUSTRIAL")</f>
        <v>COMERCIO INTRAINDUSTRIAL</v>
      </c>
      <c r="AE68" s="112" t="str">
        <f t="shared" si="29"/>
        <v>INDICIO DE COMERCIO INTRAINDUSTRIAL</v>
      </c>
    </row>
    <row r="69" spans="4:31" x14ac:dyDescent="0.25">
      <c r="D69" s="1" t="s">
        <v>52</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ignoredErrors>
    <ignoredError sqref="AE55" evalError="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workbookViewId="0">
      <selection activeCell="Q21" sqref="Q21"/>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88" t="s">
        <v>13</v>
      </c>
      <c r="C2" s="188"/>
      <c r="D2" s="188"/>
      <c r="E2" s="188"/>
      <c r="F2" s="188"/>
      <c r="G2" s="188"/>
      <c r="H2" s="188"/>
      <c r="I2" s="188"/>
      <c r="J2" s="188"/>
      <c r="K2" s="188"/>
      <c r="L2" s="188"/>
      <c r="M2" s="188"/>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8"/>
  <sheetViews>
    <sheetView showGridLines="0" topLeftCell="A43" workbookViewId="0">
      <selection activeCell="D46" sqref="D46:AC56"/>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s>
  <sheetData>
    <row r="7" spans="2:16" ht="15" customHeight="1" x14ac:dyDescent="0.25">
      <c r="B7" s="191" t="s">
        <v>48</v>
      </c>
      <c r="C7" s="191"/>
      <c r="D7" s="191"/>
      <c r="E7" s="191"/>
      <c r="M7" s="191" t="s">
        <v>4</v>
      </c>
      <c r="N7" s="191"/>
      <c r="O7" s="191"/>
      <c r="P7" s="191"/>
    </row>
    <row r="8" spans="2:16" x14ac:dyDescent="0.25">
      <c r="B8" s="191"/>
      <c r="C8" s="191"/>
      <c r="D8" s="191"/>
      <c r="E8" s="191"/>
      <c r="G8" s="193" t="s">
        <v>0</v>
      </c>
      <c r="H8" s="193"/>
      <c r="I8" s="193"/>
      <c r="J8" s="193"/>
      <c r="M8" s="191"/>
      <c r="N8" s="191"/>
      <c r="O8" s="191"/>
      <c r="P8" s="191"/>
    </row>
    <row r="9" spans="2:16" x14ac:dyDescent="0.25">
      <c r="B9" s="191"/>
      <c r="C9" s="191"/>
      <c r="D9" s="191"/>
      <c r="E9" s="191"/>
      <c r="G9" s="193"/>
      <c r="H9" s="193"/>
      <c r="I9" s="193"/>
      <c r="J9" s="193"/>
      <c r="M9" s="191"/>
      <c r="N9" s="191"/>
      <c r="O9" s="191"/>
      <c r="P9" s="191"/>
    </row>
    <row r="10" spans="2:16" x14ac:dyDescent="0.25">
      <c r="B10" s="191"/>
      <c r="C10" s="191"/>
      <c r="D10" s="191"/>
      <c r="E10" s="191"/>
      <c r="G10" s="193"/>
      <c r="H10" s="193"/>
      <c r="I10" s="193"/>
      <c r="J10" s="193"/>
      <c r="M10" s="191"/>
      <c r="N10" s="191"/>
      <c r="O10" s="191"/>
      <c r="P10" s="191"/>
    </row>
    <row r="11" spans="2:16" x14ac:dyDescent="0.25">
      <c r="B11" s="191"/>
      <c r="C11" s="191"/>
      <c r="D11" s="191"/>
      <c r="E11" s="191"/>
      <c r="G11" s="193"/>
      <c r="H11" s="193"/>
      <c r="I11" s="193"/>
      <c r="J11" s="193"/>
      <c r="M11" s="191"/>
      <c r="N11" s="191"/>
      <c r="O11" s="191"/>
      <c r="P11" s="191"/>
    </row>
    <row r="12" spans="2:16" x14ac:dyDescent="0.25">
      <c r="B12" s="191"/>
      <c r="C12" s="191"/>
      <c r="D12" s="191"/>
      <c r="E12" s="191"/>
      <c r="G12" s="193"/>
      <c r="H12" s="193"/>
      <c r="I12" s="193"/>
      <c r="J12" s="193"/>
      <c r="M12" s="191"/>
      <c r="N12" s="191"/>
      <c r="O12" s="191"/>
      <c r="P12" s="191"/>
    </row>
    <row r="13" spans="2:16" x14ac:dyDescent="0.25">
      <c r="B13" s="191"/>
      <c r="C13" s="191"/>
      <c r="D13" s="191"/>
      <c r="E13" s="191"/>
      <c r="G13" s="193"/>
      <c r="H13" s="193"/>
      <c r="I13" s="193"/>
      <c r="J13" s="193"/>
      <c r="M13" s="191"/>
      <c r="N13" s="191"/>
      <c r="O13" s="191"/>
      <c r="P13" s="191"/>
    </row>
    <row r="14" spans="2:16" x14ac:dyDescent="0.25">
      <c r="B14" s="191"/>
      <c r="C14" s="191"/>
      <c r="D14" s="191"/>
      <c r="E14" s="191"/>
      <c r="G14" s="193"/>
      <c r="H14" s="193"/>
      <c r="I14" s="193"/>
      <c r="J14" s="193"/>
      <c r="M14" s="191"/>
      <c r="N14" s="191"/>
      <c r="O14" s="191"/>
      <c r="P14" s="191"/>
    </row>
    <row r="15" spans="2:16" x14ac:dyDescent="0.25">
      <c r="B15" s="191"/>
      <c r="C15" s="191"/>
      <c r="D15" s="191"/>
      <c r="E15" s="191"/>
      <c r="G15" s="193"/>
      <c r="H15" s="193"/>
      <c r="I15" s="193"/>
      <c r="J15" s="193"/>
      <c r="M15" s="191"/>
      <c r="N15" s="191"/>
      <c r="O15" s="191"/>
      <c r="P15" s="191"/>
    </row>
    <row r="16" spans="2:16" x14ac:dyDescent="0.25">
      <c r="B16" s="191"/>
      <c r="C16" s="191"/>
      <c r="D16" s="191"/>
      <c r="E16" s="191"/>
      <c r="G16" s="193"/>
      <c r="H16" s="193"/>
      <c r="I16" s="193"/>
      <c r="J16" s="193"/>
      <c r="M16" s="191"/>
      <c r="N16" s="191"/>
      <c r="O16" s="191"/>
      <c r="P16" s="191"/>
    </row>
    <row r="17" spans="3:15" x14ac:dyDescent="0.25">
      <c r="C17" s="192" t="s">
        <v>3</v>
      </c>
      <c r="D17" s="192"/>
      <c r="E17" s="192"/>
      <c r="M17" s="192" t="s">
        <v>3</v>
      </c>
      <c r="N17" s="192"/>
      <c r="O17" s="192"/>
    </row>
    <row r="43" spans="2:29" x14ac:dyDescent="0.25">
      <c r="C43" s="4" t="s">
        <v>55</v>
      </c>
      <c r="D43" s="5"/>
      <c r="E43" s="5"/>
      <c r="F43" s="5"/>
      <c r="G43" s="5"/>
      <c r="H43" s="5"/>
      <c r="I43" s="5"/>
    </row>
    <row r="44" spans="2:29" ht="15.75" thickBot="1" x14ac:dyDescent="0.3"/>
    <row r="45" spans="2:29" ht="15.75" thickBot="1" x14ac:dyDescent="0.3">
      <c r="B45" s="6" t="s">
        <v>14</v>
      </c>
      <c r="C45" s="7"/>
      <c r="D45" s="12">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194" t="s">
        <v>26</v>
      </c>
      <c r="C46" s="195"/>
      <c r="D46" s="241">
        <v>25242.07</v>
      </c>
      <c r="E46" s="242">
        <v>29883.98</v>
      </c>
      <c r="F46" s="241">
        <v>45884.88</v>
      </c>
      <c r="G46" s="242">
        <v>46306.06</v>
      </c>
      <c r="H46" s="241">
        <v>39607.599999999999</v>
      </c>
      <c r="I46" s="242">
        <v>37942.75</v>
      </c>
      <c r="J46" s="241">
        <v>41761.07</v>
      </c>
      <c r="K46" s="242">
        <v>36939.370000000003</v>
      </c>
      <c r="L46" s="241">
        <v>36421.089999999997</v>
      </c>
      <c r="M46" s="242">
        <v>59598.62</v>
      </c>
      <c r="N46" s="241">
        <v>49801.3</v>
      </c>
      <c r="O46" s="242">
        <v>58501.26</v>
      </c>
      <c r="P46" s="241">
        <v>65550.37</v>
      </c>
      <c r="Q46" s="242">
        <v>101851.5</v>
      </c>
      <c r="R46" s="241">
        <v>90411.67</v>
      </c>
      <c r="S46" s="242">
        <v>106646.39999999999</v>
      </c>
      <c r="T46" s="241">
        <v>141300.4</v>
      </c>
      <c r="U46" s="242">
        <v>125254.8</v>
      </c>
      <c r="V46" s="241">
        <v>143725.5</v>
      </c>
      <c r="W46" s="242">
        <v>138771.70000000001</v>
      </c>
      <c r="X46" s="241">
        <v>149215.1</v>
      </c>
      <c r="Y46" s="243">
        <v>148687.5</v>
      </c>
      <c r="Z46" s="243">
        <v>155276</v>
      </c>
      <c r="AA46" s="243">
        <v>142951.29999999999</v>
      </c>
      <c r="AB46" s="243">
        <v>134611</v>
      </c>
      <c r="AC46" s="243">
        <v>102596</v>
      </c>
    </row>
    <row r="47" spans="2:29" x14ac:dyDescent="0.25">
      <c r="B47" s="196" t="s">
        <v>16</v>
      </c>
      <c r="C47" s="197"/>
      <c r="D47" s="13">
        <v>1976.501</v>
      </c>
      <c r="E47" s="10">
        <v>1797.818</v>
      </c>
      <c r="F47" s="13">
        <v>3845.0329999999999</v>
      </c>
      <c r="G47" s="10">
        <v>2531.123</v>
      </c>
      <c r="H47" s="13">
        <v>3442.01</v>
      </c>
      <c r="I47" s="10">
        <v>2545.5030000000002</v>
      </c>
      <c r="J47" s="13">
        <v>4078.085</v>
      </c>
      <c r="K47" s="10">
        <v>4405.0730000000003</v>
      </c>
      <c r="L47" s="13">
        <v>4037.328</v>
      </c>
      <c r="M47" s="10">
        <v>5224.6170000000002</v>
      </c>
      <c r="N47" s="13">
        <v>4749.29</v>
      </c>
      <c r="O47" s="10">
        <v>8028.9380000000001</v>
      </c>
      <c r="P47" s="13">
        <v>7683.0569999999998</v>
      </c>
      <c r="Q47" s="10">
        <v>9463.9449999999997</v>
      </c>
      <c r="R47" s="13">
        <v>10727.23</v>
      </c>
      <c r="S47" s="10">
        <v>12507.37</v>
      </c>
      <c r="T47" s="13">
        <v>35695.300000000003</v>
      </c>
      <c r="U47" s="10">
        <v>9712.5619999999999</v>
      </c>
      <c r="V47" s="13">
        <v>11325.95</v>
      </c>
      <c r="W47" s="10">
        <v>11732.19</v>
      </c>
      <c r="X47" s="13">
        <v>15229.61</v>
      </c>
      <c r="Y47" s="11">
        <v>15161.4</v>
      </c>
      <c r="Z47" s="11">
        <v>15916.01</v>
      </c>
      <c r="AA47" s="11">
        <v>16249.9</v>
      </c>
      <c r="AB47" s="11">
        <v>15089.85</v>
      </c>
      <c r="AC47" s="11">
        <v>13903.79</v>
      </c>
    </row>
    <row r="48" spans="2:29" x14ac:dyDescent="0.25">
      <c r="B48" s="198" t="s">
        <v>17</v>
      </c>
      <c r="C48" s="199"/>
      <c r="D48" s="244">
        <v>49.622999999999998</v>
      </c>
      <c r="E48" s="245">
        <v>67.394999999999996</v>
      </c>
      <c r="F48" s="244">
        <v>80.698999999999998</v>
      </c>
      <c r="G48" s="245">
        <v>53.261000000000003</v>
      </c>
      <c r="H48" s="244">
        <v>432.30599999999998</v>
      </c>
      <c r="I48" s="245">
        <v>72.834000000000003</v>
      </c>
      <c r="J48" s="244">
        <v>19.125</v>
      </c>
      <c r="K48" s="245">
        <v>97.120999999999995</v>
      </c>
      <c r="L48" s="244">
        <v>171.386</v>
      </c>
      <c r="M48" s="245">
        <v>168.21799999999999</v>
      </c>
      <c r="N48" s="244">
        <v>191.62200000000001</v>
      </c>
      <c r="O48" s="245">
        <v>146.16200000000001</v>
      </c>
      <c r="P48" s="244">
        <v>606.01099999999997</v>
      </c>
      <c r="Q48" s="245">
        <v>595.48400000000004</v>
      </c>
      <c r="R48" s="244">
        <v>280.93900000000002</v>
      </c>
      <c r="S48" s="245">
        <v>410.38</v>
      </c>
      <c r="T48" s="244">
        <v>1032.0709999999999</v>
      </c>
      <c r="U48" s="245">
        <v>1267.653</v>
      </c>
      <c r="V48" s="244">
        <v>1466.058</v>
      </c>
      <c r="W48" s="245">
        <v>875.01</v>
      </c>
      <c r="X48" s="244">
        <v>1034.8910000000001</v>
      </c>
      <c r="Y48" s="246">
        <v>1315.4949999999999</v>
      </c>
      <c r="Z48" s="246">
        <v>1307.5930000000001</v>
      </c>
      <c r="AA48" s="246">
        <v>1374.854</v>
      </c>
      <c r="AB48" s="246">
        <v>558.92200000000003</v>
      </c>
      <c r="AC48" s="11">
        <v>182.137</v>
      </c>
    </row>
    <row r="49" spans="2:29" s="1" customFormat="1" x14ac:dyDescent="0.25">
      <c r="B49" s="189" t="s">
        <v>18</v>
      </c>
      <c r="C49" s="190"/>
      <c r="D49" s="13">
        <v>734.06600000000003</v>
      </c>
      <c r="E49" s="10">
        <v>266.40300000000002</v>
      </c>
      <c r="F49" s="13">
        <v>133.02099999999999</v>
      </c>
      <c r="G49" s="10">
        <v>164.23500000000001</v>
      </c>
      <c r="H49" s="13">
        <v>228.535</v>
      </c>
      <c r="I49" s="10">
        <v>143.749</v>
      </c>
      <c r="J49" s="13">
        <v>116.35599999999999</v>
      </c>
      <c r="K49" s="10">
        <v>86.442999999999998</v>
      </c>
      <c r="L49" s="13">
        <v>127.645</v>
      </c>
      <c r="M49" s="10">
        <v>149.98099999999999</v>
      </c>
      <c r="N49" s="13">
        <v>215.85599999999999</v>
      </c>
      <c r="O49" s="10">
        <v>102.961</v>
      </c>
      <c r="P49" s="13">
        <v>105.82599999999999</v>
      </c>
      <c r="Q49" s="10">
        <v>83.364999999999995</v>
      </c>
      <c r="R49" s="13">
        <v>49.881</v>
      </c>
      <c r="S49" s="10">
        <v>18.100000000000001</v>
      </c>
      <c r="T49" s="13">
        <v>54.082000000000001</v>
      </c>
      <c r="U49" s="10">
        <v>21.798999999999999</v>
      </c>
      <c r="V49" s="13">
        <v>1660.826</v>
      </c>
      <c r="W49" s="10">
        <v>34.713999999999999</v>
      </c>
      <c r="X49" s="13">
        <v>224.09700000000001</v>
      </c>
      <c r="Y49" s="11">
        <v>56.593000000000004</v>
      </c>
      <c r="Z49" s="11">
        <v>743.65800000000002</v>
      </c>
      <c r="AA49" s="11">
        <v>85.311999999999998</v>
      </c>
      <c r="AB49" s="11">
        <v>156.494</v>
      </c>
      <c r="AC49" s="11">
        <v>0.57499999999999996</v>
      </c>
    </row>
    <row r="50" spans="2:29" x14ac:dyDescent="0.25">
      <c r="B50" s="198" t="s">
        <v>19</v>
      </c>
      <c r="C50" s="199"/>
      <c r="D50" s="244">
        <v>0</v>
      </c>
      <c r="E50" s="245">
        <v>0</v>
      </c>
      <c r="F50" s="244">
        <v>0</v>
      </c>
      <c r="G50" s="245">
        <v>0.72399999999999998</v>
      </c>
      <c r="H50" s="244">
        <v>26.126999999999999</v>
      </c>
      <c r="I50" s="245">
        <v>3.4000000000000002E-2</v>
      </c>
      <c r="J50" s="244">
        <v>55.884999999999998</v>
      </c>
      <c r="K50" s="245">
        <v>359.11900000000003</v>
      </c>
      <c r="L50" s="244">
        <v>4.1349999999999998</v>
      </c>
      <c r="M50" s="245">
        <v>0.501</v>
      </c>
      <c r="N50" s="244">
        <v>0</v>
      </c>
      <c r="O50" s="244">
        <v>0</v>
      </c>
      <c r="P50" s="244">
        <v>0</v>
      </c>
      <c r="Q50" s="244">
        <v>92.298000000000002</v>
      </c>
      <c r="R50" s="244">
        <v>29.902999999999999</v>
      </c>
      <c r="S50" s="244">
        <v>289.28500000000003</v>
      </c>
      <c r="T50" s="244">
        <v>207.928</v>
      </c>
      <c r="U50" s="245">
        <v>2549.7710000000002</v>
      </c>
      <c r="V50" s="244">
        <v>4051.4409999999998</v>
      </c>
      <c r="W50" s="245">
        <v>3770.5030000000002</v>
      </c>
      <c r="X50" s="244">
        <v>2255.259</v>
      </c>
      <c r="Y50" s="246">
        <v>1859.9380000000001</v>
      </c>
      <c r="Z50" s="246">
        <v>3618.799</v>
      </c>
      <c r="AA50" s="246">
        <v>3216.7809999999999</v>
      </c>
      <c r="AB50" s="246">
        <v>6680.9939999999997</v>
      </c>
      <c r="AC50" s="11">
        <v>3201.2959999999998</v>
      </c>
    </row>
    <row r="51" spans="2:29" s="1" customFormat="1" x14ac:dyDescent="0.25">
      <c r="B51" s="189" t="s">
        <v>20</v>
      </c>
      <c r="C51" s="190"/>
      <c r="D51" s="13">
        <v>0</v>
      </c>
      <c r="E51" s="10">
        <v>0</v>
      </c>
      <c r="F51" s="13">
        <v>0</v>
      </c>
      <c r="G51" s="10">
        <v>0</v>
      </c>
      <c r="H51" s="13">
        <v>0</v>
      </c>
      <c r="I51" s="10">
        <v>0</v>
      </c>
      <c r="J51" s="13">
        <v>0</v>
      </c>
      <c r="K51" s="10">
        <v>0.185</v>
      </c>
      <c r="L51" s="13">
        <v>27.699000000000002</v>
      </c>
      <c r="M51" s="10">
        <v>0</v>
      </c>
      <c r="N51" s="13">
        <v>297.75700000000001</v>
      </c>
      <c r="O51" s="13">
        <v>207.20699999999999</v>
      </c>
      <c r="P51" s="13">
        <v>538.6</v>
      </c>
      <c r="Q51" s="13">
        <v>969.93100000000004</v>
      </c>
      <c r="R51" s="13">
        <v>696.47500000000002</v>
      </c>
      <c r="S51" s="13">
        <v>593.88800000000003</v>
      </c>
      <c r="T51" s="13">
        <v>621.27099999999996</v>
      </c>
      <c r="U51" s="10">
        <v>107.378</v>
      </c>
      <c r="V51" s="13">
        <v>184.851</v>
      </c>
      <c r="W51" s="10">
        <v>180.55799999999999</v>
      </c>
      <c r="X51" s="13">
        <v>850.98500000000001</v>
      </c>
      <c r="Y51" s="11">
        <v>405.43200000000002</v>
      </c>
      <c r="Z51" s="11">
        <v>5.2480000000000002</v>
      </c>
      <c r="AA51" s="11">
        <v>75.566999999999993</v>
      </c>
      <c r="AB51" s="11">
        <v>43.134999999999998</v>
      </c>
      <c r="AC51" s="11">
        <v>8.6539999999999999</v>
      </c>
    </row>
    <row r="52" spans="2:29" x14ac:dyDescent="0.25">
      <c r="B52" s="198" t="s">
        <v>21</v>
      </c>
      <c r="C52" s="199"/>
      <c r="D52" s="244">
        <v>8561.0319999999992</v>
      </c>
      <c r="E52" s="245">
        <v>13686.52</v>
      </c>
      <c r="F52" s="244">
        <v>18792.84</v>
      </c>
      <c r="G52" s="245">
        <v>18721.599999999999</v>
      </c>
      <c r="H52" s="244">
        <v>14694.75</v>
      </c>
      <c r="I52" s="245">
        <v>14165.06</v>
      </c>
      <c r="J52" s="244">
        <v>12416.74</v>
      </c>
      <c r="K52" s="245">
        <v>10566.99</v>
      </c>
      <c r="L52" s="244">
        <v>12950.48</v>
      </c>
      <c r="M52" s="245">
        <v>17058.59</v>
      </c>
      <c r="N52" s="244">
        <v>17653.61</v>
      </c>
      <c r="O52" s="245">
        <v>19743.82</v>
      </c>
      <c r="P52" s="244">
        <v>26570.01</v>
      </c>
      <c r="Q52" s="245">
        <v>41268.559999999998</v>
      </c>
      <c r="R52" s="244">
        <v>31652.84</v>
      </c>
      <c r="S52" s="245">
        <v>39883.9</v>
      </c>
      <c r="T52" s="244">
        <v>50052.46</v>
      </c>
      <c r="U52" s="245">
        <v>57561.35</v>
      </c>
      <c r="V52" s="244">
        <v>60295.99</v>
      </c>
      <c r="W52" s="245">
        <v>51825.08</v>
      </c>
      <c r="X52" s="244">
        <v>53709.29</v>
      </c>
      <c r="Y52" s="246">
        <v>54220.68</v>
      </c>
      <c r="Z52" s="246">
        <v>52314.6</v>
      </c>
      <c r="AA52" s="246">
        <v>53711.360000000001</v>
      </c>
      <c r="AB52" s="246">
        <v>50247.3</v>
      </c>
      <c r="AC52" s="11">
        <v>45484.54</v>
      </c>
    </row>
    <row r="53" spans="2:29" s="1" customFormat="1" x14ac:dyDescent="0.25">
      <c r="B53" s="189" t="s">
        <v>22</v>
      </c>
      <c r="C53" s="190"/>
      <c r="D53" s="13">
        <v>6060.6859999999997</v>
      </c>
      <c r="E53" s="10">
        <v>6089.3850000000002</v>
      </c>
      <c r="F53" s="13">
        <v>13961.27</v>
      </c>
      <c r="G53" s="10">
        <v>14541.5</v>
      </c>
      <c r="H53" s="13">
        <v>12400.55</v>
      </c>
      <c r="I53" s="10">
        <v>10771.02</v>
      </c>
      <c r="J53" s="13">
        <v>16943.47</v>
      </c>
      <c r="K53" s="10">
        <v>14623.71</v>
      </c>
      <c r="L53" s="13">
        <v>13330.75</v>
      </c>
      <c r="M53" s="10">
        <v>24232.23</v>
      </c>
      <c r="N53" s="13">
        <v>19871.02</v>
      </c>
      <c r="O53" s="10">
        <v>18683.72</v>
      </c>
      <c r="P53" s="13">
        <v>22180.46</v>
      </c>
      <c r="Q53" s="10">
        <v>34451.08</v>
      </c>
      <c r="R53" s="13">
        <v>23838.98</v>
      </c>
      <c r="S53" s="10">
        <v>38599.29</v>
      </c>
      <c r="T53" s="13">
        <v>31233.52</v>
      </c>
      <c r="U53" s="10">
        <v>29518.29</v>
      </c>
      <c r="V53" s="13">
        <v>30110.36</v>
      </c>
      <c r="W53" s="10">
        <v>30651.17</v>
      </c>
      <c r="X53" s="13">
        <v>30083.48</v>
      </c>
      <c r="Y53" s="11">
        <v>27460.73</v>
      </c>
      <c r="Z53" s="11">
        <v>32660.31</v>
      </c>
      <c r="AA53" s="11">
        <v>26636.39</v>
      </c>
      <c r="AB53" s="11">
        <v>23730.19</v>
      </c>
      <c r="AC53" s="11">
        <v>15216.4</v>
      </c>
    </row>
    <row r="54" spans="2:29" x14ac:dyDescent="0.25">
      <c r="B54" s="198" t="s">
        <v>23</v>
      </c>
      <c r="C54" s="199"/>
      <c r="D54" s="244">
        <v>1410.4670000000001</v>
      </c>
      <c r="E54" s="245">
        <v>1509.0650000000001</v>
      </c>
      <c r="F54" s="244">
        <v>3098.3670000000002</v>
      </c>
      <c r="G54" s="245">
        <v>3062.1289999999999</v>
      </c>
      <c r="H54" s="244">
        <v>2130.511</v>
      </c>
      <c r="I54" s="245">
        <v>2280.8820000000001</v>
      </c>
      <c r="J54" s="244">
        <v>2408.1849999999999</v>
      </c>
      <c r="K54" s="245">
        <v>2087.48</v>
      </c>
      <c r="L54" s="244">
        <v>1684.4269999999999</v>
      </c>
      <c r="M54" s="245">
        <v>8473.0740000000005</v>
      </c>
      <c r="N54" s="244">
        <v>2700.8</v>
      </c>
      <c r="O54" s="245">
        <v>5520.7439999999997</v>
      </c>
      <c r="P54" s="244">
        <v>2124.556</v>
      </c>
      <c r="Q54" s="245">
        <v>6871.3459999999995</v>
      </c>
      <c r="R54" s="244">
        <v>14322.39</v>
      </c>
      <c r="S54" s="245">
        <v>4525.9040000000005</v>
      </c>
      <c r="T54" s="244">
        <v>7408.9470000000001</v>
      </c>
      <c r="U54" s="245">
        <v>10806.73</v>
      </c>
      <c r="V54" s="244">
        <v>16483.66</v>
      </c>
      <c r="W54" s="245">
        <v>22961.11</v>
      </c>
      <c r="X54" s="244">
        <v>27060.48</v>
      </c>
      <c r="Y54" s="246">
        <v>32582.81</v>
      </c>
      <c r="Z54" s="246">
        <v>27542.27</v>
      </c>
      <c r="AA54" s="246">
        <v>21886.639999999999</v>
      </c>
      <c r="AB54" s="246">
        <v>19610.79</v>
      </c>
      <c r="AC54" s="11">
        <v>12502.28</v>
      </c>
    </row>
    <row r="55" spans="2:29" s="1" customFormat="1" x14ac:dyDescent="0.25">
      <c r="B55" s="189" t="s">
        <v>24</v>
      </c>
      <c r="C55" s="190"/>
      <c r="D55" s="13">
        <v>6449.6909999999998</v>
      </c>
      <c r="E55" s="10">
        <v>6467.39</v>
      </c>
      <c r="F55" s="13">
        <v>5973.6409999999996</v>
      </c>
      <c r="G55" s="10">
        <v>7231.4889999999996</v>
      </c>
      <c r="H55" s="13">
        <v>6252.8140000000003</v>
      </c>
      <c r="I55" s="10">
        <v>7963.674</v>
      </c>
      <c r="J55" s="13">
        <v>5723.2259999999997</v>
      </c>
      <c r="K55" s="10">
        <v>4712.62</v>
      </c>
      <c r="L55" s="13">
        <v>4087.2460000000001</v>
      </c>
      <c r="M55" s="10">
        <v>4291.4049999999997</v>
      </c>
      <c r="N55" s="13">
        <v>4096.0439999999999</v>
      </c>
      <c r="O55" s="10">
        <v>6049.7240000000002</v>
      </c>
      <c r="P55" s="13">
        <v>5728.2650000000003</v>
      </c>
      <c r="Q55" s="10">
        <v>8029.4470000000001</v>
      </c>
      <c r="R55" s="13">
        <v>8759</v>
      </c>
      <c r="S55" s="10">
        <v>9763.9889999999996</v>
      </c>
      <c r="T55" s="13">
        <v>14956.53</v>
      </c>
      <c r="U55" s="10">
        <v>13703.31</v>
      </c>
      <c r="V55" s="13">
        <v>18104.810000000001</v>
      </c>
      <c r="W55" s="10">
        <v>16652.86</v>
      </c>
      <c r="X55" s="13">
        <v>18719.12</v>
      </c>
      <c r="Y55" s="11">
        <v>15576.6</v>
      </c>
      <c r="Z55" s="11">
        <v>21143.37</v>
      </c>
      <c r="AA55" s="11">
        <v>19663.39</v>
      </c>
      <c r="AB55" s="11">
        <v>18430.2</v>
      </c>
      <c r="AC55" s="11">
        <v>12077.81</v>
      </c>
    </row>
    <row r="56" spans="2:29" ht="15.75" thickBot="1" x14ac:dyDescent="0.3">
      <c r="B56" s="200" t="s">
        <v>25</v>
      </c>
      <c r="C56" s="201"/>
      <c r="D56" s="247">
        <v>0</v>
      </c>
      <c r="E56" s="248">
        <v>0</v>
      </c>
      <c r="F56" s="247">
        <v>1E-3</v>
      </c>
      <c r="G56" s="248">
        <v>1E-3</v>
      </c>
      <c r="H56" s="247">
        <v>0</v>
      </c>
      <c r="I56" s="248">
        <v>0</v>
      </c>
      <c r="J56" s="247">
        <v>0</v>
      </c>
      <c r="K56" s="248">
        <v>0.628</v>
      </c>
      <c r="L56" s="247">
        <v>0</v>
      </c>
      <c r="M56" s="248">
        <v>0</v>
      </c>
      <c r="N56" s="247">
        <v>25.3</v>
      </c>
      <c r="O56" s="248">
        <v>17.975000000000001</v>
      </c>
      <c r="P56" s="247">
        <v>13.585000000000001</v>
      </c>
      <c r="Q56" s="248">
        <v>26.013999999999999</v>
      </c>
      <c r="R56" s="247">
        <v>54.018999999999998</v>
      </c>
      <c r="S56" s="248">
        <v>54.276000000000003</v>
      </c>
      <c r="T56" s="247">
        <v>38.323999999999998</v>
      </c>
      <c r="U56" s="248">
        <v>6</v>
      </c>
      <c r="V56" s="247">
        <v>41.595999999999997</v>
      </c>
      <c r="W56" s="248">
        <v>88.483000000000004</v>
      </c>
      <c r="X56" s="247">
        <v>47.850999999999999</v>
      </c>
      <c r="Y56" s="249">
        <v>47.820999999999998</v>
      </c>
      <c r="Z56" s="249">
        <v>24.126000000000001</v>
      </c>
      <c r="AA56" s="249">
        <v>51.067</v>
      </c>
      <c r="AB56" s="249">
        <v>63.063000000000002</v>
      </c>
      <c r="AC56" s="249">
        <v>18.428999999999998</v>
      </c>
    </row>
    <row r="57" spans="2:29" x14ac:dyDescent="0.25">
      <c r="B57" t="s">
        <v>51</v>
      </c>
      <c r="D57" s="1"/>
      <c r="E57" s="1"/>
      <c r="F57" s="1"/>
      <c r="G57" s="1"/>
      <c r="H57" s="1"/>
      <c r="I57" s="1"/>
    </row>
    <row r="58" spans="2:29" x14ac:dyDescent="0.25">
      <c r="J58" t="s">
        <v>56</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57"/>
  <sheetViews>
    <sheetView showGridLines="0" topLeftCell="A38" workbookViewId="0">
      <selection activeCell="E46" sqref="E46:AD56"/>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s>
  <sheetData>
    <row r="7" spans="2:16" x14ac:dyDescent="0.25">
      <c r="B7" s="202" t="s">
        <v>5</v>
      </c>
      <c r="C7" s="203"/>
      <c r="D7" s="203"/>
      <c r="E7" s="203"/>
      <c r="M7" s="191" t="s">
        <v>6</v>
      </c>
      <c r="N7" s="204"/>
      <c r="O7" s="204"/>
      <c r="P7" s="204"/>
    </row>
    <row r="8" spans="2:16" x14ac:dyDescent="0.25">
      <c r="B8" s="203"/>
      <c r="C8" s="203"/>
      <c r="D8" s="203"/>
      <c r="E8" s="203"/>
      <c r="G8" s="193" t="s">
        <v>1</v>
      </c>
      <c r="H8" s="193"/>
      <c r="I8" s="193"/>
      <c r="J8" s="193"/>
      <c r="K8" s="193"/>
      <c r="M8" s="204"/>
      <c r="N8" s="204"/>
      <c r="O8" s="204"/>
      <c r="P8" s="204"/>
    </row>
    <row r="9" spans="2:16" x14ac:dyDescent="0.25">
      <c r="B9" s="203"/>
      <c r="C9" s="203"/>
      <c r="D9" s="203"/>
      <c r="E9" s="203"/>
      <c r="G9" s="193"/>
      <c r="H9" s="193"/>
      <c r="I9" s="193"/>
      <c r="J9" s="193"/>
      <c r="K9" s="193"/>
      <c r="M9" s="204"/>
      <c r="N9" s="204"/>
      <c r="O9" s="204"/>
      <c r="P9" s="204"/>
    </row>
    <row r="10" spans="2:16" x14ac:dyDescent="0.25">
      <c r="B10" s="203"/>
      <c r="C10" s="203"/>
      <c r="D10" s="203"/>
      <c r="E10" s="203"/>
      <c r="G10" s="193"/>
      <c r="H10" s="193"/>
      <c r="I10" s="193"/>
      <c r="J10" s="193"/>
      <c r="K10" s="193"/>
      <c r="M10" s="204"/>
      <c r="N10" s="204"/>
      <c r="O10" s="204"/>
      <c r="P10" s="204"/>
    </row>
    <row r="11" spans="2:16" x14ac:dyDescent="0.25">
      <c r="B11" s="203"/>
      <c r="C11" s="203"/>
      <c r="D11" s="203"/>
      <c r="E11" s="203"/>
      <c r="G11" s="193"/>
      <c r="H11" s="193"/>
      <c r="I11" s="193"/>
      <c r="J11" s="193"/>
      <c r="K11" s="193"/>
      <c r="M11" s="204"/>
      <c r="N11" s="204"/>
      <c r="O11" s="204"/>
      <c r="P11" s="204"/>
    </row>
    <row r="12" spans="2:16" x14ac:dyDescent="0.25">
      <c r="B12" s="203"/>
      <c r="C12" s="203"/>
      <c r="D12" s="203"/>
      <c r="E12" s="203"/>
      <c r="G12" s="193"/>
      <c r="H12" s="193"/>
      <c r="I12" s="193"/>
      <c r="J12" s="193"/>
      <c r="K12" s="193"/>
      <c r="M12" s="204"/>
      <c r="N12" s="204"/>
      <c r="O12" s="204"/>
      <c r="P12" s="204"/>
    </row>
    <row r="13" spans="2:16" x14ac:dyDescent="0.25">
      <c r="B13" s="203"/>
      <c r="C13" s="203"/>
      <c r="D13" s="203"/>
      <c r="E13" s="203"/>
      <c r="G13" s="193"/>
      <c r="H13" s="193"/>
      <c r="I13" s="193"/>
      <c r="J13" s="193"/>
      <c r="K13" s="193"/>
      <c r="M13" s="204"/>
      <c r="N13" s="204"/>
      <c r="O13" s="204"/>
      <c r="P13" s="204"/>
    </row>
    <row r="14" spans="2:16" x14ac:dyDescent="0.25">
      <c r="B14" s="203"/>
      <c r="C14" s="203"/>
      <c r="D14" s="203"/>
      <c r="E14" s="203"/>
      <c r="G14" s="193"/>
      <c r="H14" s="193"/>
      <c r="I14" s="193"/>
      <c r="J14" s="193"/>
      <c r="K14" s="193"/>
      <c r="M14" s="204"/>
      <c r="N14" s="204"/>
      <c r="O14" s="204"/>
      <c r="P14" s="204"/>
    </row>
    <row r="15" spans="2:16" x14ac:dyDescent="0.25">
      <c r="B15" s="203"/>
      <c r="C15" s="203"/>
      <c r="D15" s="203"/>
      <c r="E15" s="203"/>
      <c r="G15" s="193"/>
      <c r="H15" s="193"/>
      <c r="I15" s="193"/>
      <c r="J15" s="193"/>
      <c r="K15" s="193"/>
      <c r="M15" s="204"/>
      <c r="N15" s="204"/>
      <c r="O15" s="204"/>
      <c r="P15" s="204"/>
    </row>
    <row r="16" spans="2:16" x14ac:dyDescent="0.25">
      <c r="B16" s="203"/>
      <c r="C16" s="203"/>
      <c r="D16" s="203"/>
      <c r="E16" s="203"/>
      <c r="G16" s="193"/>
      <c r="H16" s="193"/>
      <c r="I16" s="193"/>
      <c r="J16" s="193"/>
      <c r="K16" s="193"/>
      <c r="M16" s="204"/>
      <c r="N16" s="204"/>
      <c r="O16" s="204"/>
      <c r="P16" s="204"/>
    </row>
    <row r="17" spans="3:15" x14ac:dyDescent="0.25">
      <c r="C17" s="192" t="s">
        <v>3</v>
      </c>
      <c r="D17" s="192"/>
      <c r="E17" s="192"/>
      <c r="M17" s="192" t="s">
        <v>3</v>
      </c>
      <c r="N17" s="192"/>
      <c r="O17" s="192"/>
    </row>
    <row r="42" spans="2:30" x14ac:dyDescent="0.25">
      <c r="C42" s="4" t="s">
        <v>54</v>
      </c>
    </row>
    <row r="44" spans="2:30" ht="15.75" thickBot="1" x14ac:dyDescent="0.3"/>
    <row r="45" spans="2:30" ht="15.75" thickBot="1" x14ac:dyDescent="0.3">
      <c r="B45" s="205" t="s">
        <v>14</v>
      </c>
      <c r="C45" s="206"/>
      <c r="D45" s="207"/>
      <c r="E45" s="8">
        <v>1995</v>
      </c>
      <c r="F45" s="12">
        <v>1996</v>
      </c>
      <c r="G45" s="8">
        <v>1997</v>
      </c>
      <c r="H45" s="12">
        <v>1998</v>
      </c>
      <c r="I45" s="8">
        <v>1999</v>
      </c>
      <c r="J45" s="12">
        <v>2000</v>
      </c>
      <c r="K45" s="8">
        <v>2001</v>
      </c>
      <c r="L45" s="12">
        <v>2002</v>
      </c>
      <c r="M45" s="8">
        <v>2003</v>
      </c>
      <c r="N45" s="12">
        <v>2004</v>
      </c>
      <c r="O45" s="8">
        <v>2005</v>
      </c>
      <c r="P45" s="12">
        <v>2006</v>
      </c>
      <c r="Q45" s="8">
        <v>2007</v>
      </c>
      <c r="R45" s="12">
        <v>2008</v>
      </c>
      <c r="S45" s="8">
        <v>2009</v>
      </c>
      <c r="T45" s="12">
        <v>2010</v>
      </c>
      <c r="U45" s="8">
        <v>2011</v>
      </c>
      <c r="V45" s="12">
        <v>2012</v>
      </c>
      <c r="W45" s="8">
        <v>2013</v>
      </c>
      <c r="X45" s="12">
        <v>2014</v>
      </c>
      <c r="Y45" s="9">
        <v>2015</v>
      </c>
      <c r="Z45" s="9">
        <v>2016</v>
      </c>
      <c r="AA45" s="9">
        <v>2017</v>
      </c>
      <c r="AB45" s="9">
        <v>2018</v>
      </c>
      <c r="AC45" s="9">
        <v>2019</v>
      </c>
      <c r="AD45" s="9">
        <v>2020</v>
      </c>
    </row>
    <row r="46" spans="2:30" ht="15.75" thickBot="1" x14ac:dyDescent="0.3">
      <c r="B46" s="194" t="s">
        <v>15</v>
      </c>
      <c r="C46" s="210"/>
      <c r="D46" s="195"/>
      <c r="E46" s="242">
        <v>64523.74</v>
      </c>
      <c r="F46" s="241">
        <v>73361.02</v>
      </c>
      <c r="G46" s="242">
        <v>82748.259999999995</v>
      </c>
      <c r="H46" s="241">
        <v>128088.6</v>
      </c>
      <c r="I46" s="242">
        <v>208695.2</v>
      </c>
      <c r="J46" s="241">
        <v>205600.7</v>
      </c>
      <c r="K46" s="242">
        <v>131209.9</v>
      </c>
      <c r="L46" s="241">
        <v>139917.4</v>
      </c>
      <c r="M46" s="242">
        <v>198373.2</v>
      </c>
      <c r="N46" s="241">
        <v>175446.5</v>
      </c>
      <c r="O46" s="242">
        <v>191705.9</v>
      </c>
      <c r="P46" s="241">
        <v>117191.5</v>
      </c>
      <c r="Q46" s="242">
        <v>143079.20000000001</v>
      </c>
      <c r="R46" s="241">
        <v>229044</v>
      </c>
      <c r="S46" s="242">
        <v>244960.7</v>
      </c>
      <c r="T46" s="241">
        <v>268831.59999999998</v>
      </c>
      <c r="U46" s="242">
        <v>167037.9</v>
      </c>
      <c r="V46" s="241">
        <v>280568.5</v>
      </c>
      <c r="W46" s="242">
        <v>547740.1</v>
      </c>
      <c r="X46" s="241">
        <v>551616.1</v>
      </c>
      <c r="Y46" s="243">
        <v>432416.2</v>
      </c>
      <c r="Z46" s="243">
        <v>534156.19999999995</v>
      </c>
      <c r="AA46" s="243">
        <v>353309</v>
      </c>
      <c r="AB46" s="243">
        <v>330428.90000000002</v>
      </c>
      <c r="AC46" s="243">
        <v>425250.4</v>
      </c>
      <c r="AD46" s="243">
        <v>327000.5</v>
      </c>
    </row>
    <row r="47" spans="2:30" x14ac:dyDescent="0.25">
      <c r="B47" s="196" t="s">
        <v>27</v>
      </c>
      <c r="C47" s="211"/>
      <c r="D47" s="197"/>
      <c r="E47" s="10">
        <v>21411.37</v>
      </c>
      <c r="F47" s="13">
        <v>43234.47</v>
      </c>
      <c r="G47" s="10">
        <v>40831.440000000002</v>
      </c>
      <c r="H47" s="13">
        <v>58267.6</v>
      </c>
      <c r="I47" s="10">
        <v>106810.1</v>
      </c>
      <c r="J47" s="13">
        <v>108817.4</v>
      </c>
      <c r="K47" s="10">
        <v>78419.520000000004</v>
      </c>
      <c r="L47" s="13">
        <v>82985.55</v>
      </c>
      <c r="M47" s="10">
        <v>98079.69</v>
      </c>
      <c r="N47" s="13">
        <v>87848.94</v>
      </c>
      <c r="O47" s="10">
        <v>76994.14</v>
      </c>
      <c r="P47" s="13">
        <v>25860.880000000001</v>
      </c>
      <c r="Q47" s="10">
        <v>43986.35</v>
      </c>
      <c r="R47" s="13">
        <v>98209.99</v>
      </c>
      <c r="S47" s="10">
        <v>121188.8</v>
      </c>
      <c r="T47" s="13">
        <v>109418.3</v>
      </c>
      <c r="U47" s="10">
        <v>30027.31</v>
      </c>
      <c r="V47" s="13">
        <v>97910.67</v>
      </c>
      <c r="W47" s="10">
        <v>202865.9</v>
      </c>
      <c r="X47" s="13">
        <v>195003.3</v>
      </c>
      <c r="Y47" s="11">
        <v>172234.8</v>
      </c>
      <c r="Z47" s="11">
        <v>264544.3</v>
      </c>
      <c r="AA47" s="11">
        <v>146403.70000000001</v>
      </c>
      <c r="AB47" s="11">
        <v>123656.9</v>
      </c>
      <c r="AC47" s="11">
        <v>169499.5</v>
      </c>
      <c r="AD47" s="11">
        <v>127931</v>
      </c>
    </row>
    <row r="48" spans="2:30" x14ac:dyDescent="0.25">
      <c r="B48" s="198" t="s">
        <v>28</v>
      </c>
      <c r="C48" s="208"/>
      <c r="D48" s="199"/>
      <c r="E48" s="245">
        <v>0</v>
      </c>
      <c r="F48" s="244">
        <v>0</v>
      </c>
      <c r="G48" s="245">
        <v>0</v>
      </c>
      <c r="H48" s="244">
        <v>0</v>
      </c>
      <c r="I48" s="245">
        <v>0</v>
      </c>
      <c r="J48" s="244">
        <v>0</v>
      </c>
      <c r="K48" s="244">
        <v>0</v>
      </c>
      <c r="L48" s="244">
        <v>0</v>
      </c>
      <c r="M48" s="244">
        <v>0</v>
      </c>
      <c r="N48" s="244">
        <v>22.931000000000001</v>
      </c>
      <c r="O48" s="244">
        <v>0</v>
      </c>
      <c r="P48" s="244">
        <v>0</v>
      </c>
      <c r="Q48" s="244">
        <v>0</v>
      </c>
      <c r="R48" s="244">
        <v>0</v>
      </c>
      <c r="S48" s="244">
        <v>0</v>
      </c>
      <c r="T48" s="244">
        <v>0</v>
      </c>
      <c r="U48" s="244">
        <v>0</v>
      </c>
      <c r="V48" s="244">
        <v>0</v>
      </c>
      <c r="W48" s="244">
        <v>0</v>
      </c>
      <c r="X48" s="244">
        <v>0.24399999999999999</v>
      </c>
      <c r="Y48" s="244">
        <v>0</v>
      </c>
      <c r="Z48" s="246">
        <v>0</v>
      </c>
      <c r="AA48" s="246">
        <v>0</v>
      </c>
      <c r="AB48" s="246">
        <v>0</v>
      </c>
      <c r="AC48" s="246">
        <v>0</v>
      </c>
      <c r="AD48" s="11">
        <v>0</v>
      </c>
    </row>
    <row r="49" spans="2:30" x14ac:dyDescent="0.25">
      <c r="B49" s="189" t="s">
        <v>29</v>
      </c>
      <c r="C49" s="209"/>
      <c r="D49" s="190"/>
      <c r="E49" s="10">
        <v>33372.32</v>
      </c>
      <c r="F49" s="13">
        <v>8884.5550000000003</v>
      </c>
      <c r="G49" s="10">
        <v>9757.6020000000008</v>
      </c>
      <c r="H49" s="13">
        <v>23495.13</v>
      </c>
      <c r="I49" s="10">
        <v>45265.03</v>
      </c>
      <c r="J49" s="13">
        <v>42065.61</v>
      </c>
      <c r="K49" s="10">
        <v>10626.88</v>
      </c>
      <c r="L49" s="13">
        <v>7720.6639999999998</v>
      </c>
      <c r="M49" s="10">
        <v>16276.94</v>
      </c>
      <c r="N49" s="13">
        <v>9833.509</v>
      </c>
      <c r="O49" s="10">
        <v>33387.79</v>
      </c>
      <c r="P49" s="13">
        <v>18152.900000000001</v>
      </c>
      <c r="Q49" s="10">
        <v>10872.57</v>
      </c>
      <c r="R49" s="13">
        <v>9403.1290000000008</v>
      </c>
      <c r="S49" s="10">
        <v>34616.410000000003</v>
      </c>
      <c r="T49" s="13">
        <v>10859.87</v>
      </c>
      <c r="U49" s="10">
        <v>3528.634</v>
      </c>
      <c r="V49" s="13">
        <v>17714.490000000002</v>
      </c>
      <c r="W49" s="10">
        <v>119414.1</v>
      </c>
      <c r="X49" s="13">
        <v>59042.83</v>
      </c>
      <c r="Y49" s="11">
        <v>4350.9430000000002</v>
      </c>
      <c r="Z49" s="11">
        <v>20230.14</v>
      </c>
      <c r="AA49" s="11">
        <v>2246.3560000000002</v>
      </c>
      <c r="AB49" s="11">
        <v>3140.3580000000002</v>
      </c>
      <c r="AC49" s="11">
        <v>1757.0540000000001</v>
      </c>
      <c r="AD49" s="11">
        <v>2567.482</v>
      </c>
    </row>
    <row r="50" spans="2:30" x14ac:dyDescent="0.25">
      <c r="B50" s="198" t="s">
        <v>30</v>
      </c>
      <c r="C50" s="208"/>
      <c r="D50" s="199"/>
      <c r="E50" s="245">
        <v>0</v>
      </c>
      <c r="F50" s="244">
        <v>0</v>
      </c>
      <c r="G50" s="245">
        <v>0</v>
      </c>
      <c r="H50" s="244">
        <v>0</v>
      </c>
      <c r="I50" s="245">
        <v>0</v>
      </c>
      <c r="J50" s="244">
        <v>0</v>
      </c>
      <c r="K50" s="245">
        <v>0</v>
      </c>
      <c r="L50" s="244">
        <v>0.42199999999999999</v>
      </c>
      <c r="M50" s="245">
        <v>0</v>
      </c>
      <c r="N50" s="244">
        <v>0</v>
      </c>
      <c r="O50" s="245">
        <v>0</v>
      </c>
      <c r="P50" s="244">
        <v>0.374</v>
      </c>
      <c r="Q50" s="245">
        <v>0.23499999999999999</v>
      </c>
      <c r="R50" s="244">
        <v>0.48899999999999999</v>
      </c>
      <c r="S50" s="245">
        <v>0</v>
      </c>
      <c r="T50" s="244">
        <v>0</v>
      </c>
      <c r="U50" s="245">
        <v>0</v>
      </c>
      <c r="V50" s="244">
        <v>0</v>
      </c>
      <c r="W50" s="245">
        <v>0</v>
      </c>
      <c r="X50" s="244">
        <v>0</v>
      </c>
      <c r="Y50" s="246">
        <v>0</v>
      </c>
      <c r="Z50" s="246">
        <v>0</v>
      </c>
      <c r="AA50" s="246">
        <v>0</v>
      </c>
      <c r="AB50" s="246">
        <v>0</v>
      </c>
      <c r="AC50" s="246">
        <v>0</v>
      </c>
      <c r="AD50" s="11">
        <v>0</v>
      </c>
    </row>
    <row r="51" spans="2:30" x14ac:dyDescent="0.25">
      <c r="B51" s="189" t="s">
        <v>31</v>
      </c>
      <c r="C51" s="209"/>
      <c r="D51" s="190"/>
      <c r="E51" s="10">
        <v>7481.7209999999995</v>
      </c>
      <c r="F51" s="13">
        <v>19432.560000000001</v>
      </c>
      <c r="G51" s="10">
        <v>30429.15</v>
      </c>
      <c r="H51" s="13">
        <v>43455.43</v>
      </c>
      <c r="I51" s="10">
        <v>49791.6</v>
      </c>
      <c r="J51" s="13">
        <v>47694.15</v>
      </c>
      <c r="K51" s="13">
        <v>35078.25</v>
      </c>
      <c r="L51" s="13">
        <v>43784.73</v>
      </c>
      <c r="M51" s="10">
        <v>79668.52</v>
      </c>
      <c r="N51" s="13">
        <v>67947.63</v>
      </c>
      <c r="O51" s="10">
        <v>72380.37</v>
      </c>
      <c r="P51" s="13">
        <v>61578.41</v>
      </c>
      <c r="Q51" s="10">
        <v>76028.47</v>
      </c>
      <c r="R51" s="13">
        <v>112402</v>
      </c>
      <c r="S51" s="10">
        <v>82394.06</v>
      </c>
      <c r="T51" s="13">
        <v>123810.5</v>
      </c>
      <c r="U51" s="13">
        <v>109824.4</v>
      </c>
      <c r="V51" s="13">
        <v>146048.5</v>
      </c>
      <c r="W51" s="13">
        <v>195874.4</v>
      </c>
      <c r="X51" s="13">
        <v>273338.59999999998</v>
      </c>
      <c r="Y51" s="13">
        <v>229031.2</v>
      </c>
      <c r="Z51" s="11">
        <v>225718.2</v>
      </c>
      <c r="AA51" s="11">
        <v>183118.9</v>
      </c>
      <c r="AB51" s="11">
        <v>188019.7</v>
      </c>
      <c r="AC51" s="11">
        <v>226940.3</v>
      </c>
      <c r="AD51" s="11">
        <v>176563.7</v>
      </c>
    </row>
    <row r="52" spans="2:30" x14ac:dyDescent="0.25">
      <c r="B52" s="198" t="s">
        <v>32</v>
      </c>
      <c r="C52" s="208"/>
      <c r="D52" s="199"/>
      <c r="E52" s="245">
        <v>0</v>
      </c>
      <c r="F52" s="244">
        <v>34.463999999999999</v>
      </c>
      <c r="G52" s="245">
        <v>0</v>
      </c>
      <c r="H52" s="244">
        <v>30.195</v>
      </c>
      <c r="I52" s="245">
        <v>18.838999999999999</v>
      </c>
      <c r="J52" s="244">
        <v>118.871</v>
      </c>
      <c r="K52" s="245">
        <v>22.594000000000001</v>
      </c>
      <c r="L52" s="244">
        <v>80.799000000000007</v>
      </c>
      <c r="M52" s="245">
        <v>14.606</v>
      </c>
      <c r="N52" s="244">
        <v>5.6829999999999998</v>
      </c>
      <c r="O52" s="245">
        <v>34.716999999999999</v>
      </c>
      <c r="P52" s="244">
        <v>114.411</v>
      </c>
      <c r="Q52" s="245">
        <v>136.03899999999999</v>
      </c>
      <c r="R52" s="244">
        <v>64.322999999999993</v>
      </c>
      <c r="S52" s="245">
        <v>1277.373</v>
      </c>
      <c r="T52" s="244">
        <v>17531.75</v>
      </c>
      <c r="U52" s="245">
        <v>16764.64</v>
      </c>
      <c r="V52" s="244">
        <v>14642.61</v>
      </c>
      <c r="W52" s="245">
        <v>23465.95</v>
      </c>
      <c r="X52" s="244">
        <v>19146.02</v>
      </c>
      <c r="Y52" s="246">
        <v>23851.07</v>
      </c>
      <c r="Z52" s="246">
        <v>20811.61</v>
      </c>
      <c r="AA52" s="246">
        <v>18287.77</v>
      </c>
      <c r="AB52" s="246">
        <v>11211.85</v>
      </c>
      <c r="AC52" s="246">
        <v>23402.16</v>
      </c>
      <c r="AD52" s="11">
        <v>17801.7</v>
      </c>
    </row>
    <row r="53" spans="2:30" x14ac:dyDescent="0.25">
      <c r="B53" s="189" t="s">
        <v>33</v>
      </c>
      <c r="C53" s="209"/>
      <c r="D53" s="190"/>
      <c r="E53" s="10">
        <v>2053.1660000000002</v>
      </c>
      <c r="F53" s="13">
        <v>1236.2460000000001</v>
      </c>
      <c r="G53" s="10">
        <v>525.41300000000001</v>
      </c>
      <c r="H53" s="13">
        <v>2091.11</v>
      </c>
      <c r="I53" s="10">
        <v>6409.6409999999996</v>
      </c>
      <c r="J53" s="13">
        <v>6581.0349999999999</v>
      </c>
      <c r="K53" s="10">
        <v>6273.5940000000001</v>
      </c>
      <c r="L53" s="13">
        <v>2732.6660000000002</v>
      </c>
      <c r="M53" s="10">
        <v>3776.1379999999999</v>
      </c>
      <c r="N53" s="13">
        <v>9583.0079999999998</v>
      </c>
      <c r="O53" s="10">
        <v>8495.56</v>
      </c>
      <c r="P53" s="13">
        <v>11115.86</v>
      </c>
      <c r="Q53" s="10">
        <v>10091.719999999999</v>
      </c>
      <c r="R53" s="13">
        <v>8466.36</v>
      </c>
      <c r="S53" s="10">
        <v>5331.5870000000004</v>
      </c>
      <c r="T53" s="13">
        <v>5387.06</v>
      </c>
      <c r="U53" s="10">
        <v>5269.7969999999996</v>
      </c>
      <c r="V53" s="13">
        <v>3745.1840000000002</v>
      </c>
      <c r="W53" s="10">
        <v>5361.6009999999997</v>
      </c>
      <c r="X53" s="13">
        <v>4203.777</v>
      </c>
      <c r="Y53" s="11">
        <v>2474.4699999999998</v>
      </c>
      <c r="Z53" s="11">
        <v>2591.6689999999999</v>
      </c>
      <c r="AA53" s="11">
        <v>2807.5830000000001</v>
      </c>
      <c r="AB53" s="11">
        <v>3836.9549999999999</v>
      </c>
      <c r="AC53" s="11">
        <v>3583.239</v>
      </c>
      <c r="AD53" s="11">
        <v>1913.623</v>
      </c>
    </row>
    <row r="54" spans="2:30" x14ac:dyDescent="0.25">
      <c r="B54" s="15" t="s">
        <v>34</v>
      </c>
      <c r="C54" s="16"/>
      <c r="D54" s="17"/>
      <c r="E54" s="245">
        <v>1.218</v>
      </c>
      <c r="F54" s="244">
        <v>14.654</v>
      </c>
      <c r="G54" s="245">
        <v>42.305</v>
      </c>
      <c r="H54" s="244">
        <v>71.515000000000001</v>
      </c>
      <c r="I54" s="245">
        <v>106.88800000000001</v>
      </c>
      <c r="J54" s="244">
        <v>100.959</v>
      </c>
      <c r="K54" s="245">
        <v>510.19400000000002</v>
      </c>
      <c r="L54" s="244">
        <v>2360.9639999999999</v>
      </c>
      <c r="M54" s="245">
        <v>315.048</v>
      </c>
      <c r="N54" s="244">
        <v>48.491999999999997</v>
      </c>
      <c r="O54" s="245">
        <v>219.32300000000001</v>
      </c>
      <c r="P54" s="244">
        <v>113.637</v>
      </c>
      <c r="Q54" s="245">
        <v>256.68900000000002</v>
      </c>
      <c r="R54" s="244">
        <v>181.50800000000001</v>
      </c>
      <c r="S54" s="245">
        <v>46.536000000000001</v>
      </c>
      <c r="T54" s="244">
        <v>1136.058</v>
      </c>
      <c r="U54" s="245">
        <v>1272.3119999999999</v>
      </c>
      <c r="V54" s="244">
        <v>384.161</v>
      </c>
      <c r="W54" s="245">
        <v>318.50900000000001</v>
      </c>
      <c r="X54" s="244">
        <v>400.47199999999998</v>
      </c>
      <c r="Y54" s="246">
        <v>147.197</v>
      </c>
      <c r="Z54" s="246">
        <v>181.98599999999999</v>
      </c>
      <c r="AA54" s="246">
        <v>376.96100000000001</v>
      </c>
      <c r="AB54" s="246">
        <v>282.19600000000003</v>
      </c>
      <c r="AC54" s="246">
        <v>11.179</v>
      </c>
      <c r="AD54" s="11">
        <v>186.173</v>
      </c>
    </row>
    <row r="55" spans="2:30" x14ac:dyDescent="0.25">
      <c r="B55" s="18" t="s">
        <v>35</v>
      </c>
      <c r="C55" s="19"/>
      <c r="D55" s="20"/>
      <c r="E55" s="10">
        <v>203.94499999999999</v>
      </c>
      <c r="F55" s="13">
        <v>524.07299999999998</v>
      </c>
      <c r="G55" s="10">
        <v>1162.3499999999999</v>
      </c>
      <c r="H55" s="13">
        <v>677.62099999999998</v>
      </c>
      <c r="I55" s="10">
        <v>293.05900000000003</v>
      </c>
      <c r="J55" s="13">
        <v>222.637</v>
      </c>
      <c r="K55" s="10">
        <v>256.46300000000002</v>
      </c>
      <c r="L55" s="13">
        <v>251.01400000000001</v>
      </c>
      <c r="M55" s="10">
        <v>42.829000000000001</v>
      </c>
      <c r="N55" s="13">
        <v>72.822000000000003</v>
      </c>
      <c r="O55" s="10">
        <v>159.14500000000001</v>
      </c>
      <c r="P55" s="13">
        <v>243.05699999999999</v>
      </c>
      <c r="Q55" s="10">
        <v>1651.9559999999999</v>
      </c>
      <c r="R55" s="13">
        <v>239.49299999999999</v>
      </c>
      <c r="S55" s="10">
        <v>67.165999999999997</v>
      </c>
      <c r="T55" s="13">
        <v>617.40099999999995</v>
      </c>
      <c r="U55" s="10">
        <v>299.91000000000003</v>
      </c>
      <c r="V55" s="13">
        <v>88.212000000000003</v>
      </c>
      <c r="W55" s="10">
        <v>398.59500000000003</v>
      </c>
      <c r="X55" s="13">
        <v>419.642</v>
      </c>
      <c r="Y55" s="11">
        <v>269.35700000000003</v>
      </c>
      <c r="Z55" s="11">
        <v>43.627000000000002</v>
      </c>
      <c r="AA55" s="11">
        <v>33.953000000000003</v>
      </c>
      <c r="AB55" s="11">
        <v>254.70099999999999</v>
      </c>
      <c r="AC55" s="11">
        <v>26.158999999999999</v>
      </c>
      <c r="AD55" s="11">
        <v>8.2289999999999992</v>
      </c>
    </row>
    <row r="56" spans="2:30" ht="15.75" thickBot="1" x14ac:dyDescent="0.3">
      <c r="B56" s="21" t="s">
        <v>36</v>
      </c>
      <c r="C56" s="22"/>
      <c r="D56" s="23"/>
      <c r="E56" s="248">
        <v>0</v>
      </c>
      <c r="F56" s="247">
        <v>0</v>
      </c>
      <c r="G56" s="248">
        <v>0</v>
      </c>
      <c r="H56" s="247">
        <v>0</v>
      </c>
      <c r="I56" s="248">
        <v>1E-3</v>
      </c>
      <c r="J56" s="247">
        <v>0</v>
      </c>
      <c r="K56" s="248">
        <v>22.425000000000001</v>
      </c>
      <c r="L56" s="247">
        <v>0.61099999999999999</v>
      </c>
      <c r="M56" s="248">
        <v>199.43199999999999</v>
      </c>
      <c r="N56" s="247">
        <v>83.465000000000003</v>
      </c>
      <c r="O56" s="248">
        <v>34.859000000000002</v>
      </c>
      <c r="P56" s="247">
        <v>11.962</v>
      </c>
      <c r="Q56" s="248">
        <v>55.186999999999998</v>
      </c>
      <c r="R56" s="247">
        <v>76.697999999999993</v>
      </c>
      <c r="S56" s="248">
        <v>38.744</v>
      </c>
      <c r="T56" s="247">
        <v>70.596999999999994</v>
      </c>
      <c r="U56" s="248">
        <v>50.924999999999997</v>
      </c>
      <c r="V56" s="247">
        <v>34.716999999999999</v>
      </c>
      <c r="W56" s="248">
        <v>41.05</v>
      </c>
      <c r="X56" s="247">
        <v>61.237000000000002</v>
      </c>
      <c r="Y56" s="249">
        <v>57.16</v>
      </c>
      <c r="Z56" s="249">
        <v>34.564999999999998</v>
      </c>
      <c r="AA56" s="249">
        <v>33.779000000000003</v>
      </c>
      <c r="AB56" s="249">
        <v>26.260999999999999</v>
      </c>
      <c r="AC56" s="249">
        <v>30.756</v>
      </c>
      <c r="AD56" s="249">
        <v>28.562000000000001</v>
      </c>
    </row>
    <row r="57" spans="2:30" x14ac:dyDescent="0.25">
      <c r="B57" s="1" t="s">
        <v>51</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Q36" workbookViewId="0">
      <selection activeCell="AC49" sqref="AC49"/>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02" t="s">
        <v>49</v>
      </c>
      <c r="C7" s="204"/>
      <c r="D7" s="204"/>
      <c r="E7" s="204"/>
      <c r="M7" s="212" t="s">
        <v>7</v>
      </c>
      <c r="N7" s="213"/>
      <c r="O7" s="213"/>
      <c r="P7" s="213"/>
    </row>
    <row r="8" spans="2:16" x14ac:dyDescent="0.25">
      <c r="B8" s="204"/>
      <c r="C8" s="204"/>
      <c r="D8" s="204"/>
      <c r="E8" s="204"/>
      <c r="M8" s="213"/>
      <c r="N8" s="213"/>
      <c r="O8" s="213"/>
      <c r="P8" s="213"/>
    </row>
    <row r="9" spans="2:16" x14ac:dyDescent="0.25">
      <c r="B9" s="204"/>
      <c r="C9" s="204"/>
      <c r="D9" s="204"/>
      <c r="E9" s="204"/>
      <c r="M9" s="213"/>
      <c r="N9" s="213"/>
      <c r="O9" s="213"/>
      <c r="P9" s="213"/>
    </row>
    <row r="10" spans="2:16" x14ac:dyDescent="0.25">
      <c r="B10" s="204"/>
      <c r="C10" s="204"/>
      <c r="D10" s="204"/>
      <c r="E10" s="204"/>
      <c r="M10" s="213"/>
      <c r="N10" s="213"/>
      <c r="O10" s="213"/>
      <c r="P10" s="213"/>
    </row>
    <row r="11" spans="2:16" x14ac:dyDescent="0.25">
      <c r="B11" s="204"/>
      <c r="C11" s="204"/>
      <c r="D11" s="204"/>
      <c r="E11" s="204"/>
      <c r="M11" s="213"/>
      <c r="N11" s="213"/>
      <c r="O11" s="213"/>
      <c r="P11" s="213"/>
    </row>
    <row r="12" spans="2:16" x14ac:dyDescent="0.25">
      <c r="B12" s="204"/>
      <c r="C12" s="204"/>
      <c r="D12" s="204"/>
      <c r="E12" s="204"/>
      <c r="M12" s="213"/>
      <c r="N12" s="213"/>
      <c r="O12" s="213"/>
      <c r="P12" s="213"/>
    </row>
    <row r="13" spans="2:16" x14ac:dyDescent="0.25">
      <c r="B13" s="204"/>
      <c r="C13" s="204"/>
      <c r="D13" s="204"/>
      <c r="E13" s="204"/>
      <c r="M13" s="213"/>
      <c r="N13" s="213"/>
      <c r="O13" s="213"/>
      <c r="P13" s="213"/>
    </row>
    <row r="14" spans="2:16" x14ac:dyDescent="0.25">
      <c r="B14" s="204"/>
      <c r="C14" s="204"/>
      <c r="D14" s="204"/>
      <c r="E14" s="204"/>
      <c r="M14" s="213"/>
      <c r="N14" s="213"/>
      <c r="O14" s="213"/>
      <c r="P14" s="213"/>
    </row>
    <row r="15" spans="2:16" x14ac:dyDescent="0.25">
      <c r="B15" s="204"/>
      <c r="C15" s="204"/>
      <c r="D15" s="204"/>
      <c r="E15" s="204"/>
      <c r="M15" s="213"/>
      <c r="N15" s="213"/>
      <c r="O15" s="213"/>
      <c r="P15" s="213"/>
    </row>
    <row r="16" spans="2:16" x14ac:dyDescent="0.25">
      <c r="B16" s="204"/>
      <c r="C16" s="204"/>
      <c r="D16" s="204"/>
      <c r="E16" s="204"/>
      <c r="M16" s="213"/>
      <c r="N16" s="213"/>
      <c r="O16" s="213"/>
      <c r="P16" s="213"/>
    </row>
    <row r="17" spans="3:15" x14ac:dyDescent="0.25">
      <c r="C17" s="192" t="s">
        <v>3</v>
      </c>
      <c r="D17" s="192"/>
      <c r="E17" s="192"/>
      <c r="M17" s="192" t="s">
        <v>3</v>
      </c>
      <c r="N17" s="192"/>
      <c r="O17" s="192"/>
    </row>
    <row r="44" spans="2:29" ht="15.75" thickBot="1" x14ac:dyDescent="0.3"/>
    <row r="45" spans="2:29" ht="15.75" thickBot="1" x14ac:dyDescent="0.3">
      <c r="B45" s="6" t="s">
        <v>14</v>
      </c>
      <c r="C45" s="33"/>
      <c r="D45" s="9">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214" t="s">
        <v>26</v>
      </c>
      <c r="C46" s="215"/>
      <c r="D46" s="147">
        <f>+A!D46-B!E46</f>
        <v>-39281.67</v>
      </c>
      <c r="E46" s="148">
        <f>+A!E46-B!F46</f>
        <v>-43477.040000000008</v>
      </c>
      <c r="F46" s="147">
        <f>+A!F46-B!G46</f>
        <v>-36863.379999999997</v>
      </c>
      <c r="G46" s="148">
        <f>+A!G46-B!H46</f>
        <v>-81782.540000000008</v>
      </c>
      <c r="H46" s="147">
        <f>+A!H46-B!I46</f>
        <v>-169087.6</v>
      </c>
      <c r="I46" s="148">
        <f>+A!I46-B!J46</f>
        <v>-167657.95000000001</v>
      </c>
      <c r="J46" s="147">
        <f>+A!J46-B!K46</f>
        <v>-89448.829999999987</v>
      </c>
      <c r="K46" s="148">
        <f>+A!K46-B!L46</f>
        <v>-102978.03</v>
      </c>
      <c r="L46" s="147">
        <f>+A!L46-B!M46</f>
        <v>-161952.11000000002</v>
      </c>
      <c r="M46" s="148">
        <f>+A!M46-B!N46</f>
        <v>-115847.88</v>
      </c>
      <c r="N46" s="147">
        <f>+A!N46-B!O46</f>
        <v>-141904.59999999998</v>
      </c>
      <c r="O46" s="148">
        <f>+A!O46-B!P46</f>
        <v>-58690.239999999998</v>
      </c>
      <c r="P46" s="147">
        <f>+A!P46-B!Q46</f>
        <v>-77528.830000000016</v>
      </c>
      <c r="Q46" s="148">
        <f>+A!Q46-B!R46</f>
        <v>-127192.5</v>
      </c>
      <c r="R46" s="147">
        <f>+A!R46-B!S46</f>
        <v>-154549.03000000003</v>
      </c>
      <c r="S46" s="148">
        <f>+A!S46-B!T46</f>
        <v>-162185.19999999998</v>
      </c>
      <c r="T46" s="147">
        <f>+A!T46-B!U46</f>
        <v>-25737.5</v>
      </c>
      <c r="U46" s="148">
        <f>+A!U46-B!V46</f>
        <v>-155313.70000000001</v>
      </c>
      <c r="V46" s="147">
        <f>+A!V46-B!W46</f>
        <v>-404014.6</v>
      </c>
      <c r="W46" s="148">
        <f>+A!W46-B!X46</f>
        <v>-412844.39999999997</v>
      </c>
      <c r="X46" s="149">
        <f>+A!X46-B!Y46</f>
        <v>-283201.09999999998</v>
      </c>
      <c r="Y46" s="149">
        <f>+A!Y46-B!Z46</f>
        <v>-385468.69999999995</v>
      </c>
      <c r="Z46" s="149">
        <f>+A!Z46-B!AA46</f>
        <v>-198033</v>
      </c>
      <c r="AA46" s="149">
        <f>+A!AA46-B!AB46</f>
        <v>-187477.60000000003</v>
      </c>
      <c r="AB46" s="149">
        <f>+A!AB46-B!AC46</f>
        <v>-290639.40000000002</v>
      </c>
      <c r="AC46" s="149">
        <f>+A!AC46-B!AD46</f>
        <v>-224404.5</v>
      </c>
    </row>
    <row r="47" spans="2:29" x14ac:dyDescent="0.25">
      <c r="B47" s="189" t="s">
        <v>16</v>
      </c>
      <c r="C47" s="190"/>
      <c r="D47" s="24">
        <f>+A!D47-B!E47</f>
        <v>-19434.868999999999</v>
      </c>
      <c r="E47" s="25">
        <f>+A!E47-B!F47</f>
        <v>-41436.652000000002</v>
      </c>
      <c r="F47" s="24">
        <f>+A!F47-B!G47</f>
        <v>-36986.406999999999</v>
      </c>
      <c r="G47" s="25">
        <f>+A!G47-B!H47</f>
        <v>-55736.476999999999</v>
      </c>
      <c r="H47" s="24">
        <f>+A!H47-B!I47</f>
        <v>-103368.09000000001</v>
      </c>
      <c r="I47" s="25">
        <f>+A!I47-B!J47</f>
        <v>-106271.897</v>
      </c>
      <c r="J47" s="24">
        <f>+A!J47-B!K47</f>
        <v>-74341.434999999998</v>
      </c>
      <c r="K47" s="25">
        <f>+A!K47-B!L47</f>
        <v>-78580.476999999999</v>
      </c>
      <c r="L47" s="24">
        <f>+A!L47-B!M47</f>
        <v>-94042.362000000008</v>
      </c>
      <c r="M47" s="25">
        <f>+A!M47-B!N47</f>
        <v>-82624.323000000004</v>
      </c>
      <c r="N47" s="24">
        <f>+A!N47-B!O47</f>
        <v>-72244.850000000006</v>
      </c>
      <c r="O47" s="25">
        <f>+A!O47-B!P47</f>
        <v>-17831.942000000003</v>
      </c>
      <c r="P47" s="24">
        <f>+A!P47-B!Q47</f>
        <v>-36303.292999999998</v>
      </c>
      <c r="Q47" s="25">
        <f>+A!Q47-B!R47</f>
        <v>-88746.045000000013</v>
      </c>
      <c r="R47" s="24">
        <f>+A!R47-B!S47</f>
        <v>-110461.57</v>
      </c>
      <c r="S47" s="25">
        <f>+A!S47-B!T47</f>
        <v>-96910.930000000008</v>
      </c>
      <c r="T47" s="24">
        <f>+A!T47-B!U47</f>
        <v>5667.9900000000016</v>
      </c>
      <c r="U47" s="25">
        <f>+A!U47-B!V47</f>
        <v>-88198.107999999993</v>
      </c>
      <c r="V47" s="24">
        <f>+A!V47-B!W47</f>
        <v>-191539.94999999998</v>
      </c>
      <c r="W47" s="25">
        <f>+A!W47-B!X47</f>
        <v>-183271.11</v>
      </c>
      <c r="X47" s="26">
        <f>+A!X47-B!Y47</f>
        <v>-157005.19</v>
      </c>
      <c r="Y47" s="26">
        <f>+A!Y47-B!Z47</f>
        <v>-249382.9</v>
      </c>
      <c r="Z47" s="26">
        <f>+A!Z47-B!AA47</f>
        <v>-130487.69000000002</v>
      </c>
      <c r="AA47" s="26">
        <f>+A!AA47-B!AB47</f>
        <v>-107407</v>
      </c>
      <c r="AB47" s="26">
        <f>+A!AB47-B!AC47</f>
        <v>-154409.65</v>
      </c>
      <c r="AC47" s="26">
        <f>+A!AC47-B!AD47</f>
        <v>-114027.20999999999</v>
      </c>
    </row>
    <row r="48" spans="2:29" x14ac:dyDescent="0.25">
      <c r="B48" s="198" t="s">
        <v>17</v>
      </c>
      <c r="C48" s="199"/>
      <c r="D48" s="27">
        <f>+A!D48-B!E48</f>
        <v>49.622999999999998</v>
      </c>
      <c r="E48" s="28">
        <f>+A!E48-B!F48</f>
        <v>67.394999999999996</v>
      </c>
      <c r="F48" s="27">
        <f>+A!F48-B!G48</f>
        <v>80.698999999999998</v>
      </c>
      <c r="G48" s="28">
        <f>+A!G48-B!H48</f>
        <v>53.261000000000003</v>
      </c>
      <c r="H48" s="27">
        <f>+A!H48-B!I48</f>
        <v>432.30599999999998</v>
      </c>
      <c r="I48" s="28">
        <f>+A!I48-B!J48</f>
        <v>72.834000000000003</v>
      </c>
      <c r="J48" s="27">
        <f>+A!J48-B!K48</f>
        <v>19.125</v>
      </c>
      <c r="K48" s="28">
        <f>+A!K48-B!L48</f>
        <v>97.120999999999995</v>
      </c>
      <c r="L48" s="27">
        <f>+A!L48-B!M48</f>
        <v>171.386</v>
      </c>
      <c r="M48" s="28">
        <f>+A!M48-B!N48</f>
        <v>145.28699999999998</v>
      </c>
      <c r="N48" s="27">
        <f>+A!N48-B!O48</f>
        <v>191.62200000000001</v>
      </c>
      <c r="O48" s="28">
        <f>+A!O48-B!P48</f>
        <v>146.16200000000001</v>
      </c>
      <c r="P48" s="27">
        <f>+A!P48-B!Q48</f>
        <v>606.01099999999997</v>
      </c>
      <c r="Q48" s="28">
        <f>+A!Q48-B!R48</f>
        <v>595.48400000000004</v>
      </c>
      <c r="R48" s="27">
        <f>+A!R48-B!S48</f>
        <v>280.93900000000002</v>
      </c>
      <c r="S48" s="28">
        <f>+A!S48-B!T48</f>
        <v>410.38</v>
      </c>
      <c r="T48" s="27">
        <f>+A!T48-B!U48</f>
        <v>1032.0709999999999</v>
      </c>
      <c r="U48" s="28">
        <f>+A!U48-B!V48</f>
        <v>1267.653</v>
      </c>
      <c r="V48" s="27">
        <f>+A!V48-B!W48</f>
        <v>1466.058</v>
      </c>
      <c r="W48" s="28">
        <f>+A!W48-B!X48</f>
        <v>874.76599999999996</v>
      </c>
      <c r="X48" s="29">
        <f>+A!X48-B!Y48</f>
        <v>1034.8910000000001</v>
      </c>
      <c r="Y48" s="29">
        <f>+A!Y48-B!Z48</f>
        <v>1315.4949999999999</v>
      </c>
      <c r="Z48" s="29">
        <f>+A!Z48-B!AA48</f>
        <v>1307.5930000000001</v>
      </c>
      <c r="AA48" s="29">
        <f>+A!AA48-B!AB48</f>
        <v>1374.854</v>
      </c>
      <c r="AB48" s="29">
        <f>+A!AB48-B!AC48</f>
        <v>558.92200000000003</v>
      </c>
      <c r="AC48" s="29">
        <f>+A!AC48-B!AD48</f>
        <v>182.137</v>
      </c>
    </row>
    <row r="49" spans="2:29" x14ac:dyDescent="0.25">
      <c r="B49" s="189" t="s">
        <v>18</v>
      </c>
      <c r="C49" s="190"/>
      <c r="D49" s="24">
        <f>+A!D49-B!E49</f>
        <v>-32638.254000000001</v>
      </c>
      <c r="E49" s="25">
        <f>+A!E49-B!F49</f>
        <v>-8618.152</v>
      </c>
      <c r="F49" s="24">
        <f>+A!F49-B!G49</f>
        <v>-9624.5810000000001</v>
      </c>
      <c r="G49" s="25">
        <f>+A!G49-B!H49</f>
        <v>-23330.895</v>
      </c>
      <c r="H49" s="24">
        <f>+A!H49-B!I49</f>
        <v>-45036.494999999995</v>
      </c>
      <c r="I49" s="25">
        <f>+A!I49-B!J49</f>
        <v>-41921.860999999997</v>
      </c>
      <c r="J49" s="24">
        <f>+A!J49-B!K49</f>
        <v>-10510.523999999999</v>
      </c>
      <c r="K49" s="25">
        <f>+A!K49-B!L49</f>
        <v>-7634.2209999999995</v>
      </c>
      <c r="L49" s="24">
        <f>+A!L49-B!M49</f>
        <v>-16149.295</v>
      </c>
      <c r="M49" s="25">
        <f>+A!M49-B!N49</f>
        <v>-9683.5280000000002</v>
      </c>
      <c r="N49" s="24">
        <f>+A!N49-B!O49</f>
        <v>-33171.934000000001</v>
      </c>
      <c r="O49" s="25">
        <f>+A!O49-B!P49</f>
        <v>-18049.939000000002</v>
      </c>
      <c r="P49" s="24">
        <f>+A!P49-B!Q49</f>
        <v>-10766.744000000001</v>
      </c>
      <c r="Q49" s="25">
        <f>+A!Q49-B!R49</f>
        <v>-9319.764000000001</v>
      </c>
      <c r="R49" s="24">
        <f>+A!R49-B!S49</f>
        <v>-34566.529000000002</v>
      </c>
      <c r="S49" s="25">
        <f>+A!S49-B!T49</f>
        <v>-10841.77</v>
      </c>
      <c r="T49" s="24">
        <f>+A!T49-B!U49</f>
        <v>-3474.5520000000001</v>
      </c>
      <c r="U49" s="25">
        <f>+A!U49-B!V49</f>
        <v>-17692.691000000003</v>
      </c>
      <c r="V49" s="24">
        <f>+A!V49-B!W49</f>
        <v>-117753.274</v>
      </c>
      <c r="W49" s="25">
        <f>+A!W49-B!X49</f>
        <v>-59008.116000000002</v>
      </c>
      <c r="X49" s="26">
        <f>+A!X49-B!Y49</f>
        <v>-4126.8460000000005</v>
      </c>
      <c r="Y49" s="26">
        <f>+A!Y49-B!Z49</f>
        <v>-20173.546999999999</v>
      </c>
      <c r="Z49" s="26">
        <f>+A!Z49-B!AA49</f>
        <v>-1502.6980000000003</v>
      </c>
      <c r="AA49" s="26">
        <f>+A!AA49-B!AB49</f>
        <v>-3055.0460000000003</v>
      </c>
      <c r="AB49" s="26">
        <f>+A!AB49-B!AC49</f>
        <v>-1600.5600000000002</v>
      </c>
      <c r="AC49" s="26">
        <f>+A!AC49-B!AD49</f>
        <v>-2566.9070000000002</v>
      </c>
    </row>
    <row r="50" spans="2:29" x14ac:dyDescent="0.25">
      <c r="B50" s="198" t="s">
        <v>19</v>
      </c>
      <c r="C50" s="199"/>
      <c r="D50" s="27">
        <f>+A!D50-B!E50</f>
        <v>0</v>
      </c>
      <c r="E50" s="28">
        <f>+A!E50-B!F50</f>
        <v>0</v>
      </c>
      <c r="F50" s="27">
        <f>+A!F50-B!G50</f>
        <v>0</v>
      </c>
      <c r="G50" s="28">
        <f>+A!G50-B!H50</f>
        <v>0.72399999999999998</v>
      </c>
      <c r="H50" s="27">
        <f>+A!H50-B!I50</f>
        <v>26.126999999999999</v>
      </c>
      <c r="I50" s="28">
        <f>+A!I50-B!J50</f>
        <v>3.4000000000000002E-2</v>
      </c>
      <c r="J50" s="27">
        <f>+A!J50-B!K50</f>
        <v>55.884999999999998</v>
      </c>
      <c r="K50" s="28">
        <f>+A!K50-B!L50</f>
        <v>358.697</v>
      </c>
      <c r="L50" s="27">
        <f>+A!L50-B!M50</f>
        <v>4.1349999999999998</v>
      </c>
      <c r="M50" s="28">
        <f>+A!M50-B!N50</f>
        <v>0.501</v>
      </c>
      <c r="N50" s="27">
        <f>+A!N50-B!O50</f>
        <v>0</v>
      </c>
      <c r="O50" s="28">
        <f>+A!O50-B!P50</f>
        <v>-0.374</v>
      </c>
      <c r="P50" s="27">
        <f>+A!P50-B!Q50</f>
        <v>-0.23499999999999999</v>
      </c>
      <c r="Q50" s="28">
        <f>+A!Q50-B!R50</f>
        <v>91.808999999999997</v>
      </c>
      <c r="R50" s="27">
        <f>+A!R50-B!S50</f>
        <v>29.902999999999999</v>
      </c>
      <c r="S50" s="28">
        <f>+A!S50-B!T50</f>
        <v>289.28500000000003</v>
      </c>
      <c r="T50" s="27">
        <f>+A!T50-B!U50</f>
        <v>207.928</v>
      </c>
      <c r="U50" s="28">
        <f>+A!U50-B!V50</f>
        <v>2549.7710000000002</v>
      </c>
      <c r="V50" s="27">
        <f>+A!V50-B!W50</f>
        <v>4051.4409999999998</v>
      </c>
      <c r="W50" s="28">
        <f>+A!W50-B!X50</f>
        <v>3770.5030000000002</v>
      </c>
      <c r="X50" s="29">
        <f>+A!X50-B!Y50</f>
        <v>2255.259</v>
      </c>
      <c r="Y50" s="29">
        <f>+A!Y50-B!Z50</f>
        <v>1859.9380000000001</v>
      </c>
      <c r="Z50" s="29">
        <f>+A!Z50-B!AA50</f>
        <v>3618.799</v>
      </c>
      <c r="AA50" s="29">
        <f>+A!AA50-B!AB50</f>
        <v>3216.7809999999999</v>
      </c>
      <c r="AB50" s="29">
        <f>+A!AB50-B!AC50</f>
        <v>6680.9939999999997</v>
      </c>
      <c r="AC50" s="29">
        <f>+A!AC50-B!AD50</f>
        <v>3201.2959999999998</v>
      </c>
    </row>
    <row r="51" spans="2:29" x14ac:dyDescent="0.25">
      <c r="B51" s="189" t="s">
        <v>20</v>
      </c>
      <c r="C51" s="190"/>
      <c r="D51" s="24">
        <f>+A!D51-B!E51</f>
        <v>-7481.7209999999995</v>
      </c>
      <c r="E51" s="25">
        <f>+A!E51-B!F51</f>
        <v>-19432.560000000001</v>
      </c>
      <c r="F51" s="24">
        <f>+A!F51-B!G51</f>
        <v>-30429.15</v>
      </c>
      <c r="G51" s="25">
        <f>+A!G51-B!H51</f>
        <v>-43455.43</v>
      </c>
      <c r="H51" s="24">
        <f>+A!H51-B!I51</f>
        <v>-49791.6</v>
      </c>
      <c r="I51" s="25">
        <f>+A!I51-B!J51</f>
        <v>-47694.15</v>
      </c>
      <c r="J51" s="24">
        <f>+A!J51-B!K51</f>
        <v>-35078.25</v>
      </c>
      <c r="K51" s="25">
        <f>+A!K51-B!L51</f>
        <v>-43784.545000000006</v>
      </c>
      <c r="L51" s="24">
        <f>+A!L51-B!M51</f>
        <v>-79640.821000000011</v>
      </c>
      <c r="M51" s="25">
        <f>+A!M51-B!N51</f>
        <v>-67947.63</v>
      </c>
      <c r="N51" s="24">
        <f>+A!N51-B!O51</f>
        <v>-72082.612999999998</v>
      </c>
      <c r="O51" s="25">
        <f>+A!O51-B!P51</f>
        <v>-61371.203000000001</v>
      </c>
      <c r="P51" s="24">
        <f>+A!P51-B!Q51</f>
        <v>-75489.87</v>
      </c>
      <c r="Q51" s="25">
        <f>+A!Q51-B!R51</f>
        <v>-111432.069</v>
      </c>
      <c r="R51" s="24">
        <f>+A!R51-B!S51</f>
        <v>-81697.584999999992</v>
      </c>
      <c r="S51" s="25">
        <f>+A!S51-B!T51</f>
        <v>-123216.61199999999</v>
      </c>
      <c r="T51" s="24">
        <f>+A!T51-B!U51</f>
        <v>-109203.129</v>
      </c>
      <c r="U51" s="25">
        <f>+A!U51-B!V51</f>
        <v>-145941.122</v>
      </c>
      <c r="V51" s="24">
        <f>+A!V51-B!W51</f>
        <v>-195689.549</v>
      </c>
      <c r="W51" s="25">
        <f>+A!W51-B!X51</f>
        <v>-273158.04199999996</v>
      </c>
      <c r="X51" s="26">
        <f>+A!X51-B!Y51</f>
        <v>-228180.21500000003</v>
      </c>
      <c r="Y51" s="26">
        <f>+A!Y51-B!Z51</f>
        <v>-225312.76800000001</v>
      </c>
      <c r="Z51" s="26">
        <f>+A!Z51-B!AA51</f>
        <v>-183113.652</v>
      </c>
      <c r="AA51" s="26">
        <f>+A!AA51-B!AB51</f>
        <v>-187944.133</v>
      </c>
      <c r="AB51" s="26">
        <f>+A!AB51-B!AC51</f>
        <v>-226897.16499999998</v>
      </c>
      <c r="AC51" s="26">
        <f>+A!AC51-B!AD51</f>
        <v>-176555.046</v>
      </c>
    </row>
    <row r="52" spans="2:29" x14ac:dyDescent="0.25">
      <c r="B52" s="198" t="s">
        <v>21</v>
      </c>
      <c r="C52" s="199"/>
      <c r="D52" s="27">
        <f>+A!D52-B!E52</f>
        <v>8561.0319999999992</v>
      </c>
      <c r="E52" s="28">
        <f>+A!E52-B!F52</f>
        <v>13652.056</v>
      </c>
      <c r="F52" s="27">
        <f>+A!F52-B!G52</f>
        <v>18792.84</v>
      </c>
      <c r="G52" s="28">
        <f>+A!G52-B!H52</f>
        <v>18691.404999999999</v>
      </c>
      <c r="H52" s="27">
        <f>+A!H52-B!I52</f>
        <v>14675.911</v>
      </c>
      <c r="I52" s="28">
        <f>+A!I52-B!J52</f>
        <v>14046.189</v>
      </c>
      <c r="J52" s="27">
        <f>+A!J52-B!K52</f>
        <v>12394.146000000001</v>
      </c>
      <c r="K52" s="28">
        <f>+A!K52-B!L52</f>
        <v>10486.190999999999</v>
      </c>
      <c r="L52" s="27">
        <f>+A!L52-B!M52</f>
        <v>12935.874</v>
      </c>
      <c r="M52" s="28">
        <f>+A!M52-B!N52</f>
        <v>17052.906999999999</v>
      </c>
      <c r="N52" s="27">
        <f>+A!N52-B!O52</f>
        <v>17618.893</v>
      </c>
      <c r="O52" s="28">
        <f>+A!O52-B!P52</f>
        <v>19629.409</v>
      </c>
      <c r="P52" s="27">
        <f>+A!P52-B!Q52</f>
        <v>26433.970999999998</v>
      </c>
      <c r="Q52" s="28">
        <f>+A!Q52-B!R52</f>
        <v>41204.237000000001</v>
      </c>
      <c r="R52" s="27">
        <f>+A!R52-B!S52</f>
        <v>30375.467000000001</v>
      </c>
      <c r="S52" s="28">
        <f>+A!S52-B!T52</f>
        <v>22352.15</v>
      </c>
      <c r="T52" s="27">
        <f>+A!T52-B!U52</f>
        <v>33287.82</v>
      </c>
      <c r="U52" s="28">
        <f>+A!U52-B!V52</f>
        <v>42918.74</v>
      </c>
      <c r="V52" s="27">
        <f>+A!V52-B!W52</f>
        <v>36830.039999999994</v>
      </c>
      <c r="W52" s="28">
        <f>+A!W52-B!X52</f>
        <v>32679.06</v>
      </c>
      <c r="X52" s="29">
        <f>+A!X52-B!Y52</f>
        <v>29858.22</v>
      </c>
      <c r="Y52" s="29">
        <f>+A!Y52-B!Z52</f>
        <v>33409.07</v>
      </c>
      <c r="Z52" s="29">
        <f>+A!Z52-B!AA52</f>
        <v>34026.83</v>
      </c>
      <c r="AA52" s="29">
        <f>+A!AA52-B!AB52</f>
        <v>42499.51</v>
      </c>
      <c r="AB52" s="29">
        <f>+A!AB52-B!AC52</f>
        <v>26845.140000000003</v>
      </c>
      <c r="AC52" s="29">
        <f>+A!AC52-B!AD52</f>
        <v>27682.84</v>
      </c>
    </row>
    <row r="53" spans="2:29" x14ac:dyDescent="0.25">
      <c r="B53" s="189" t="s">
        <v>22</v>
      </c>
      <c r="C53" s="190"/>
      <c r="D53" s="24">
        <f>+A!D53-B!E53</f>
        <v>4007.5199999999995</v>
      </c>
      <c r="E53" s="25">
        <f>+A!E53-B!F53</f>
        <v>4853.1390000000001</v>
      </c>
      <c r="F53" s="24">
        <f>+A!F53-B!G53</f>
        <v>13435.857</v>
      </c>
      <c r="G53" s="25">
        <f>+A!G53-B!H53</f>
        <v>12450.39</v>
      </c>
      <c r="H53" s="24">
        <f>+A!H53-B!I53</f>
        <v>5990.9089999999997</v>
      </c>
      <c r="I53" s="25">
        <f>+A!I53-B!J53</f>
        <v>4189.9850000000006</v>
      </c>
      <c r="J53" s="24">
        <f>+A!J53-B!K53</f>
        <v>10669.876</v>
      </c>
      <c r="K53" s="25">
        <f>+A!K53-B!L53</f>
        <v>11891.043999999998</v>
      </c>
      <c r="L53" s="24">
        <f>+A!L53-B!M53</f>
        <v>9554.612000000001</v>
      </c>
      <c r="M53" s="25">
        <f>+A!M53-B!N53</f>
        <v>14649.222</v>
      </c>
      <c r="N53" s="24">
        <f>+A!N53-B!O53</f>
        <v>11375.460000000001</v>
      </c>
      <c r="O53" s="25">
        <f>+A!O53-B!P53</f>
        <v>7567.8600000000006</v>
      </c>
      <c r="P53" s="24">
        <f>+A!P53-B!Q53</f>
        <v>12088.74</v>
      </c>
      <c r="Q53" s="25">
        <f>+A!Q53-B!R53</f>
        <v>25984.720000000001</v>
      </c>
      <c r="R53" s="24">
        <f>+A!R53-B!S53</f>
        <v>18507.393</v>
      </c>
      <c r="S53" s="25">
        <f>+A!S53-B!T53</f>
        <v>33212.230000000003</v>
      </c>
      <c r="T53" s="24">
        <f>+A!T53-B!U53</f>
        <v>25963.723000000002</v>
      </c>
      <c r="U53" s="25">
        <f>+A!U53-B!V53</f>
        <v>25773.106</v>
      </c>
      <c r="V53" s="24">
        <f>+A!V53-B!W53</f>
        <v>24748.759000000002</v>
      </c>
      <c r="W53" s="25">
        <f>+A!W53-B!X53</f>
        <v>26447.392999999996</v>
      </c>
      <c r="X53" s="26">
        <f>+A!X53-B!Y53</f>
        <v>27609.01</v>
      </c>
      <c r="Y53" s="26">
        <f>+A!Y53-B!Z53</f>
        <v>24869.061000000002</v>
      </c>
      <c r="Z53" s="26">
        <f>+A!Z53-B!AA53</f>
        <v>29852.727000000003</v>
      </c>
      <c r="AA53" s="26">
        <f>+A!AA53-B!AB53</f>
        <v>22799.434999999998</v>
      </c>
      <c r="AB53" s="26">
        <f>+A!AB53-B!AC53</f>
        <v>20146.950999999997</v>
      </c>
      <c r="AC53" s="26">
        <f>+A!AC53-B!AD53</f>
        <v>13302.777</v>
      </c>
    </row>
    <row r="54" spans="2:29" x14ac:dyDescent="0.25">
      <c r="B54" s="198" t="s">
        <v>23</v>
      </c>
      <c r="C54" s="199"/>
      <c r="D54" s="27">
        <f>+A!D54-B!E54</f>
        <v>1409.249</v>
      </c>
      <c r="E54" s="28">
        <f>+A!E54-B!F54</f>
        <v>1494.4110000000001</v>
      </c>
      <c r="F54" s="27">
        <f>+A!F54-B!G54</f>
        <v>3056.0620000000004</v>
      </c>
      <c r="G54" s="28">
        <f>+A!G54-B!H54</f>
        <v>2990.614</v>
      </c>
      <c r="H54" s="27">
        <f>+A!H54-B!I54</f>
        <v>2023.623</v>
      </c>
      <c r="I54" s="28">
        <f>+A!I54-B!J54</f>
        <v>2179.9230000000002</v>
      </c>
      <c r="J54" s="27">
        <f>+A!J54-B!K54</f>
        <v>1897.991</v>
      </c>
      <c r="K54" s="28">
        <f>+A!K54-B!L54</f>
        <v>-273.48399999999992</v>
      </c>
      <c r="L54" s="27">
        <f>+A!L54-B!M54</f>
        <v>1369.3789999999999</v>
      </c>
      <c r="M54" s="28">
        <f>+A!M54-B!N54</f>
        <v>8424.5820000000003</v>
      </c>
      <c r="N54" s="27">
        <f>+A!N54-B!O54</f>
        <v>2481.4770000000003</v>
      </c>
      <c r="O54" s="28">
        <f>+A!O54-B!P54</f>
        <v>5407.107</v>
      </c>
      <c r="P54" s="27">
        <f>+A!P54-B!Q54</f>
        <v>1867.867</v>
      </c>
      <c r="Q54" s="28">
        <f>+A!Q54-B!R54</f>
        <v>6689.8379999999997</v>
      </c>
      <c r="R54" s="27">
        <f>+A!R54-B!S54</f>
        <v>14275.853999999999</v>
      </c>
      <c r="S54" s="28">
        <f>+A!S54-B!T54</f>
        <v>3389.8460000000005</v>
      </c>
      <c r="T54" s="27">
        <f>+A!T54-B!U54</f>
        <v>6136.6350000000002</v>
      </c>
      <c r="U54" s="28">
        <f>+A!U54-B!V54</f>
        <v>10422.569</v>
      </c>
      <c r="V54" s="27">
        <f>+A!V54-B!W54</f>
        <v>16165.151</v>
      </c>
      <c r="W54" s="28">
        <f>+A!W54-B!X54</f>
        <v>22560.637999999999</v>
      </c>
      <c r="X54" s="29">
        <f>+A!X54-B!Y54</f>
        <v>26913.282999999999</v>
      </c>
      <c r="Y54" s="29">
        <f>+A!Y54-B!Z54</f>
        <v>32400.824000000001</v>
      </c>
      <c r="Z54" s="29">
        <f>+A!Z54-B!AA54</f>
        <v>27165.309000000001</v>
      </c>
      <c r="AA54" s="29">
        <f>+A!AA54-B!AB54</f>
        <v>21604.444</v>
      </c>
      <c r="AB54" s="29">
        <f>+A!AB54-B!AC54</f>
        <v>19599.611000000001</v>
      </c>
      <c r="AC54" s="29">
        <f>+A!AC54-B!AD54</f>
        <v>12316.107</v>
      </c>
    </row>
    <row r="55" spans="2:29" x14ac:dyDescent="0.25">
      <c r="B55" s="189" t="s">
        <v>24</v>
      </c>
      <c r="C55" s="190"/>
      <c r="D55" s="24">
        <f>+A!D55-B!E55</f>
        <v>6245.7460000000001</v>
      </c>
      <c r="E55" s="25">
        <f>+A!E55-B!F55</f>
        <v>5943.317</v>
      </c>
      <c r="F55" s="24">
        <f>+A!F55-B!G55</f>
        <v>4811.2909999999993</v>
      </c>
      <c r="G55" s="25">
        <f>+A!G55-B!H55</f>
        <v>6553.8679999999995</v>
      </c>
      <c r="H55" s="24">
        <f>+A!H55-B!I55</f>
        <v>5959.7550000000001</v>
      </c>
      <c r="I55" s="25">
        <f>+A!I55-B!J55</f>
        <v>7741.0370000000003</v>
      </c>
      <c r="J55" s="24">
        <f>+A!J55-B!K55</f>
        <v>5466.7629999999999</v>
      </c>
      <c r="K55" s="25">
        <f>+A!K55-B!L55</f>
        <v>4461.6059999999998</v>
      </c>
      <c r="L55" s="24">
        <f>+A!L55-B!M55</f>
        <v>4044.4169999999999</v>
      </c>
      <c r="M55" s="25">
        <f>+A!M55-B!N55</f>
        <v>4218.5829999999996</v>
      </c>
      <c r="N55" s="24">
        <f>+A!N55-B!O55</f>
        <v>3936.8989999999999</v>
      </c>
      <c r="O55" s="25">
        <f>+A!O55-B!P55</f>
        <v>5806.6670000000004</v>
      </c>
      <c r="P55" s="24">
        <f>+A!P55-B!Q55</f>
        <v>4076.3090000000002</v>
      </c>
      <c r="Q55" s="25">
        <f>+A!Q55-B!R55</f>
        <v>7789.9539999999997</v>
      </c>
      <c r="R55" s="24">
        <f>+A!R55-B!S55</f>
        <v>8691.8340000000007</v>
      </c>
      <c r="S55" s="25">
        <f>+A!S55-B!T55</f>
        <v>9146.5879999999997</v>
      </c>
      <c r="T55" s="24">
        <f>+A!T55-B!U55</f>
        <v>14656.62</v>
      </c>
      <c r="U55" s="25">
        <f>+A!U55-B!V55</f>
        <v>13615.098</v>
      </c>
      <c r="V55" s="24">
        <f>+A!V55-B!W55</f>
        <v>17706.215</v>
      </c>
      <c r="W55" s="25">
        <f>+A!W55-B!X55</f>
        <v>16233.218000000001</v>
      </c>
      <c r="X55" s="26">
        <f>+A!X55-B!Y55</f>
        <v>18449.762999999999</v>
      </c>
      <c r="Y55" s="26">
        <f>+A!Y55-B!Z55</f>
        <v>15532.973</v>
      </c>
      <c r="Z55" s="26">
        <f>+A!Z55-B!AA55</f>
        <v>21109.416999999998</v>
      </c>
      <c r="AA55" s="26">
        <f>+A!AA55-B!AB55</f>
        <v>19408.688999999998</v>
      </c>
      <c r="AB55" s="26">
        <f>+A!AB55-B!AC55</f>
        <v>18404.041000000001</v>
      </c>
      <c r="AC55" s="26">
        <f>+A!AC55-B!AD55</f>
        <v>12069.581</v>
      </c>
    </row>
    <row r="56" spans="2:29" ht="15.75" thickBot="1" x14ac:dyDescent="0.3">
      <c r="B56" s="200" t="s">
        <v>25</v>
      </c>
      <c r="C56" s="201"/>
      <c r="D56" s="30">
        <f>+A!D56-B!E56</f>
        <v>0</v>
      </c>
      <c r="E56" s="31">
        <f>+A!E56-B!F56</f>
        <v>0</v>
      </c>
      <c r="F56" s="30">
        <f>+A!F56-B!G56</f>
        <v>1E-3</v>
      </c>
      <c r="G56" s="31">
        <f>+A!G56-B!H56</f>
        <v>1E-3</v>
      </c>
      <c r="H56" s="30">
        <f>+A!H56-B!I56</f>
        <v>-1E-3</v>
      </c>
      <c r="I56" s="31">
        <f>+A!I56-B!J56</f>
        <v>0</v>
      </c>
      <c r="J56" s="30">
        <f>+A!J56-B!K56</f>
        <v>-22.425000000000001</v>
      </c>
      <c r="K56" s="31">
        <f>+A!K56-B!L56</f>
        <v>1.7000000000000015E-2</v>
      </c>
      <c r="L56" s="30">
        <f>+A!L56-B!M56</f>
        <v>-199.43199999999999</v>
      </c>
      <c r="M56" s="31">
        <f>+A!M56-B!N56</f>
        <v>-83.465000000000003</v>
      </c>
      <c r="N56" s="30">
        <f>+A!N56-B!O56</f>
        <v>-9.5590000000000011</v>
      </c>
      <c r="O56" s="31">
        <f>+A!O56-B!P56</f>
        <v>6.0130000000000017</v>
      </c>
      <c r="P56" s="30">
        <f>+A!P56-B!Q56</f>
        <v>-41.601999999999997</v>
      </c>
      <c r="Q56" s="31">
        <f>+A!Q56-B!R56</f>
        <v>-50.683999999999997</v>
      </c>
      <c r="R56" s="30">
        <f>+A!R56-B!S56</f>
        <v>15.274999999999999</v>
      </c>
      <c r="S56" s="31">
        <f>+A!S56-B!T56</f>
        <v>-16.320999999999991</v>
      </c>
      <c r="T56" s="30">
        <f>+A!T56-B!U56</f>
        <v>-12.600999999999999</v>
      </c>
      <c r="U56" s="31">
        <f>+A!U56-B!V56</f>
        <v>-28.716999999999999</v>
      </c>
      <c r="V56" s="30">
        <f>+A!V56-B!W56</f>
        <v>0.54599999999999937</v>
      </c>
      <c r="W56" s="31">
        <f>+A!W56-B!X56</f>
        <v>27.246000000000002</v>
      </c>
      <c r="X56" s="32">
        <f>+A!X56-B!Y56</f>
        <v>-9.3089999999999975</v>
      </c>
      <c r="Y56" s="32">
        <f>+A!Y56-B!Z56</f>
        <v>13.256</v>
      </c>
      <c r="Z56" s="32">
        <f>+A!Z56-B!AA56</f>
        <v>-9.6530000000000022</v>
      </c>
      <c r="AA56" s="32">
        <f>+A!AA56-B!AB56</f>
        <v>24.806000000000001</v>
      </c>
      <c r="AB56" s="32">
        <f>+A!AB56-B!AC56</f>
        <v>32.307000000000002</v>
      </c>
      <c r="AC56" s="32">
        <f>+A!AC56-B!AD56</f>
        <v>-10.133000000000003</v>
      </c>
    </row>
    <row r="57" spans="2:29" x14ac:dyDescent="0.25">
      <c r="B57" t="s">
        <v>52</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G151"/>
  <sheetViews>
    <sheetView showGridLines="0" topLeftCell="T82" workbookViewId="0">
      <selection activeCell="H60" sqref="H60:AG60"/>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 min="33" max="33" width="15.85546875" customWidth="1"/>
  </cols>
  <sheetData>
    <row r="7" spans="2:16" x14ac:dyDescent="0.25">
      <c r="L7" s="191" t="s">
        <v>9</v>
      </c>
      <c r="M7" s="204"/>
      <c r="N7" s="204"/>
      <c r="O7" s="204"/>
      <c r="P7" s="204"/>
    </row>
    <row r="8" spans="2:16" x14ac:dyDescent="0.25">
      <c r="B8" s="191" t="s">
        <v>8</v>
      </c>
      <c r="C8" s="204"/>
      <c r="D8" s="204"/>
      <c r="E8" s="204"/>
      <c r="L8" s="204"/>
      <c r="M8" s="204"/>
      <c r="N8" s="204"/>
      <c r="O8" s="204"/>
      <c r="P8" s="204"/>
    </row>
    <row r="9" spans="2:16" x14ac:dyDescent="0.25">
      <c r="B9" s="204"/>
      <c r="C9" s="204"/>
      <c r="D9" s="204"/>
      <c r="E9" s="204"/>
      <c r="L9" s="204"/>
      <c r="M9" s="204"/>
      <c r="N9" s="204"/>
      <c r="O9" s="204"/>
      <c r="P9" s="204"/>
    </row>
    <row r="10" spans="2:16" x14ac:dyDescent="0.25">
      <c r="B10" s="204"/>
      <c r="C10" s="204"/>
      <c r="D10" s="204"/>
      <c r="E10" s="204"/>
      <c r="L10" s="204"/>
      <c r="M10" s="204"/>
      <c r="N10" s="204"/>
      <c r="O10" s="204"/>
      <c r="P10" s="204"/>
    </row>
    <row r="11" spans="2:16" x14ac:dyDescent="0.25">
      <c r="B11" s="204"/>
      <c r="C11" s="204"/>
      <c r="D11" s="204"/>
      <c r="E11" s="204"/>
      <c r="L11" s="204"/>
      <c r="M11" s="204"/>
      <c r="N11" s="204"/>
      <c r="O11" s="204"/>
      <c r="P11" s="204"/>
    </row>
    <row r="12" spans="2:16" x14ac:dyDescent="0.25">
      <c r="B12" s="204"/>
      <c r="C12" s="204"/>
      <c r="D12" s="204"/>
      <c r="E12" s="204"/>
      <c r="L12" s="204"/>
      <c r="M12" s="204"/>
      <c r="N12" s="204"/>
      <c r="O12" s="204"/>
      <c r="P12" s="204"/>
    </row>
    <row r="13" spans="2:16" x14ac:dyDescent="0.25">
      <c r="B13" s="204"/>
      <c r="C13" s="204"/>
      <c r="D13" s="204"/>
      <c r="E13" s="204"/>
      <c r="L13" s="204"/>
      <c r="M13" s="204"/>
      <c r="N13" s="204"/>
      <c r="O13" s="204"/>
      <c r="P13" s="204"/>
    </row>
    <row r="14" spans="2:16" x14ac:dyDescent="0.25">
      <c r="B14" s="204"/>
      <c r="C14" s="204"/>
      <c r="D14" s="204"/>
      <c r="E14" s="204"/>
      <c r="L14" s="204"/>
      <c r="M14" s="204"/>
      <c r="N14" s="204"/>
      <c r="O14" s="204"/>
      <c r="P14" s="204"/>
    </row>
    <row r="15" spans="2:16" x14ac:dyDescent="0.25">
      <c r="B15" s="204"/>
      <c r="C15" s="204"/>
      <c r="D15" s="204"/>
      <c r="E15" s="204"/>
      <c r="G15" s="226" t="s">
        <v>39</v>
      </c>
      <c r="H15" s="226"/>
      <c r="I15" s="226"/>
      <c r="J15" s="226"/>
      <c r="K15" s="226"/>
      <c r="L15" s="204"/>
      <c r="M15" s="204"/>
      <c r="N15" s="204"/>
      <c r="O15" s="204"/>
      <c r="P15" s="204"/>
    </row>
    <row r="16" spans="2:16" ht="15" customHeight="1" x14ac:dyDescent="0.25">
      <c r="B16" s="204"/>
      <c r="C16" s="204"/>
      <c r="D16" s="204"/>
      <c r="E16" s="204"/>
      <c r="G16" s="226"/>
      <c r="H16" s="226"/>
      <c r="I16" s="226"/>
      <c r="J16" s="226"/>
      <c r="K16" s="226"/>
      <c r="L16" s="204"/>
      <c r="M16" s="204"/>
      <c r="N16" s="204"/>
      <c r="O16" s="204"/>
      <c r="P16" s="204"/>
    </row>
    <row r="17" spans="3:14" x14ac:dyDescent="0.25">
      <c r="C17" s="192" t="s">
        <v>3</v>
      </c>
      <c r="D17" s="192"/>
      <c r="E17" s="192"/>
      <c r="G17" s="226"/>
      <c r="H17" s="226"/>
      <c r="I17" s="226"/>
      <c r="J17" s="226"/>
      <c r="K17" s="226"/>
      <c r="N17" s="3" t="s">
        <v>3</v>
      </c>
    </row>
    <row r="43" spans="6:33" x14ac:dyDescent="0.25">
      <c r="F43" s="4" t="s">
        <v>62</v>
      </c>
    </row>
    <row r="44" spans="6:33" ht="15.75" thickBot="1" x14ac:dyDescent="0.3"/>
    <row r="45" spans="6:33" ht="15.75" thickBot="1" x14ac:dyDescent="0.3">
      <c r="F45" s="6" t="s">
        <v>14</v>
      </c>
      <c r="G45" s="7"/>
      <c r="H45" s="12">
        <v>1995</v>
      </c>
      <c r="I45" s="8">
        <v>1996</v>
      </c>
      <c r="J45" s="12">
        <v>1997</v>
      </c>
      <c r="K45" s="8">
        <v>1998</v>
      </c>
      <c r="L45" s="12">
        <v>1999</v>
      </c>
      <c r="M45" s="8">
        <v>2000</v>
      </c>
      <c r="N45" s="12">
        <v>2001</v>
      </c>
      <c r="O45" s="8">
        <v>2002</v>
      </c>
      <c r="P45" s="12">
        <v>2003</v>
      </c>
      <c r="Q45" s="8">
        <v>2004</v>
      </c>
      <c r="R45" s="12">
        <v>2005</v>
      </c>
      <c r="S45" s="8">
        <v>2006</v>
      </c>
      <c r="T45" s="12">
        <v>2007</v>
      </c>
      <c r="U45" s="8">
        <v>2008</v>
      </c>
      <c r="V45" s="12">
        <v>2009</v>
      </c>
      <c r="W45" s="8">
        <v>2010</v>
      </c>
      <c r="X45" s="12">
        <v>2011</v>
      </c>
      <c r="Y45" s="8">
        <v>2012</v>
      </c>
      <c r="Z45" s="12">
        <v>2013</v>
      </c>
      <c r="AA45" s="8">
        <v>2014</v>
      </c>
      <c r="AB45" s="12">
        <v>2015</v>
      </c>
      <c r="AC45" s="9">
        <v>2016</v>
      </c>
      <c r="AD45" s="9">
        <v>2017</v>
      </c>
      <c r="AE45" s="9">
        <v>2018</v>
      </c>
      <c r="AF45" s="9">
        <v>2019</v>
      </c>
      <c r="AG45" s="9">
        <v>2020</v>
      </c>
    </row>
    <row r="46" spans="6:33" ht="15.75" thickBot="1" x14ac:dyDescent="0.3">
      <c r="F46" s="194" t="s">
        <v>26</v>
      </c>
      <c r="G46" s="210"/>
      <c r="H46" s="116">
        <f>(A!D46/D!H60)*1000</f>
        <v>0.69296848404985456</v>
      </c>
      <c r="I46" s="127">
        <f>(A!E46/D!I60)*1000</f>
        <v>0.80726059591020827</v>
      </c>
      <c r="J46" s="116">
        <f>(A!F46/D!J60)*1000</f>
        <v>1.223433675509932</v>
      </c>
      <c r="K46" s="127">
        <f>(A!G46/D!K60)*1000</f>
        <v>1.2157650703633689</v>
      </c>
      <c r="L46" s="116">
        <f>(A!H46/D!L60)*1000</f>
        <v>1.0268218702201022</v>
      </c>
      <c r="M46" s="127">
        <f>(A!I46/D!M60)*1000</f>
        <v>0.96911396608091538</v>
      </c>
      <c r="N46" s="116">
        <f>(A!J46/D!N60)*1000</f>
        <v>1.05308326608836</v>
      </c>
      <c r="O46" s="127">
        <f>(A!K46/D!O60)*1000</f>
        <v>0.91989665305309298</v>
      </c>
      <c r="P46" s="116">
        <f>(A!L46/D!P60)*1000</f>
        <v>0.89572538796389656</v>
      </c>
      <c r="Q46" s="127">
        <f>(A!M46/D!Q60)*1000</f>
        <v>1.4477632026429579</v>
      </c>
      <c r="R46" s="116">
        <f>(A!N46/D!R60)*1000</f>
        <v>1.1950782299865617</v>
      </c>
      <c r="S46" s="127">
        <f>(A!O46/D!S60)*1000</f>
        <v>1.3872719943087504</v>
      </c>
      <c r="T46" s="116">
        <f>(A!P46/D!T60)*1000</f>
        <v>1.5366129070067276</v>
      </c>
      <c r="U46" s="127">
        <f>(A!Q46/D!U60)*1000</f>
        <v>2.3612811239393516</v>
      </c>
      <c r="V46" s="116">
        <f>(A!R46/D!V60)*1000</f>
        <v>2.0732341947763078</v>
      </c>
      <c r="W46" s="127">
        <f>(A!S46/D!W60)*1000</f>
        <v>2.4190536678310575</v>
      </c>
      <c r="X46" s="116">
        <f>(A!T46/D!X60)*1000</f>
        <v>3.1715125805220747</v>
      </c>
      <c r="Y46" s="127">
        <f>(A!U46/D!Y60)*1000</f>
        <v>2.7833162970534642</v>
      </c>
      <c r="Z46" s="116">
        <f>(A!V46/D!Z60)*1000</f>
        <v>3.1633212281280954</v>
      </c>
      <c r="AA46" s="127">
        <f>(A!W46/D!AA60)*1000</f>
        <v>3.0255897614790914</v>
      </c>
      <c r="AB46" s="116">
        <f>(A!X46/D!AB60)*1000</f>
        <v>3.2218141382735244</v>
      </c>
      <c r="AC46" s="123">
        <f>(A!Y46/D!AC60)*1000</f>
        <v>3.1750480461242794</v>
      </c>
      <c r="AD46" s="123">
        <f>(A!Z46/D!AD60)*1000</f>
        <v>3.2745523946097554</v>
      </c>
      <c r="AE46" s="123">
        <f>(A!AA46/D!AE60)*1000</f>
        <v>2.9622300965643</v>
      </c>
      <c r="AF46" s="123">
        <f>(A!AB46/D!AF60)*1000</f>
        <v>2.725139687424083</v>
      </c>
      <c r="AG46" s="178">
        <f>(A!AC46/D!AG60)*1000</f>
        <v>2.0367664575557849</v>
      </c>
    </row>
    <row r="47" spans="6:33" x14ac:dyDescent="0.25">
      <c r="F47" s="216" t="s">
        <v>16</v>
      </c>
      <c r="G47" s="217"/>
      <c r="H47" s="124">
        <f>(A!D47/D!H$60)*1000</f>
        <v>5.4260720364574751E-2</v>
      </c>
      <c r="I47" s="117">
        <f>(A!E47/D!I$60)*1000</f>
        <v>4.856473702693212E-2</v>
      </c>
      <c r="J47" s="124">
        <f>(A!F47/D!J$60)*1000</f>
        <v>0.10252054392747632</v>
      </c>
      <c r="K47" s="117">
        <f>(A!G47/D!K$60)*1000</f>
        <v>6.645460512497374E-2</v>
      </c>
      <c r="L47" s="124">
        <f>(A!H47/D!L$60)*1000</f>
        <v>8.9233660850854227E-2</v>
      </c>
      <c r="M47" s="117">
        <f>(A!I47/D!M$60)*1000</f>
        <v>6.501591234164282E-2</v>
      </c>
      <c r="N47" s="124">
        <f>(A!J47/D!N$60)*1000</f>
        <v>0.10283651906394997</v>
      </c>
      <c r="O47" s="117">
        <f>(A!K47/D!O$60)*1000</f>
        <v>0.10969899890427333</v>
      </c>
      <c r="P47" s="124">
        <f>(A!L47/D!P$60)*1000</f>
        <v>9.9292393202331478E-2</v>
      </c>
      <c r="Q47" s="117">
        <f>(A!M47/D!Q$60)*1000</f>
        <v>0.12691582859641454</v>
      </c>
      <c r="R47" s="124">
        <f>(A!N47/D!R$60)*1000</f>
        <v>0.1139683720483778</v>
      </c>
      <c r="S47" s="117">
        <f>(A!O47/D!S$60)*1000</f>
        <v>0.19039454588570073</v>
      </c>
      <c r="T47" s="124">
        <f>(A!P47/D!T$60)*1000</f>
        <v>0.18010401087695443</v>
      </c>
      <c r="U47" s="117">
        <f>(A!Q47/D!U$60)*1000</f>
        <v>0.21940800760421014</v>
      </c>
      <c r="V47" s="124">
        <f>(A!R47/D!V$60)*1000</f>
        <v>0.24598660826893529</v>
      </c>
      <c r="W47" s="117">
        <f>(A!S47/D!W$60)*1000</f>
        <v>0.28370389692873021</v>
      </c>
      <c r="X47" s="124">
        <f>(A!T47/D!X$60)*1000</f>
        <v>0.80118734989787455</v>
      </c>
      <c r="Y47" s="117">
        <f>(A!U47/D!Y$60)*1000</f>
        <v>0.21582511888360517</v>
      </c>
      <c r="Z47" s="124">
        <f>(A!V47/D!Z$60)*1000</f>
        <v>0.24927808957851877</v>
      </c>
      <c r="AA47" s="117">
        <f>(A!W47/D!AA$60)*1000</f>
        <v>0.25579274408058261</v>
      </c>
      <c r="AB47" s="124">
        <f>(A!X47/D!AB$60)*1000</f>
        <v>0.32883382994342963</v>
      </c>
      <c r="AC47" s="118">
        <f>(A!Y47/D!AC$60)*1000</f>
        <v>0.32375400384368996</v>
      </c>
      <c r="AD47" s="118">
        <f>(A!Z47/D!AD$60)*1000</f>
        <v>0.33564625993799957</v>
      </c>
      <c r="AE47" s="118">
        <f>(A!AA47/D!AE$60)*1000</f>
        <v>0.33672966140329064</v>
      </c>
      <c r="AF47" s="118">
        <f>(A!AB47/D!AF$60)*1000</f>
        <v>0.30548728641995304</v>
      </c>
      <c r="AG47" s="120">
        <f>(A!AC47/D!AG$60)*1000</f>
        <v>0.27602219487016594</v>
      </c>
    </row>
    <row r="48" spans="6:33" x14ac:dyDescent="0.25">
      <c r="F48" s="220" t="s">
        <v>17</v>
      </c>
      <c r="G48" s="221"/>
      <c r="H48" s="125">
        <f>(A!D48/D!H$60)*1000</f>
        <v>1.3622961620820293E-3</v>
      </c>
      <c r="I48" s="119">
        <f>(A!E48/D!I$60)*1000</f>
        <v>1.8205516086334044E-3</v>
      </c>
      <c r="J48" s="125">
        <f>(A!F48/D!J$60)*1000</f>
        <v>2.1516864418077591E-3</v>
      </c>
      <c r="K48" s="119">
        <f>(A!G48/D!K$60)*1000</f>
        <v>1.3983669397185465E-3</v>
      </c>
      <c r="L48" s="125">
        <f>(A!H48/D!L$60)*1000</f>
        <v>1.1207476732429418E-2</v>
      </c>
      <c r="M48" s="119">
        <f>(A!I48/D!M$60)*1000</f>
        <v>1.860288107887209E-3</v>
      </c>
      <c r="N48" s="125">
        <f>(A!J48/D!N$60)*1000</f>
        <v>4.8227254387734513E-4</v>
      </c>
      <c r="O48" s="119">
        <f>(A!K48/D!O$60)*1000</f>
        <v>2.4185924892917618E-3</v>
      </c>
      <c r="P48" s="125">
        <f>(A!L48/D!P$60)*1000</f>
        <v>4.2149971717370454E-3</v>
      </c>
      <c r="Q48" s="119">
        <f>(A!M48/D!Q$60)*1000</f>
        <v>4.0863333819171153E-3</v>
      </c>
      <c r="R48" s="125">
        <f>(A!N48/D!R$60)*1000</f>
        <v>4.5983394125551939E-3</v>
      </c>
      <c r="S48" s="119">
        <f>(A!O48/D!S$60)*1000</f>
        <v>3.4660184965615366E-3</v>
      </c>
      <c r="T48" s="125">
        <f>(A!P48/D!T$60)*1000</f>
        <v>1.4205935441524648E-2</v>
      </c>
      <c r="U48" s="119">
        <f>(A!Q48/D!U$60)*1000</f>
        <v>1.3805443501646034E-2</v>
      </c>
      <c r="V48" s="125">
        <f>(A!R48/D!V$60)*1000</f>
        <v>6.4422252287371874E-3</v>
      </c>
      <c r="W48" s="119">
        <f>(A!S48/D!W$60)*1000</f>
        <v>9.3086240529873434E-3</v>
      </c>
      <c r="X48" s="125">
        <f>(A!T48/D!X$60)*1000</f>
        <v>2.3165016946109129E-2</v>
      </c>
      <c r="Y48" s="119">
        <f>(A!U48/D!Y$60)*1000</f>
        <v>2.8168814719345809E-2</v>
      </c>
      <c r="Z48" s="125">
        <f>(A!V48/D!Z$60)*1000</f>
        <v>3.2267150874876201E-2</v>
      </c>
      <c r="AA48" s="119">
        <f>(A!W48/D!AA$60)*1000</f>
        <v>1.9077530196659833E-2</v>
      </c>
      <c r="AB48" s="125">
        <f>(A!X48/D!AB$60)*1000</f>
        <v>2.2345100833441295E-2</v>
      </c>
      <c r="AC48" s="120">
        <f>(A!Y48/D!AC$60)*1000</f>
        <v>2.809086055947042E-2</v>
      </c>
      <c r="AD48" s="120">
        <f>(A!Z48/D!AD$60)*1000</f>
        <v>2.7575296821949011E-2</v>
      </c>
      <c r="AE48" s="120">
        <f>(A!AA48/D!AE$60)*1000</f>
        <v>2.8489659745534419E-2</v>
      </c>
      <c r="AF48" s="120">
        <f>(A!AB48/D!AF$60)*1000</f>
        <v>1.1315126730909387E-2</v>
      </c>
      <c r="AG48" s="120">
        <f>(A!AC48/D!AG$60)*1000</f>
        <v>3.6158381640593977E-3</v>
      </c>
    </row>
    <row r="49" spans="6:33" x14ac:dyDescent="0.25">
      <c r="F49" s="216" t="s">
        <v>18</v>
      </c>
      <c r="G49" s="217"/>
      <c r="H49" s="125">
        <f>(A!D49/D!H$60)*1000</f>
        <v>2.0152253884587933E-2</v>
      </c>
      <c r="I49" s="119">
        <f>(A!E49/D!I$60)*1000</f>
        <v>7.1963856398065866E-3</v>
      </c>
      <c r="J49" s="125">
        <f>(A!F49/D!J$60)*1000</f>
        <v>3.5467537661645109E-3</v>
      </c>
      <c r="K49" s="119">
        <f>(A!G49/D!K$60)*1000</f>
        <v>4.3119880277252684E-3</v>
      </c>
      <c r="L49" s="125">
        <f>(A!H49/D!L$60)*1000</f>
        <v>5.9247401031809815E-3</v>
      </c>
      <c r="M49" s="119">
        <f>(A!I49/D!M$60)*1000</f>
        <v>3.6715621168778093E-3</v>
      </c>
      <c r="N49" s="125">
        <f>(A!J49/D!N$60)*1000</f>
        <v>2.9341335485172479E-3</v>
      </c>
      <c r="O49" s="119">
        <f>(A!K49/D!O$60)*1000</f>
        <v>2.1526795497559519E-3</v>
      </c>
      <c r="P49" s="125">
        <f>(A!L49/D!P$60)*1000</f>
        <v>3.1392489117336021E-3</v>
      </c>
      <c r="Q49" s="119">
        <f>(A!M49/D!Q$60)*1000</f>
        <v>3.6433221590633047E-3</v>
      </c>
      <c r="R49" s="125">
        <f>(A!N49/D!R$60)*1000</f>
        <v>5.17988097523517E-3</v>
      </c>
      <c r="S49" s="119">
        <f>(A!O49/D!S$60)*1000</f>
        <v>2.4415698363765706E-3</v>
      </c>
      <c r="T49" s="125">
        <f>(A!P49/D!T$60)*1000</f>
        <v>2.4807426334419462E-3</v>
      </c>
      <c r="U49" s="119">
        <f>(A!Q49/D!U$60)*1000</f>
        <v>1.9326981035841793E-3</v>
      </c>
      <c r="V49" s="125">
        <f>(A!R49/D!V$60)*1000</f>
        <v>1.1438235226673393E-3</v>
      </c>
      <c r="W49" s="119">
        <f>(A!S49/D!W$60)*1000</f>
        <v>4.1056117588350051E-4</v>
      </c>
      <c r="X49" s="125">
        <f>(A!T49/D!X$60)*1000</f>
        <v>1.2138800978609746E-3</v>
      </c>
      <c r="Y49" s="119">
        <f>(A!U49/D!Y$60)*1000</f>
        <v>4.844006933025199E-4</v>
      </c>
      <c r="Z49" s="125">
        <f>(A!V49/D!Z$60)*1000</f>
        <v>3.6553890172774293E-2</v>
      </c>
      <c r="AA49" s="119">
        <f>(A!W49/D!AA$60)*1000</f>
        <v>7.5685693106004447E-4</v>
      </c>
      <c r="AB49" s="125">
        <f>(A!X49/D!AB$60)*1000</f>
        <v>4.8386449021894026E-3</v>
      </c>
      <c r="AC49" s="120">
        <f>(A!Y49/D!AC$60)*1000</f>
        <v>1.2084774717061714E-3</v>
      </c>
      <c r="AD49" s="120">
        <f>(A!Z49/D!AD$60)*1000</f>
        <v>1.5682701027014488E-2</v>
      </c>
      <c r="AE49" s="120">
        <f>(A!AA49/D!AE$60)*1000</f>
        <v>1.7678312404160968E-3</v>
      </c>
      <c r="AF49" s="120">
        <f>(A!AB49/D!AF$60)*1000</f>
        <v>3.1681512673090938E-3</v>
      </c>
      <c r="AG49" s="120">
        <f>(A!AC49/D!AG$60)*1000</f>
        <v>1.1415071865322002E-5</v>
      </c>
    </row>
    <row r="50" spans="6:33" x14ac:dyDescent="0.25">
      <c r="F50" s="220" t="s">
        <v>19</v>
      </c>
      <c r="G50" s="221"/>
      <c r="H50" s="125">
        <f>(A!D50/D!H$60)*1000</f>
        <v>0</v>
      </c>
      <c r="I50" s="119">
        <f>(A!E50/D!I$60)*1000</f>
        <v>0</v>
      </c>
      <c r="J50" s="125">
        <f>(A!F50/D!J$60)*1000</f>
        <v>0</v>
      </c>
      <c r="K50" s="119">
        <f>(A!G50/D!K$60)*1000</f>
        <v>1.9008611636210881E-5</v>
      </c>
      <c r="L50" s="125">
        <f>(A!H50/D!L$60)*1000</f>
        <v>6.7733907137116636E-4</v>
      </c>
      <c r="M50" s="119">
        <f>(A!I50/D!M$60)*1000</f>
        <v>8.6841029832447895E-7</v>
      </c>
      <c r="N50" s="125">
        <f>(A!J50/D!N$60)*1000</f>
        <v>1.4092445027234215E-3</v>
      </c>
      <c r="O50" s="119">
        <f>(A!K50/D!O$60)*1000</f>
        <v>8.9430969220041841E-3</v>
      </c>
      <c r="P50" s="125">
        <f>(A!L50/D!P$60)*1000</f>
        <v>1.0169449841371338E-4</v>
      </c>
      <c r="Q50" s="119">
        <f>(A!M50/D!Q$60)*1000</f>
        <v>1.2170237574697566E-5</v>
      </c>
      <c r="R50" s="125">
        <f>(A!N50/D!R$60)*1000</f>
        <v>0</v>
      </c>
      <c r="S50" s="119">
        <f>(A!O50/D!S$60)*1000</f>
        <v>0</v>
      </c>
      <c r="T50" s="125">
        <f>(A!P50/D!T$60)*1000</f>
        <v>0</v>
      </c>
      <c r="U50" s="119">
        <f>(A!Q50/D!U$60)*1000</f>
        <v>2.139796911948811E-3</v>
      </c>
      <c r="V50" s="125">
        <f>(A!R50/D!V$60)*1000</f>
        <v>6.8570707881400624E-4</v>
      </c>
      <c r="W50" s="119">
        <f>(A!S50/D!W$60)*1000</f>
        <v>6.561833688699361E-3</v>
      </c>
      <c r="X50" s="125">
        <f>(A!T50/D!X$60)*1000</f>
        <v>4.6669808991538168E-3</v>
      </c>
      <c r="Y50" s="119">
        <f>(A!U50/D!Y$60)*1000</f>
        <v>5.6659059597351229E-2</v>
      </c>
      <c r="Z50" s="125">
        <f>(A!V50/D!Z$60)*1000</f>
        <v>8.9170045119401339E-2</v>
      </c>
      <c r="AA50" s="119">
        <f>(A!W50/D!AA$60)*1000</f>
        <v>8.2206928879780233E-2</v>
      </c>
      <c r="AB50" s="125">
        <f>(A!X50/D!AB$60)*1000</f>
        <v>4.8694973442155717E-2</v>
      </c>
      <c r="AC50" s="120">
        <f>(A!Y50/D!AC$60)*1000</f>
        <v>3.9716805466581254E-2</v>
      </c>
      <c r="AD50" s="120">
        <f>(A!Z50/D!AD$60)*1000</f>
        <v>7.6315379911006134E-2</v>
      </c>
      <c r="AE50" s="120">
        <f>(A!AA50/D!AE$60)*1000</f>
        <v>6.6657984168428039E-2</v>
      </c>
      <c r="AF50" s="120">
        <f>(A!AB50/D!AF$60)*1000</f>
        <v>0.13525374524252975</v>
      </c>
      <c r="AG50" s="120">
        <f>(A!AC50/D!AG$60)*1000</f>
        <v>6.3553085047248464E-2</v>
      </c>
    </row>
    <row r="51" spans="6:33" x14ac:dyDescent="0.25">
      <c r="F51" s="216" t="s">
        <v>20</v>
      </c>
      <c r="G51" s="217"/>
      <c r="H51" s="125">
        <f>(A!D51/D!H$60)*1000</f>
        <v>0</v>
      </c>
      <c r="I51" s="119">
        <f>(A!E51/D!I$60)*1000</f>
        <v>0</v>
      </c>
      <c r="J51" s="125">
        <f>(A!F51/D!J$60)*1000</f>
        <v>0</v>
      </c>
      <c r="K51" s="119">
        <f>(A!G51/D!K$60)*1000</f>
        <v>0</v>
      </c>
      <c r="L51" s="125">
        <f>(A!H51/D!L$60)*1000</f>
        <v>0</v>
      </c>
      <c r="M51" s="119">
        <f>(A!I51/D!M$60)*1000</f>
        <v>0</v>
      </c>
      <c r="N51" s="125">
        <f>(A!J51/D!N$60)*1000</f>
        <v>0</v>
      </c>
      <c r="O51" s="119">
        <f>(A!K51/D!O$60)*1000</f>
        <v>4.6070325729654347E-6</v>
      </c>
      <c r="P51" s="125">
        <f>(A!L51/D!P$60)*1000</f>
        <v>6.8121787462187354E-4</v>
      </c>
      <c r="Q51" s="119">
        <f>(A!M51/D!Q$60)*1000</f>
        <v>0</v>
      </c>
      <c r="R51" s="125">
        <f>(A!N51/D!R$60)*1000</f>
        <v>7.1452534075638315E-3</v>
      </c>
      <c r="S51" s="119">
        <f>(A!O51/D!S$60)*1000</f>
        <v>4.9136115722077309E-3</v>
      </c>
      <c r="T51" s="125">
        <f>(A!P51/D!T$60)*1000</f>
        <v>1.2625706181579504E-2</v>
      </c>
      <c r="U51" s="119">
        <f>(A!Q51/D!U$60)*1000</f>
        <v>2.2486460796587383E-2</v>
      </c>
      <c r="V51" s="125">
        <f>(A!R51/D!V$60)*1000</f>
        <v>1.5970900502189918E-2</v>
      </c>
      <c r="W51" s="119">
        <f>(A!S51/D!W$60)*1000</f>
        <v>1.347112462006079E-2</v>
      </c>
      <c r="X51" s="125">
        <f>(A!T51/D!X$60)*1000</f>
        <v>1.3944537966018E-2</v>
      </c>
      <c r="Y51" s="119">
        <f>(A!U51/D!Y$60)*1000</f>
        <v>2.3860717301453266E-3</v>
      </c>
      <c r="Z51" s="125">
        <f>(A!V51/D!Z$60)*1000</f>
        <v>4.0684714427203696E-3</v>
      </c>
      <c r="AA51" s="119">
        <f>(A!W51/D!AA$60)*1000</f>
        <v>3.9366415209523388E-3</v>
      </c>
      <c r="AB51" s="125">
        <f>(A!X51/D!AB$60)*1000</f>
        <v>1.8374249686919725E-2</v>
      </c>
      <c r="AC51" s="120">
        <f>(A!Y51/D!AC$60)*1000</f>
        <v>8.6575272261370916E-3</v>
      </c>
      <c r="AD51" s="120">
        <f>(A!Z51/D!AD$60)*1000</f>
        <v>1.1067293700837218E-4</v>
      </c>
      <c r="AE51" s="120">
        <f>(A!AA51/D!AE$60)*1000</f>
        <v>1.5658958100211362E-3</v>
      </c>
      <c r="AF51" s="120">
        <f>(A!AB51/D!AF$60)*1000</f>
        <v>8.7324884606040964E-4</v>
      </c>
      <c r="AG51" s="120">
        <f>(A!AC51/D!AG$60)*1000</f>
        <v>1.7180179464782022E-4</v>
      </c>
    </row>
    <row r="52" spans="6:33" x14ac:dyDescent="0.25">
      <c r="F52" s="220" t="s">
        <v>21</v>
      </c>
      <c r="G52" s="221"/>
      <c r="H52" s="125">
        <f>(A!D52/D!H$60)*1000</f>
        <v>0.23502531159062207</v>
      </c>
      <c r="I52" s="119">
        <f>(A!E52/D!I$60)*1000</f>
        <v>0.3697160917366758</v>
      </c>
      <c r="J52" s="125">
        <f>(A!F52/D!J$60)*1000</f>
        <v>0.50107558992134382</v>
      </c>
      <c r="K52" s="119">
        <f>(A!G52/D!K$60)*1000</f>
        <v>0.49153539172442762</v>
      </c>
      <c r="L52" s="125">
        <f>(A!H52/D!L$60)*1000</f>
        <v>0.38095947942861591</v>
      </c>
      <c r="M52" s="119">
        <f>(A!I52/D!M$60)*1000</f>
        <v>0.36179658765835715</v>
      </c>
      <c r="N52" s="125">
        <f>(A!J52/D!N$60)*1000</f>
        <v>0.31311125680855356</v>
      </c>
      <c r="O52" s="119">
        <f>(A!K52/D!O$60)*1000</f>
        <v>0.26314847096324334</v>
      </c>
      <c r="P52" s="125">
        <f>(A!L52/D!P$60)*1000</f>
        <v>0.31849880721084084</v>
      </c>
      <c r="Q52" s="119">
        <f>(A!M52/D!Q$60)*1000</f>
        <v>0.41438541514842347</v>
      </c>
      <c r="R52" s="125">
        <f>(A!N52/D!R$60)*1000</f>
        <v>0.42363241505087351</v>
      </c>
      <c r="S52" s="119">
        <f>(A!O52/D!S$60)*1000</f>
        <v>0.46819587384396488</v>
      </c>
      <c r="T52" s="125">
        <f>(A!P52/D!T$60)*1000</f>
        <v>0.62284652711034016</v>
      </c>
      <c r="U52" s="119">
        <f>(A!Q52/D!U$60)*1000</f>
        <v>0.95675244586636987</v>
      </c>
      <c r="V52" s="125">
        <f>(A!R52/D!V$60)*1000</f>
        <v>0.72583274094796946</v>
      </c>
      <c r="W52" s="119">
        <f>(A!S52/D!W$60)*1000</f>
        <v>0.90468402667513492</v>
      </c>
      <c r="X52" s="125">
        <f>(A!T52/D!X$60)*1000</f>
        <v>1.1234363566987633</v>
      </c>
      <c r="Y52" s="119">
        <f>(A!U52/D!Y$60)*1000</f>
        <v>1.2790842629216479</v>
      </c>
      <c r="Z52" s="125">
        <f>(A!V52/D!Z$60)*1000</f>
        <v>1.3270824254429405</v>
      </c>
      <c r="AA52" s="119">
        <f>(A!W52/D!AA$60)*1000</f>
        <v>1.129923690751319</v>
      </c>
      <c r="AB52" s="125">
        <f>(A!X52/D!AB$60)*1000</f>
        <v>1.1596772034374057</v>
      </c>
      <c r="AC52" s="120">
        <f>(A!Y52/D!AC$60)*1000</f>
        <v>1.1578193465727098</v>
      </c>
      <c r="AD52" s="120">
        <f>(A!Z52/D!AD$60)*1000</f>
        <v>1.1032413167717581</v>
      </c>
      <c r="AE52" s="120">
        <f>(A!AA52/D!AE$60)*1000</f>
        <v>1.1130042687222843</v>
      </c>
      <c r="AF52" s="120">
        <f>(A!AB52/D!AF$60)*1000</f>
        <v>1.0172341890031582</v>
      </c>
      <c r="AG52" s="120">
        <f>(A!AC52/D!AG$60)*1000</f>
        <v>0.90297268323671886</v>
      </c>
    </row>
    <row r="53" spans="6:33" x14ac:dyDescent="0.25">
      <c r="F53" s="216" t="s">
        <v>22</v>
      </c>
      <c r="G53" s="217"/>
      <c r="H53" s="125">
        <f>(A!D53/D!H$60)*1000</f>
        <v>0.16638351726788558</v>
      </c>
      <c r="I53" s="119">
        <f>(A!E53/D!I$60)*1000</f>
        <v>0.1644935033361247</v>
      </c>
      <c r="J53" s="125">
        <f>(A!F53/D!J$60)*1000</f>
        <v>0.37225089988001603</v>
      </c>
      <c r="K53" s="119">
        <f>(A!G53/D!K$60)*1000</f>
        <v>0.38178691451375757</v>
      </c>
      <c r="L53" s="125">
        <f>(A!H53/D!L$60)*1000</f>
        <v>0.32148264329971743</v>
      </c>
      <c r="M53" s="119">
        <f>(A!I53/D!M$60)*1000</f>
        <v>0.27510778504290972</v>
      </c>
      <c r="N53" s="125">
        <f>(A!J53/D!N$60)*1000</f>
        <v>0.42726119628807752</v>
      </c>
      <c r="O53" s="119">
        <f>(A!K53/D!O$60)*1000</f>
        <v>0.36417247733838032</v>
      </c>
      <c r="P53" s="125">
        <f>(A!L53/D!P$60)*1000</f>
        <v>0.32785101202626593</v>
      </c>
      <c r="Q53" s="119">
        <f>(A!M53/D!Q$60)*1000</f>
        <v>0.58864669873196329</v>
      </c>
      <c r="R53" s="125">
        <f>(A!N53/D!R$60)*1000</f>
        <v>0.47684344403916301</v>
      </c>
      <c r="S53" s="119">
        <f>(A!O53/D!S$60)*1000</f>
        <v>0.44305714963244014</v>
      </c>
      <c r="T53" s="125">
        <f>(A!P53/D!T$60)*1000</f>
        <v>0.51994795939895444</v>
      </c>
      <c r="U53" s="119">
        <f>(A!Q53/D!U$60)*1000</f>
        <v>0.79869893819260918</v>
      </c>
      <c r="V53" s="125">
        <f>(A!R53/D!V$60)*1000</f>
        <v>0.54665275516521816</v>
      </c>
      <c r="W53" s="119">
        <f>(A!S53/D!W$60)*1000</f>
        <v>0.87554529782697454</v>
      </c>
      <c r="X53" s="125">
        <f>(A!T53/D!X$60)*1000</f>
        <v>0.70104190514667919</v>
      </c>
      <c r="Y53" s="119">
        <f>(A!U53/D!Y$60)*1000</f>
        <v>0.65593284742900315</v>
      </c>
      <c r="Z53" s="125">
        <f>(A!V53/D!Z$60)*1000</f>
        <v>0.66271288654121274</v>
      </c>
      <c r="AA53" s="119">
        <f>(A!W53/D!AA$60)*1000</f>
        <v>0.66827650111193471</v>
      </c>
      <c r="AB53" s="125">
        <f>(A!X53/D!AB$60)*1000</f>
        <v>0.64955477825279606</v>
      </c>
      <c r="AC53" s="120">
        <f>(A!Y53/D!AC$60)*1000</f>
        <v>0.58639184283578905</v>
      </c>
      <c r="AD53" s="120">
        <f>(A!Z53/D!AD$60)*1000</f>
        <v>0.68875999072101901</v>
      </c>
      <c r="AE53" s="120">
        <f>(A!AA53/D!AE$60)*1000</f>
        <v>0.55195801732355265</v>
      </c>
      <c r="AF53" s="120">
        <f>(A!AB53/D!AF$60)*1000</f>
        <v>0.48040711798526192</v>
      </c>
      <c r="AG53" s="120">
        <f>(A!AC53/D!AG$60)*1000</f>
        <v>0.30208052092432303</v>
      </c>
    </row>
    <row r="54" spans="6:33" x14ac:dyDescent="0.25">
      <c r="F54" s="220" t="s">
        <v>23</v>
      </c>
      <c r="G54" s="221"/>
      <c r="H54" s="125">
        <f>(A!D54/D!H$60)*1000</f>
        <v>3.872143523856586E-2</v>
      </c>
      <c r="I54" s="119">
        <f>(A!E54/D!I$60)*1000</f>
        <v>4.0764607363786169E-2</v>
      </c>
      <c r="J54" s="125">
        <f>(A!F54/D!J$60)*1000</f>
        <v>8.2612105052659646E-2</v>
      </c>
      <c r="K54" s="119">
        <f>(A!G54/D!K$60)*1000</f>
        <v>8.039616152068893E-2</v>
      </c>
      <c r="L54" s="125">
        <f>(A!H54/D!L$60)*1000</f>
        <v>5.5233220128068854E-2</v>
      </c>
      <c r="M54" s="119">
        <f>(A!I54/D!M$60)*1000</f>
        <v>5.8257100531262776E-2</v>
      </c>
      <c r="N54" s="125">
        <f>(A!J54/D!N$60)*1000</f>
        <v>6.0726876134758925E-2</v>
      </c>
      <c r="O54" s="119">
        <f>(A!K54/D!O$60)*1000</f>
        <v>5.1984261380615598E-2</v>
      </c>
      <c r="P54" s="125">
        <f>(A!L54/D!P$60)*1000</f>
        <v>4.1426108556110272E-2</v>
      </c>
      <c r="Q54" s="119">
        <f>(A!M54/D!Q$60)*1000</f>
        <v>0.20582699314968664</v>
      </c>
      <c r="R54" s="125">
        <f>(A!N54/D!R$60)*1000</f>
        <v>6.481090420426186E-2</v>
      </c>
      <c r="S54" s="119">
        <f>(A!O54/D!S$60)*1000</f>
        <v>0.13091638605643821</v>
      </c>
      <c r="T54" s="125">
        <f>(A!P54/D!T$60)*1000</f>
        <v>4.9803230267938772E-2</v>
      </c>
      <c r="U54" s="119">
        <f>(A!Q54/D!U$60)*1000</f>
        <v>0.15930231372003523</v>
      </c>
      <c r="V54" s="125">
        <f>(A!R54/D!V$60)*1000</f>
        <v>0.32842738884175288</v>
      </c>
      <c r="W54" s="119">
        <f>(A!S54/D!W$60)*1000</f>
        <v>0.10266079934673139</v>
      </c>
      <c r="X54" s="125">
        <f>(A!T54/D!X$60)*1000</f>
        <v>0.16629513164096693</v>
      </c>
      <c r="Y54" s="119">
        <f>(A!U54/D!Y$60)*1000</f>
        <v>0.24013888271632372</v>
      </c>
      <c r="Z54" s="125">
        <f>(A!V54/D!Z$60)*1000</f>
        <v>0.36279652250467703</v>
      </c>
      <c r="AA54" s="119">
        <f>(A!W54/D!AA$60)*1000</f>
        <v>0.5006128722801203</v>
      </c>
      <c r="AB54" s="125">
        <f>(A!X54/D!AB$60)*1000</f>
        <v>0.58428293820443056</v>
      </c>
      <c r="AC54" s="120">
        <f>(A!Y54/D!AC$60)*1000</f>
        <v>0.69576788383514843</v>
      </c>
      <c r="AD54" s="120">
        <f>(A!Z54/D!AD$60)*1000</f>
        <v>0.58082772728231302</v>
      </c>
      <c r="AE54" s="120">
        <f>(A!AA54/D!AE$60)*1000</f>
        <v>0.45353392183679392</v>
      </c>
      <c r="AF54" s="120">
        <f>(A!AB54/D!AF$60)*1000</f>
        <v>0.39701170135233627</v>
      </c>
      <c r="AG54" s="120">
        <f>(A!AC54/D!AG$60)*1000</f>
        <v>0.24819899944413562</v>
      </c>
    </row>
    <row r="55" spans="6:33" x14ac:dyDescent="0.25">
      <c r="F55" s="216" t="s">
        <v>24</v>
      </c>
      <c r="G55" s="217"/>
      <c r="H55" s="125">
        <f>(A!D55/D!H$60)*1000</f>
        <v>0.17706283972986328</v>
      </c>
      <c r="I55" s="119">
        <f>(A!E55/D!I$60)*1000</f>
        <v>0.17470461114562791</v>
      </c>
      <c r="J55" s="125">
        <f>(A!F55/D!J$60)*1000</f>
        <v>0.15927585655245965</v>
      </c>
      <c r="K55" s="119">
        <f>(A!G55/D!K$60)*1000</f>
        <v>0.18986266015542952</v>
      </c>
      <c r="L55" s="125">
        <f>(A!H55/D!L$60)*1000</f>
        <v>0.16210338838047339</v>
      </c>
      <c r="M55" s="119">
        <f>(A!I55/D!M$60)*1000</f>
        <v>0.20340401512055578</v>
      </c>
      <c r="N55" s="125">
        <f>(A!J55/D!N$60)*1000</f>
        <v>0.14432181763163204</v>
      </c>
      <c r="O55" s="119">
        <f>(A!K55/D!O$60)*1000</f>
        <v>0.11735780456220739</v>
      </c>
      <c r="P55" s="125">
        <f>(A!L55/D!P$60)*1000</f>
        <v>0.10052005607338728</v>
      </c>
      <c r="Q55" s="119">
        <f>(A!M55/D!Q$60)*1000</f>
        <v>0.10424634407034931</v>
      </c>
      <c r="R55" s="125">
        <f>(A!N55/D!R$60)*1000</f>
        <v>9.8292474563255891E-2</v>
      </c>
      <c r="S55" s="119">
        <f>(A!O55/D!S$60)*1000</f>
        <v>0.14346037467393882</v>
      </c>
      <c r="T55" s="125">
        <f>(A!P55/D!T$60)*1000</f>
        <v>0.13428033943599241</v>
      </c>
      <c r="U55" s="119">
        <f>(A!Q55/D!U$60)*1000</f>
        <v>0.18615122641072007</v>
      </c>
      <c r="V55" s="125">
        <f>(A!R55/D!V$60)*1000</f>
        <v>0.20085303492398357</v>
      </c>
      <c r="W55" s="119">
        <f>(A!S55/D!W$60)*1000</f>
        <v>0.22147595608583223</v>
      </c>
      <c r="X55" s="125">
        <f>(A!T55/D!X$60)*1000</f>
        <v>0.33570197293111576</v>
      </c>
      <c r="Y55" s="119">
        <f>(A!U55/D!Y$60)*1000</f>
        <v>0.30450446646815693</v>
      </c>
      <c r="Z55" s="125">
        <f>(A!V55/D!Z$60)*1000</f>
        <v>0.39847716518102788</v>
      </c>
      <c r="AA55" s="119">
        <f>(A!W55/D!AA$60)*1000</f>
        <v>0.36307635285396594</v>
      </c>
      <c r="AB55" s="125">
        <f>(A!X55/D!AB$60)*1000</f>
        <v>0.40417843416677462</v>
      </c>
      <c r="AC55" s="120">
        <f>(A!Y55/D!AC$60)*1000</f>
        <v>0.33262011531069829</v>
      </c>
      <c r="AD55" s="120">
        <f>(A!Z55/D!AD$60)*1000</f>
        <v>0.44588392838313756</v>
      </c>
      <c r="AE55" s="120">
        <f>(A!AA55/D!AE$60)*1000</f>
        <v>0.4074638401922997</v>
      </c>
      <c r="AF55" s="120">
        <f>(A!AB55/D!AF$60)*1000</f>
        <v>0.37311118309174834</v>
      </c>
      <c r="AG55" s="120">
        <f>(A!AC55/D!AG$60)*1000</f>
        <v>0.23977229413166043</v>
      </c>
    </row>
    <row r="56" spans="6:33" ht="15.75" thickBot="1" x14ac:dyDescent="0.3">
      <c r="F56" s="218" t="s">
        <v>25</v>
      </c>
      <c r="G56" s="219"/>
      <c r="H56" s="126">
        <f>(A!D56/D!H$60)*1000</f>
        <v>0</v>
      </c>
      <c r="I56" s="121">
        <f>(A!E56/D!I$60)*1000</f>
        <v>0</v>
      </c>
      <c r="J56" s="126">
        <f>(A!F56/D!J$60)*1000</f>
        <v>2.6663111585121986E-8</v>
      </c>
      <c r="K56" s="121">
        <f>(A!G56/D!K$60)*1000</f>
        <v>2.6254988447805086E-8</v>
      </c>
      <c r="L56" s="126">
        <f>(A!H56/D!L$60)*1000</f>
        <v>0</v>
      </c>
      <c r="M56" s="121">
        <f>(A!I56/D!M$60)*1000</f>
        <v>0</v>
      </c>
      <c r="N56" s="126">
        <f>(A!J56/D!N$60)*1000</f>
        <v>0</v>
      </c>
      <c r="O56" s="121">
        <f>(A!K56/D!O$60)*1000</f>
        <v>1.5639007869309693E-5</v>
      </c>
      <c r="P56" s="126">
        <f>(A!L56/D!P$60)*1000</f>
        <v>0</v>
      </c>
      <c r="Q56" s="121">
        <f>(A!M56/D!Q$60)*1000</f>
        <v>0</v>
      </c>
      <c r="R56" s="126">
        <f>(A!N56/D!R$60)*1000</f>
        <v>6.0712228834709162E-4</v>
      </c>
      <c r="S56" s="121">
        <f>(A!O56/D!S$60)*1000</f>
        <v>4.262508892577662E-4</v>
      </c>
      <c r="T56" s="126">
        <f>(A!P56/D!T$60)*1000</f>
        <v>3.1845566000140654E-4</v>
      </c>
      <c r="U56" s="121">
        <f>(A!Q56/D!U$60)*1000</f>
        <v>6.0309732461631194E-4</v>
      </c>
      <c r="V56" s="126">
        <f>(A!R56/D!V$60)*1000</f>
        <v>1.2387121924373409E-3</v>
      </c>
      <c r="W56" s="121">
        <f>(A!S56/D!W$60)*1000</f>
        <v>1.2311391371410425E-3</v>
      </c>
      <c r="X56" s="126">
        <f>(A!T56/D!X$60)*1000</f>
        <v>8.6018898839584305E-4</v>
      </c>
      <c r="Y56" s="121">
        <f>(A!U56/D!Y$60)*1000</f>
        <v>1.3332740767077019E-4</v>
      </c>
      <c r="Z56" s="126">
        <f>(A!V56/D!Z$60)*1000</f>
        <v>9.1550566743699787E-4</v>
      </c>
      <c r="AA56" s="121">
        <f>(A!W56/D!AA$60)*1000</f>
        <v>1.9291632145816075E-3</v>
      </c>
      <c r="AB56" s="126">
        <f>(A!X56/D!AB$60)*1000</f>
        <v>1.0331865094787751E-3</v>
      </c>
      <c r="AC56" s="122">
        <f>(A!Y56/D!AC$60)*1000</f>
        <v>1.0211616485159085E-3</v>
      </c>
      <c r="AD56" s="122">
        <f>(A!Z56/D!AD$60)*1000</f>
        <v>5.0878339905944875E-4</v>
      </c>
      <c r="AE56" s="122">
        <f>(A!AA56/D!AE$60)*1000</f>
        <v>1.0582079655186705E-3</v>
      </c>
      <c r="AF56" s="122">
        <f>(A!AB56/D!AF$60)*1000</f>
        <v>1.2766823224552594E-3</v>
      </c>
      <c r="AG56" s="122">
        <f>(A!AC56/D!AG$60)*1000</f>
        <v>3.6585801635829427E-4</v>
      </c>
    </row>
    <row r="57" spans="6:33" x14ac:dyDescent="0.25">
      <c r="F57" s="1" t="s">
        <v>52</v>
      </c>
    </row>
    <row r="58" spans="6:33" s="1" customFormat="1" ht="19.5" thickBot="1" x14ac:dyDescent="0.3">
      <c r="G58" s="227" t="s">
        <v>60</v>
      </c>
      <c r="H58" s="227"/>
      <c r="I58" s="227"/>
      <c r="J58" s="227"/>
      <c r="K58" s="227"/>
      <c r="L58" s="227"/>
      <c r="M58" s="227"/>
      <c r="N58" s="227"/>
      <c r="O58" s="227"/>
      <c r="P58" s="227"/>
      <c r="Q58" s="227"/>
      <c r="R58" s="227"/>
      <c r="S58" s="227"/>
      <c r="T58" s="227"/>
      <c r="U58" s="227"/>
      <c r="V58" s="227"/>
      <c r="W58" s="227"/>
      <c r="X58" s="227"/>
      <c r="Y58" s="227"/>
      <c r="Z58" s="227"/>
      <c r="AA58" s="227"/>
      <c r="AB58" s="227"/>
      <c r="AC58" s="227"/>
    </row>
    <row r="59" spans="6:33" ht="15.75" thickBot="1" x14ac:dyDescent="0.3">
      <c r="G59" s="47" t="s">
        <v>38</v>
      </c>
      <c r="H59" s="48">
        <v>1995</v>
      </c>
      <c r="I59" s="150">
        <v>1996</v>
      </c>
      <c r="J59" s="48">
        <v>1997</v>
      </c>
      <c r="K59" s="150">
        <v>1998</v>
      </c>
      <c r="L59" s="48">
        <v>1999</v>
      </c>
      <c r="M59" s="150">
        <v>2000</v>
      </c>
      <c r="N59" s="48">
        <v>2001</v>
      </c>
      <c r="O59" s="150">
        <v>2002</v>
      </c>
      <c r="P59" s="48">
        <v>2003</v>
      </c>
      <c r="Q59" s="150">
        <v>2004</v>
      </c>
      <c r="R59" s="48">
        <v>2005</v>
      </c>
      <c r="S59" s="150">
        <v>2006</v>
      </c>
      <c r="T59" s="48">
        <v>2007</v>
      </c>
      <c r="U59" s="150">
        <v>2008</v>
      </c>
      <c r="V59" s="48">
        <v>2009</v>
      </c>
      <c r="W59" s="150">
        <v>2010</v>
      </c>
      <c r="X59" s="48">
        <v>2011</v>
      </c>
      <c r="Y59" s="150">
        <v>2012</v>
      </c>
      <c r="Z59" s="48">
        <v>2013</v>
      </c>
      <c r="AA59" s="150">
        <v>2014</v>
      </c>
      <c r="AB59" s="48">
        <v>2015</v>
      </c>
      <c r="AC59" s="151">
        <v>2016</v>
      </c>
      <c r="AD59" s="151">
        <v>2017</v>
      </c>
      <c r="AE59" s="167">
        <v>2018</v>
      </c>
      <c r="AF59" s="177">
        <v>2019</v>
      </c>
      <c r="AG59" s="48">
        <v>2020</v>
      </c>
    </row>
    <row r="60" spans="6:33" x14ac:dyDescent="0.25">
      <c r="G60" s="14" t="s">
        <v>37</v>
      </c>
      <c r="H60" s="38">
        <v>36426000</v>
      </c>
      <c r="I60" s="34">
        <v>37019000</v>
      </c>
      <c r="J60" s="38">
        <v>37505000</v>
      </c>
      <c r="K60" s="34">
        <v>38088000</v>
      </c>
      <c r="L60" s="38">
        <v>38573000</v>
      </c>
      <c r="M60" s="34">
        <v>39152000</v>
      </c>
      <c r="N60" s="38">
        <v>39656000</v>
      </c>
      <c r="O60" s="34">
        <v>40156000</v>
      </c>
      <c r="P60" s="38">
        <v>40661000</v>
      </c>
      <c r="Q60" s="34">
        <v>41166000</v>
      </c>
      <c r="R60" s="38">
        <v>41672000</v>
      </c>
      <c r="S60" s="34">
        <v>42170000</v>
      </c>
      <c r="T60" s="38">
        <v>42659000</v>
      </c>
      <c r="U60" s="34">
        <v>43134000</v>
      </c>
      <c r="V60" s="38">
        <v>43609000</v>
      </c>
      <c r="W60" s="34">
        <v>44086000</v>
      </c>
      <c r="X60" s="38">
        <v>44553000</v>
      </c>
      <c r="Y60" s="34">
        <v>45002000</v>
      </c>
      <c r="Z60" s="38">
        <v>45435000</v>
      </c>
      <c r="AA60" s="34">
        <v>45866000</v>
      </c>
      <c r="AB60" s="38">
        <v>46314000</v>
      </c>
      <c r="AC60" s="35">
        <v>46830000</v>
      </c>
      <c r="AD60" s="35">
        <v>47419000</v>
      </c>
      <c r="AE60" s="35">
        <v>48258000</v>
      </c>
      <c r="AF60" s="35">
        <v>49396000</v>
      </c>
      <c r="AG60" s="35">
        <v>50372000</v>
      </c>
    </row>
    <row r="61" spans="6:33" ht="15.75" thickBot="1" x14ac:dyDescent="0.3">
      <c r="G61" s="46" t="s">
        <v>61</v>
      </c>
      <c r="H61" s="39">
        <v>7622334</v>
      </c>
      <c r="I61" s="36">
        <v>7779268</v>
      </c>
      <c r="J61" s="39">
        <v>7937453</v>
      </c>
      <c r="K61" s="36">
        <v>8096761</v>
      </c>
      <c r="L61" s="39">
        <v>8257066</v>
      </c>
      <c r="M61" s="36">
        <v>8418270</v>
      </c>
      <c r="N61" s="39">
        <v>8580244</v>
      </c>
      <c r="O61" s="36">
        <v>8742822</v>
      </c>
      <c r="P61" s="39">
        <v>8905820</v>
      </c>
      <c r="Q61" s="36">
        <v>9069044</v>
      </c>
      <c r="R61" s="39">
        <v>9232301</v>
      </c>
      <c r="S61" s="36">
        <v>9395449</v>
      </c>
      <c r="T61" s="39">
        <v>9558438</v>
      </c>
      <c r="U61" s="36">
        <v>9721457</v>
      </c>
      <c r="V61" s="39">
        <v>9884790</v>
      </c>
      <c r="W61" s="36">
        <v>10048597</v>
      </c>
      <c r="X61" s="39">
        <v>10212951</v>
      </c>
      <c r="Y61" s="36">
        <v>10377677</v>
      </c>
      <c r="Z61" s="39">
        <v>10542375</v>
      </c>
      <c r="AA61" s="36">
        <v>10706517</v>
      </c>
      <c r="AB61" s="39">
        <v>10869732</v>
      </c>
      <c r="AC61" s="37">
        <v>11031822</v>
      </c>
      <c r="AD61" s="37">
        <v>11192853</v>
      </c>
      <c r="AE61" s="37">
        <v>11353140</v>
      </c>
      <c r="AF61" s="37">
        <v>11513102</v>
      </c>
      <c r="AG61" s="37">
        <v>11673029</v>
      </c>
    </row>
    <row r="62" spans="6:33" x14ac:dyDescent="0.25">
      <c r="G62" s="1" t="s">
        <v>57</v>
      </c>
      <c r="K62" s="1" t="s">
        <v>58</v>
      </c>
      <c r="W62" s="2"/>
      <c r="X62" s="222"/>
      <c r="Y62" s="222"/>
      <c r="Z62" s="2"/>
      <c r="AA62" s="55"/>
    </row>
    <row r="63" spans="6:33" s="1" customFormat="1" x14ac:dyDescent="0.25">
      <c r="W63" s="114"/>
      <c r="X63" s="128"/>
      <c r="Y63" s="128"/>
      <c r="Z63" s="114"/>
      <c r="AA63" s="55"/>
    </row>
    <row r="64" spans="6:33" ht="15.75" thickBot="1" x14ac:dyDescent="0.3"/>
    <row r="65" spans="6:33" ht="15.75" thickBot="1" x14ac:dyDescent="0.3">
      <c r="F65" s="6" t="s">
        <v>14</v>
      </c>
      <c r="G65" s="7"/>
      <c r="H65" s="12">
        <v>1995</v>
      </c>
      <c r="I65" s="8">
        <v>1996</v>
      </c>
      <c r="J65" s="12">
        <v>1997</v>
      </c>
      <c r="K65" s="8">
        <v>1998</v>
      </c>
      <c r="L65" s="12">
        <v>1999</v>
      </c>
      <c r="M65" s="8">
        <v>2000</v>
      </c>
      <c r="N65" s="12">
        <v>2001</v>
      </c>
      <c r="O65" s="8">
        <v>2002</v>
      </c>
      <c r="P65" s="12">
        <v>2003</v>
      </c>
      <c r="Q65" s="8">
        <v>2004</v>
      </c>
      <c r="R65" s="12">
        <v>2005</v>
      </c>
      <c r="S65" s="8">
        <v>2006</v>
      </c>
      <c r="T65" s="12">
        <v>2007</v>
      </c>
      <c r="U65" s="8">
        <v>2008</v>
      </c>
      <c r="V65" s="12">
        <v>2009</v>
      </c>
      <c r="W65" s="8">
        <v>2010</v>
      </c>
      <c r="X65" s="12">
        <v>2011</v>
      </c>
      <c r="Y65" s="8">
        <v>2012</v>
      </c>
      <c r="Z65" s="12">
        <v>2013</v>
      </c>
      <c r="AA65" s="8">
        <v>2014</v>
      </c>
      <c r="AB65" s="12">
        <v>2015</v>
      </c>
      <c r="AC65" s="9">
        <v>2016</v>
      </c>
      <c r="AD65" s="9">
        <v>2017</v>
      </c>
      <c r="AE65" s="9">
        <v>2018</v>
      </c>
      <c r="AF65" s="9">
        <v>2019</v>
      </c>
      <c r="AG65" s="9">
        <v>2020</v>
      </c>
    </row>
    <row r="66" spans="6:33" ht="15.75" thickBot="1" x14ac:dyDescent="0.3">
      <c r="F66" s="194" t="s">
        <v>26</v>
      </c>
      <c r="G66" s="210"/>
      <c r="H66" s="131">
        <f>+(B!E46/D!H$60)*1000</f>
        <v>1.7713649590951517</v>
      </c>
      <c r="I66" s="132">
        <f>+(B!F46/D!I$60)*1000</f>
        <v>1.9817126340527838</v>
      </c>
      <c r="J66" s="131">
        <f>+(B!G46/D!J$60)*1000</f>
        <v>2.2063260898546861</v>
      </c>
      <c r="K66" s="132">
        <f>+(B!H46/D!K$60)*1000</f>
        <v>3.3629647132955265</v>
      </c>
      <c r="L66" s="131">
        <f>+(B!I46/D!L$60)*1000</f>
        <v>5.4103958727607395</v>
      </c>
      <c r="M66" s="132">
        <f>+(B!J46/D!M$60)*1000</f>
        <v>5.2513460359624027</v>
      </c>
      <c r="N66" s="131">
        <f>+(B!K46/D!N$60)*1000</f>
        <v>3.3087023401250755</v>
      </c>
      <c r="O66" s="132">
        <f>+(B!L46/D!O$60)*1000</f>
        <v>3.4843460504034263</v>
      </c>
      <c r="P66" s="131">
        <f>+(B!M46/D!P$60)*1000</f>
        <v>4.8787093283490321</v>
      </c>
      <c r="Q66" s="132">
        <f>+(B!N46/D!Q$60)*1000</f>
        <v>4.2619273186610309</v>
      </c>
      <c r="R66" s="131">
        <f>+(B!O46/D!R$60)*1000</f>
        <v>4.6003527548473793</v>
      </c>
      <c r="S66" s="132">
        <f>+(B!P46/D!S$60)*1000</f>
        <v>2.7790253734882615</v>
      </c>
      <c r="T66" s="131">
        <f>+(B!Q46/D!T$60)*1000</f>
        <v>3.3540214257249352</v>
      </c>
      <c r="U66" s="132">
        <f>+(B!R46/D!U$60)*1000</f>
        <v>5.3100570315760187</v>
      </c>
      <c r="V66" s="131">
        <f>+(B!S46/D!V$60)*1000</f>
        <v>5.6172051640716365</v>
      </c>
      <c r="W66" s="132">
        <f>+(B!T46/D!W$60)*1000</f>
        <v>6.0978904867758468</v>
      </c>
      <c r="X66" s="131">
        <f>+(B!U46/D!X$60)*1000</f>
        <v>3.7491953403811191</v>
      </c>
      <c r="Y66" s="132">
        <f>+(B!V46/D!Y$60)*1000</f>
        <v>6.2345784631794139</v>
      </c>
      <c r="Z66" s="131">
        <f>+(B!W46/D!Z$60)*1000</f>
        <v>12.055466050401671</v>
      </c>
      <c r="AA66" s="132">
        <f>+(B!X46/D!AA$60)*1000</f>
        <v>12.026688614660095</v>
      </c>
      <c r="AB66" s="131">
        <f>+(B!Y46/D!AB$60)*1000</f>
        <v>9.3366195966662353</v>
      </c>
      <c r="AC66" s="133">
        <f>+(B!Z46/D!AC$60)*1000</f>
        <v>11.406282297672432</v>
      </c>
      <c r="AD66" s="133">
        <f>+(B!AA46/D!AD$60)*1000</f>
        <v>7.4507897678145891</v>
      </c>
      <c r="AE66" s="133">
        <f>+(B!AB46/D!AE$60)*1000</f>
        <v>6.8471320817273824</v>
      </c>
      <c r="AF66" s="133">
        <f>+(B!AC46/D!AF$60)*1000</f>
        <v>8.6090047777147944</v>
      </c>
      <c r="AG66" s="133">
        <f>+(B!AD46/D!AG$60)*1000</f>
        <v>6.4917116652108318</v>
      </c>
    </row>
    <row r="67" spans="6:33" x14ac:dyDescent="0.25">
      <c r="F67" s="216" t="s">
        <v>16</v>
      </c>
      <c r="G67" s="217"/>
      <c r="H67" s="134">
        <f>+(B!E47/D!H$60)*1000</f>
        <v>0.58780459012793063</v>
      </c>
      <c r="I67" s="135">
        <f>+(B!F47/D!I$60)*1000</f>
        <v>1.1678994570355763</v>
      </c>
      <c r="J67" s="134">
        <f>+(B!G47/D!J$60)*1000</f>
        <v>1.0886932409012131</v>
      </c>
      <c r="K67" s="135">
        <f>+(B!H47/D!K$60)*1000</f>
        <v>1.5298151648813274</v>
      </c>
      <c r="L67" s="134">
        <f>+(B!I47/D!L$60)*1000</f>
        <v>2.7690379280844115</v>
      </c>
      <c r="M67" s="135">
        <f>+(B!J47/D!M$60)*1000</f>
        <v>2.7793573763792399</v>
      </c>
      <c r="N67" s="134">
        <f>+(B!K47/D!N$60)*1000</f>
        <v>1.9774944522896916</v>
      </c>
      <c r="O67" s="135">
        <f>+(B!L47/D!O$60)*1000</f>
        <v>2.0665790915429825</v>
      </c>
      <c r="P67" s="134">
        <f>+(B!M47/D!P$60)*1000</f>
        <v>2.4121317724600968</v>
      </c>
      <c r="Q67" s="135">
        <f>+(B!N47/D!Q$60)*1000</f>
        <v>2.1340169071563913</v>
      </c>
      <c r="R67" s="134">
        <f>+(B!O47/D!R$60)*1000</f>
        <v>1.847622864273373</v>
      </c>
      <c r="S67" s="135">
        <f>+(B!P47/D!S$60)*1000</f>
        <v>0.61325302347640509</v>
      </c>
      <c r="T67" s="134">
        <f>+(B!Q47/D!T$60)*1000</f>
        <v>1.0311153566656508</v>
      </c>
      <c r="U67" s="135">
        <f>+(B!R47/D!U$60)*1000</f>
        <v>2.2768579310984376</v>
      </c>
      <c r="V67" s="134">
        <f>+(B!S47/D!V$60)*1000</f>
        <v>2.7789859891306841</v>
      </c>
      <c r="W67" s="135">
        <f>+(B!T47/D!W$60)*1000</f>
        <v>2.4819285033797582</v>
      </c>
      <c r="X67" s="134">
        <f>+(B!U47/D!X$60)*1000</f>
        <v>0.67396830740915314</v>
      </c>
      <c r="Y67" s="135">
        <f>+(B!V47/D!Y$60)*1000</f>
        <v>2.1756959690680415</v>
      </c>
      <c r="Z67" s="134">
        <f>+(B!W47/D!Z$60)*1000</f>
        <v>4.4649697369869035</v>
      </c>
      <c r="AA67" s="135">
        <f>+(B!X47/D!AA$60)*1000</f>
        <v>4.2515872323725636</v>
      </c>
      <c r="AB67" s="134">
        <f>+(B!Y47/D!AB$60)*1000</f>
        <v>3.7188495919160509</v>
      </c>
      <c r="AC67" s="136">
        <f>+(B!Z47/D!AC$60)*1000</f>
        <v>5.6490348067478111</v>
      </c>
      <c r="AD67" s="136">
        <f>+(B!AA47/D!AD$60)*1000</f>
        <v>3.0874480693392949</v>
      </c>
      <c r="AE67" s="136">
        <f>+(B!AB47/D!AE$60)*1000</f>
        <v>2.5624124497492642</v>
      </c>
      <c r="AF67" s="136">
        <f>+(B!AC47/D!AF$60)*1000</f>
        <v>3.4314418171511867</v>
      </c>
      <c r="AG67" s="136">
        <f>+(B!AD47/D!AG$60)*1000</f>
        <v>2.5397244500913208</v>
      </c>
    </row>
    <row r="68" spans="6:33" x14ac:dyDescent="0.25">
      <c r="F68" s="220" t="s">
        <v>17</v>
      </c>
      <c r="G68" s="221"/>
      <c r="H68" s="13">
        <f>+(B!E48/D!H$60)*1000</f>
        <v>0</v>
      </c>
      <c r="I68" s="10">
        <f>+(B!F48/D!I$60)*1000</f>
        <v>0</v>
      </c>
      <c r="J68" s="13">
        <f>+(B!G48/D!J$60)*1000</f>
        <v>0</v>
      </c>
      <c r="K68" s="10">
        <f>+(B!H48/D!K$60)*1000</f>
        <v>0</v>
      </c>
      <c r="L68" s="13">
        <f>+(B!I48/D!L$60)*1000</f>
        <v>0</v>
      </c>
      <c r="M68" s="10">
        <f>+(B!J48/D!M$60)*1000</f>
        <v>0</v>
      </c>
      <c r="N68" s="13">
        <f>+(B!K48/D!N$60)*1000</f>
        <v>0</v>
      </c>
      <c r="O68" s="10">
        <f>+(B!L48/D!O$60)*1000</f>
        <v>0</v>
      </c>
      <c r="P68" s="13">
        <f>+(B!M48/D!P$60)*1000</f>
        <v>0</v>
      </c>
      <c r="Q68" s="10">
        <f>+(B!N48/D!Q$60)*1000</f>
        <v>5.5703736092892198E-4</v>
      </c>
      <c r="R68" s="13">
        <f>+(B!O48/D!R$60)*1000</f>
        <v>0</v>
      </c>
      <c r="S68" s="10">
        <f>+(B!P48/D!S$60)*1000</f>
        <v>0</v>
      </c>
      <c r="T68" s="13">
        <f>+(B!Q48/D!T$60)*1000</f>
        <v>0</v>
      </c>
      <c r="U68" s="10">
        <f>+(B!R48/D!U$60)*1000</f>
        <v>0</v>
      </c>
      <c r="V68" s="13">
        <f>+(B!S48/D!V$60)*1000</f>
        <v>0</v>
      </c>
      <c r="W68" s="10">
        <f>+(B!T48/D!W$60)*1000</f>
        <v>0</v>
      </c>
      <c r="X68" s="13">
        <f>+(B!U48/D!X$60)*1000</f>
        <v>0</v>
      </c>
      <c r="Y68" s="10">
        <f>+(B!V48/D!Y$60)*1000</f>
        <v>0</v>
      </c>
      <c r="Z68" s="13">
        <f>+(B!W48/D!Z$60)*1000</f>
        <v>0</v>
      </c>
      <c r="AA68" s="10">
        <f>+(B!X48/D!AA$60)*1000</f>
        <v>5.3198447651855408E-6</v>
      </c>
      <c r="AB68" s="13">
        <f>+(B!Y48/D!AB$60)*1000</f>
        <v>0</v>
      </c>
      <c r="AC68" s="11">
        <f>+(B!Z48/D!AC$60)*1000</f>
        <v>0</v>
      </c>
      <c r="AD68" s="11">
        <f>+(B!AA48/D!AD$60)*1000</f>
        <v>0</v>
      </c>
      <c r="AE68" s="11">
        <f>+(B!AB48/D!AE$60)*1000</f>
        <v>0</v>
      </c>
      <c r="AF68" s="11">
        <f>+(B!AC48/D!AF$60)*1000</f>
        <v>0</v>
      </c>
      <c r="AG68" s="11">
        <f>+(B!AD48/D!AG$60)*1000</f>
        <v>0</v>
      </c>
    </row>
    <row r="69" spans="6:33" x14ac:dyDescent="0.25">
      <c r="F69" s="216" t="s">
        <v>18</v>
      </c>
      <c r="G69" s="217"/>
      <c r="H69" s="13">
        <f>+(B!E49/D!H$60)*1000</f>
        <v>0.91616757261296877</v>
      </c>
      <c r="I69" s="10">
        <f>+(B!F49/D!I$60)*1000</f>
        <v>0.23999986493422298</v>
      </c>
      <c r="J69" s="13">
        <f>+(B!G49/D!J$60)*1000</f>
        <v>0.26016803092920948</v>
      </c>
      <c r="K69" s="10">
        <f>+(B!H49/D!K$60)*1000</f>
        <v>0.6168643667296787</v>
      </c>
      <c r="L69" s="13">
        <f>+(B!I49/D!L$60)*1000</f>
        <v>1.17349000596272</v>
      </c>
      <c r="M69" s="10">
        <f>+(B!J49/D!M$60)*1000</f>
        <v>1.074417909685329</v>
      </c>
      <c r="N69" s="13">
        <f>+(B!K49/D!N$60)*1000</f>
        <v>0.26797659874924346</v>
      </c>
      <c r="O69" s="10">
        <f>+(B!L49/D!O$60)*1000</f>
        <v>0.19226675963741408</v>
      </c>
      <c r="P69" s="13">
        <f>+(B!M49/D!P$60)*1000</f>
        <v>0.40030840363001402</v>
      </c>
      <c r="Q69" s="10">
        <f>+(B!N49/D!Q$60)*1000</f>
        <v>0.23887453238109121</v>
      </c>
      <c r="R69" s="13">
        <f>+(B!O49/D!R$60)*1000</f>
        <v>0.80120440583605301</v>
      </c>
      <c r="S69" s="10">
        <f>+(B!P49/D!S$60)*1000</f>
        <v>0.43046952810054545</v>
      </c>
      <c r="T69" s="13">
        <f>+(B!Q49/D!T$60)*1000</f>
        <v>0.25487165662579997</v>
      </c>
      <c r="U69" s="10">
        <f>+(B!R49/D!U$60)*1000</f>
        <v>0.21799807576389854</v>
      </c>
      <c r="V69" s="13">
        <f>+(B!S49/D!V$60)*1000</f>
        <v>0.79379050196060452</v>
      </c>
      <c r="W69" s="10">
        <f>+(B!T49/D!W$60)*1000</f>
        <v>0.24633375674817407</v>
      </c>
      <c r="X69" s="13">
        <f>+(B!U49/D!X$60)*1000</f>
        <v>7.9200817004466587E-2</v>
      </c>
      <c r="Y69" s="10">
        <f>+(B!V49/D!Y$60)*1000</f>
        <v>0.39363783831829702</v>
      </c>
      <c r="Z69" s="13">
        <f>+(B!W49/D!Z$60)*1000</f>
        <v>2.62824034334764</v>
      </c>
      <c r="AA69" s="10">
        <f>+(B!X49/D!AA$60)*1000</f>
        <v>1.2872897135132779</v>
      </c>
      <c r="AB69" s="13">
        <f>+(B!Y49/D!AB$60)*1000</f>
        <v>9.3944444444444442E-2</v>
      </c>
      <c r="AC69" s="11">
        <f>+(B!Z49/D!AC$60)*1000</f>
        <v>0.43199103139013451</v>
      </c>
      <c r="AD69" s="11">
        <f>+(B!AA49/D!AD$60)*1000</f>
        <v>4.737248782133744E-2</v>
      </c>
      <c r="AE69" s="11">
        <f>+(B!AB49/D!AE$60)*1000</f>
        <v>6.5074350366778569E-2</v>
      </c>
      <c r="AF69" s="11">
        <f>+(B!AC49/D!AF$60)*1000</f>
        <v>3.5570774961535344E-2</v>
      </c>
      <c r="AG69" s="11">
        <f>+(B!AD49/D!AG$60)*1000</f>
        <v>5.097042007464464E-2</v>
      </c>
    </row>
    <row r="70" spans="6:33" x14ac:dyDescent="0.25">
      <c r="F70" s="220" t="s">
        <v>19</v>
      </c>
      <c r="G70" s="221"/>
      <c r="H70" s="13">
        <f>+(B!E50/D!H$60)*1000</f>
        <v>0</v>
      </c>
      <c r="I70" s="10">
        <f>+(B!F50/D!I$60)*1000</f>
        <v>0</v>
      </c>
      <c r="J70" s="13">
        <f>+(B!G50/D!J$60)*1000</f>
        <v>0</v>
      </c>
      <c r="K70" s="10">
        <f>+(B!H50/D!K$60)*1000</f>
        <v>0</v>
      </c>
      <c r="L70" s="13">
        <f>+(B!I50/D!L$60)*1000</f>
        <v>0</v>
      </c>
      <c r="M70" s="10">
        <f>+(B!J50/D!M$60)*1000</f>
        <v>0</v>
      </c>
      <c r="N70" s="13">
        <f>+(B!K50/D!N$60)*1000</f>
        <v>0</v>
      </c>
      <c r="O70" s="10">
        <f>+(B!L50/D!O$60)*1000</f>
        <v>1.0509014842115749E-5</v>
      </c>
      <c r="P70" s="13">
        <f>+(B!M50/D!P$60)*1000</f>
        <v>0</v>
      </c>
      <c r="Q70" s="10">
        <f>+(B!N50/D!Q$60)*1000</f>
        <v>0</v>
      </c>
      <c r="R70" s="13">
        <f>+(B!O50/D!R$60)*1000</f>
        <v>0</v>
      </c>
      <c r="S70" s="10">
        <f>+(B!P50/D!S$60)*1000</f>
        <v>8.8688641214133272E-6</v>
      </c>
      <c r="T70" s="13">
        <f>+(B!Q50/D!T$60)*1000</f>
        <v>5.5088023629245877E-6</v>
      </c>
      <c r="U70" s="10">
        <f>+(B!R50/D!U$60)*1000</f>
        <v>1.1336764501321462E-5</v>
      </c>
      <c r="V70" s="13">
        <f>+(B!S50/D!V$60)*1000</f>
        <v>0</v>
      </c>
      <c r="W70" s="10">
        <f>+(B!T50/D!W$60)*1000</f>
        <v>0</v>
      </c>
      <c r="X70" s="13">
        <f>+(B!U50/D!X$60)*1000</f>
        <v>0</v>
      </c>
      <c r="Y70" s="10">
        <f>+(B!V50/D!Y$60)*1000</f>
        <v>0</v>
      </c>
      <c r="Z70" s="13">
        <f>+(B!W50/D!Z$60)*1000</f>
        <v>0</v>
      </c>
      <c r="AA70" s="10">
        <f>+(B!X50/D!AA$60)*1000</f>
        <v>0</v>
      </c>
      <c r="AB70" s="13">
        <f>+(B!Y50/D!AB$60)*1000</f>
        <v>0</v>
      </c>
      <c r="AC70" s="11">
        <f>+(B!Z50/D!AC$60)*1000</f>
        <v>0</v>
      </c>
      <c r="AD70" s="11">
        <f>+(B!AA50/D!AD$60)*1000</f>
        <v>0</v>
      </c>
      <c r="AE70" s="11">
        <f>+(B!AB50/D!AE$60)*1000</f>
        <v>0</v>
      </c>
      <c r="AF70" s="11">
        <f>+(B!AC50/D!AF$60)*1000</f>
        <v>0</v>
      </c>
      <c r="AG70" s="11">
        <f>+(B!AD50/D!AG$60)*1000</f>
        <v>0</v>
      </c>
    </row>
    <row r="71" spans="6:33" x14ac:dyDescent="0.25">
      <c r="F71" s="216" t="s">
        <v>20</v>
      </c>
      <c r="G71" s="217"/>
      <c r="H71" s="13">
        <f>+(B!E51/D!H$60)*1000</f>
        <v>0.2053950749464668</v>
      </c>
      <c r="I71" s="10">
        <f>+(B!F51/D!I$60)*1000</f>
        <v>0.5249347632296929</v>
      </c>
      <c r="J71" s="13">
        <f>+(B!G51/D!J$60)*1000</f>
        <v>0.81133582189041464</v>
      </c>
      <c r="K71" s="10">
        <f>+(B!H51/D!K$60)*1000</f>
        <v>1.1409218126444025</v>
      </c>
      <c r="L71" s="13">
        <f>+(B!I51/D!L$60)*1000</f>
        <v>1.2908407435252638</v>
      </c>
      <c r="M71" s="10">
        <f>+(B!J51/D!M$60)*1000</f>
        <v>1.2181791479362485</v>
      </c>
      <c r="N71" s="13">
        <f>+(B!K51/D!N$60)*1000</f>
        <v>0.88456349606616902</v>
      </c>
      <c r="O71" s="10">
        <f>+(B!L51/D!O$60)*1000</f>
        <v>1.0903658232891724</v>
      </c>
      <c r="P71" s="13">
        <f>+(B!M51/D!P$60)*1000</f>
        <v>1.9593349893017882</v>
      </c>
      <c r="Q71" s="10">
        <f>+(B!N51/D!Q$60)*1000</f>
        <v>1.6505764465821311</v>
      </c>
      <c r="R71" s="13">
        <f>+(B!O51/D!R$60)*1000</f>
        <v>1.736906555960837</v>
      </c>
      <c r="S71" s="10">
        <f>+(B!P51/D!S$60)*1000</f>
        <v>1.4602421152478067</v>
      </c>
      <c r="T71" s="13">
        <f>+(B!Q51/D!T$60)*1000</f>
        <v>1.7822375114278346</v>
      </c>
      <c r="U71" s="10">
        <f>+(B!R51/D!U$60)*1000</f>
        <v>2.6058793527147959</v>
      </c>
      <c r="V71" s="13">
        <f>+(B!S51/D!V$60)*1000</f>
        <v>1.8893820083010386</v>
      </c>
      <c r="W71" s="10">
        <f>+(B!T51/D!W$60)*1000</f>
        <v>2.8083858821394547</v>
      </c>
      <c r="X71" s="13">
        <f>+(B!U51/D!X$60)*1000</f>
        <v>2.4650281686979549</v>
      </c>
      <c r="Y71" s="10">
        <f>+(B!V51/D!Y$60)*1000</f>
        <v>3.2453779832007466</v>
      </c>
      <c r="Z71" s="13">
        <f>+(B!W51/D!Z$60)*1000</f>
        <v>4.3110905689446462</v>
      </c>
      <c r="AA71" s="10">
        <f>+(B!X51/D!AA$60)*1000</f>
        <v>5.9595037718571477</v>
      </c>
      <c r="AB71" s="13">
        <f>+(B!Y51/D!AB$60)*1000</f>
        <v>4.9451828820658976</v>
      </c>
      <c r="AC71" s="11">
        <f>+(B!Z51/D!AC$60)*1000</f>
        <v>4.8199487508007692</v>
      </c>
      <c r="AD71" s="11">
        <f>+(B!AA51/D!AD$60)*1000</f>
        <v>3.8617199856597564</v>
      </c>
      <c r="AE71" s="11">
        <f>+(B!AB51/D!AE$60)*1000</f>
        <v>3.8961353557959302</v>
      </c>
      <c r="AF71" s="11">
        <f>+(B!AC51/D!AF$60)*1000</f>
        <v>4.5943052068993442</v>
      </c>
      <c r="AG71" s="11">
        <f>+(B!AD51/D!AG$60)*1000</f>
        <v>3.505195346621139</v>
      </c>
    </row>
    <row r="72" spans="6:33" x14ac:dyDescent="0.25">
      <c r="F72" s="220" t="s">
        <v>21</v>
      </c>
      <c r="G72" s="221"/>
      <c r="H72" s="13">
        <f>+(B!E52/D!H$60)*1000</f>
        <v>0</v>
      </c>
      <c r="I72" s="10">
        <f>+(B!F52/D!I$60)*1000</f>
        <v>9.3098138793592481E-4</v>
      </c>
      <c r="J72" s="13">
        <f>+(B!G52/D!J$60)*1000</f>
        <v>0</v>
      </c>
      <c r="K72" s="10">
        <f>+(B!H52/D!K$60)*1000</f>
        <v>7.9276937618147456E-4</v>
      </c>
      <c r="L72" s="13">
        <f>+(B!I52/D!L$60)*1000</f>
        <v>4.8839862079693049E-4</v>
      </c>
      <c r="M72" s="10">
        <f>+(B!J52/D!M$60)*1000</f>
        <v>3.0361411932979159E-3</v>
      </c>
      <c r="N72" s="13">
        <f>+(B!K52/D!N$60)*1000</f>
        <v>5.6974984869880983E-4</v>
      </c>
      <c r="O72" s="10">
        <f>+(B!L52/D!O$60)*1000</f>
        <v>2.012127701962347E-3</v>
      </c>
      <c r="P72" s="13">
        <f>+(B!M52/D!P$60)*1000</f>
        <v>3.5921398883450976E-4</v>
      </c>
      <c r="Q72" s="10">
        <f>+(B!N52/D!Q$60)*1000</f>
        <v>1.3805081863673904E-4</v>
      </c>
      <c r="R72" s="13">
        <f>+(B!O52/D!R$60)*1000</f>
        <v>8.3310136302553275E-4</v>
      </c>
      <c r="S72" s="10">
        <f>+(B!P52/D!S$60)*1000</f>
        <v>2.7130898743182356E-3</v>
      </c>
      <c r="T72" s="13">
        <f>+(B!Q52/D!T$60)*1000</f>
        <v>3.1889870836165871E-3</v>
      </c>
      <c r="U72" s="10">
        <f>+(B!R52/D!U$60)*1000</f>
        <v>1.4912366114897761E-3</v>
      </c>
      <c r="V72" s="13">
        <f>+(B!S52/D!V$60)*1000</f>
        <v>2.9291499461120411E-2</v>
      </c>
      <c r="W72" s="10">
        <f>+(B!T52/D!W$60)*1000</f>
        <v>0.39767159642516903</v>
      </c>
      <c r="X72" s="13">
        <f>+(B!U52/D!X$60)*1000</f>
        <v>0.37628532309833229</v>
      </c>
      <c r="Y72" s="10">
        <f>+(B!V52/D!Y$60)*1000</f>
        <v>0.32537687213901606</v>
      </c>
      <c r="Z72" s="13">
        <f>+(B!W52/D!Z$60)*1000</f>
        <v>0.51647298338285463</v>
      </c>
      <c r="AA72" s="10">
        <f>+(B!X52/D!AA$60)*1000</f>
        <v>0.41743382898007242</v>
      </c>
      <c r="AB72" s="13">
        <f>+(B!Y52/D!AB$60)*1000</f>
        <v>0.51498618128427687</v>
      </c>
      <c r="AC72" s="11">
        <f>+(B!Z52/D!AC$60)*1000</f>
        <v>0.44440764467221866</v>
      </c>
      <c r="AD72" s="11">
        <f>+(B!AA52/D!AD$60)*1000</f>
        <v>0.38566334169847527</v>
      </c>
      <c r="AE72" s="11">
        <f>+(B!AB52/D!AE$60)*1000</f>
        <v>0.23233142691367237</v>
      </c>
      <c r="AF72" s="11">
        <f>+(B!AC52/D!AF$60)*1000</f>
        <v>0.47376629686614302</v>
      </c>
      <c r="AG72" s="11">
        <f>+(B!AD52/D!AG$60)*1000</f>
        <v>0.35340466926070041</v>
      </c>
    </row>
    <row r="73" spans="6:33" x14ac:dyDescent="0.25">
      <c r="F73" s="216" t="s">
        <v>22</v>
      </c>
      <c r="G73" s="217"/>
      <c r="H73" s="13">
        <f>+(B!E53/D!H$60)*1000</f>
        <v>5.6365398341843745E-2</v>
      </c>
      <c r="I73" s="10">
        <f>+(B!F53/D!I$60)*1000</f>
        <v>3.3394905318890299E-2</v>
      </c>
      <c r="J73" s="13">
        <f>+(B!G53/D!J$60)*1000</f>
        <v>1.4009145447273698E-2</v>
      </c>
      <c r="K73" s="10">
        <f>+(B!H53/D!K$60)*1000</f>
        <v>5.4902068893089691E-2</v>
      </c>
      <c r="L73" s="13">
        <f>+(B!I53/D!L$60)*1000</f>
        <v>0.16616910792523265</v>
      </c>
      <c r="M73" s="10">
        <f>+(B!J53/D!M$60)*1000</f>
        <v>0.16808936963628934</v>
      </c>
      <c r="N73" s="13">
        <f>+(B!K53/D!N$60)*1000</f>
        <v>0.15820037320960259</v>
      </c>
      <c r="O73" s="10">
        <f>+(B!L53/D!O$60)*1000</f>
        <v>6.8051250124514392E-2</v>
      </c>
      <c r="P73" s="13">
        <f>+(B!M53/D!P$60)*1000</f>
        <v>9.286879319249404E-2</v>
      </c>
      <c r="Q73" s="10">
        <f>+(B!N53/D!Q$60)*1000</f>
        <v>0.23278938930185106</v>
      </c>
      <c r="R73" s="13">
        <f>+(B!O53/D!R$60)*1000</f>
        <v>0.20386734497984257</v>
      </c>
      <c r="S73" s="10">
        <f>+(B!P53/D!S$60)*1000</f>
        <v>0.26359639554185443</v>
      </c>
      <c r="T73" s="13">
        <f>+(B!Q53/D!T$60)*1000</f>
        <v>0.23656719566797157</v>
      </c>
      <c r="U73" s="10">
        <f>+(B!R53/D!U$60)*1000</f>
        <v>0.19628042843232718</v>
      </c>
      <c r="V73" s="13">
        <f>+(B!S53/D!V$60)*1000</f>
        <v>0.12225886858217343</v>
      </c>
      <c r="W73" s="10">
        <f>+(B!T53/D!W$60)*1000</f>
        <v>0.12219434741187681</v>
      </c>
      <c r="X73" s="13">
        <f>+(B!U53/D!X$60)*1000</f>
        <v>0.11828152986330885</v>
      </c>
      <c r="Y73" s="10">
        <f>+(B!V53/D!Y$60)*1000</f>
        <v>8.3222612328340967E-2</v>
      </c>
      <c r="Z73" s="13">
        <f>+(B!W53/D!Z$60)*1000</f>
        <v>0.11800596456476284</v>
      </c>
      <c r="AA73" s="10">
        <f>+(B!X53/D!AA$60)*1000</f>
        <v>9.1653446997776125E-2</v>
      </c>
      <c r="AB73" s="13">
        <f>+(B!Y53/D!AB$60)*1000</f>
        <v>5.342812108649652E-2</v>
      </c>
      <c r="AC73" s="11">
        <f>+(B!Z53/D!AC$60)*1000</f>
        <v>5.5342067051035657E-2</v>
      </c>
      <c r="AD73" s="11">
        <f>+(B!AA53/D!AD$60)*1000</f>
        <v>5.9207975705940663E-2</v>
      </c>
      <c r="AE73" s="11">
        <f>+(B!AB53/D!AE$60)*1000</f>
        <v>7.9509200547059553E-2</v>
      </c>
      <c r="AF73" s="11">
        <f>+(B!AC53/D!AF$60)*1000</f>
        <v>7.2541076200502069E-2</v>
      </c>
      <c r="AG73" s="11">
        <f>+(B!AD53/D!AG$60)*1000</f>
        <v>3.7989815770666249E-2</v>
      </c>
    </row>
    <row r="74" spans="6:33" x14ac:dyDescent="0.25">
      <c r="F74" s="220" t="s">
        <v>23</v>
      </c>
      <c r="G74" s="221"/>
      <c r="H74" s="13">
        <f>+(B!E54/D!H$60)*1000</f>
        <v>3.3437654422665125E-5</v>
      </c>
      <c r="I74" s="10">
        <f>+(B!F54/D!I$60)*1000</f>
        <v>3.9585077932953347E-4</v>
      </c>
      <c r="J74" s="13">
        <f>+(B!G54/D!J$60)*1000</f>
        <v>1.1279829356085854E-3</v>
      </c>
      <c r="K74" s="10">
        <f>+(B!H54/D!K$60)*1000</f>
        <v>1.8776254988447805E-3</v>
      </c>
      <c r="L74" s="13">
        <f>+(B!I54/D!L$60)*1000</f>
        <v>2.771057475436186E-3</v>
      </c>
      <c r="M74" s="10">
        <f>+(B!J54/D!M$60)*1000</f>
        <v>2.5786422149570902E-3</v>
      </c>
      <c r="N74" s="13">
        <f>+(B!K54/D!N$60)*1000</f>
        <v>1.2865493241880171E-2</v>
      </c>
      <c r="O74" s="10">
        <f>+(B!L54/D!O$60)*1000</f>
        <v>5.8794800278912242E-2</v>
      </c>
      <c r="P74" s="13">
        <f>+(B!M54/D!P$60)*1000</f>
        <v>7.7481616290794621E-3</v>
      </c>
      <c r="Q74" s="10">
        <f>+(B!N54/D!Q$60)*1000</f>
        <v>1.1779623961521643E-3</v>
      </c>
      <c r="R74" s="13">
        <f>+(B!O54/D!R$60)*1000</f>
        <v>5.2630783259742754E-3</v>
      </c>
      <c r="S74" s="10">
        <f>+(B!P54/D!S$60)*1000</f>
        <v>2.6947355940241877E-3</v>
      </c>
      <c r="T74" s="13">
        <f>+(B!Q54/D!T$60)*1000</f>
        <v>6.0172296584542536E-3</v>
      </c>
      <c r="U74" s="10">
        <f>+(B!R54/D!U$60)*1000</f>
        <v>4.208002967496639E-3</v>
      </c>
      <c r="V74" s="13">
        <f>+(B!S54/D!V$60)*1000</f>
        <v>1.0671191726478479E-3</v>
      </c>
      <c r="W74" s="10">
        <f>+(B!T54/D!W$60)*1000</f>
        <v>2.5769133058113687E-2</v>
      </c>
      <c r="X74" s="13">
        <f>+(B!U54/D!X$60)*1000</f>
        <v>2.8557268870783109E-2</v>
      </c>
      <c r="Y74" s="10">
        <f>+(B!V54/D!Y$60)*1000</f>
        <v>8.5365317097017921E-3</v>
      </c>
      <c r="Z74" s="13">
        <f>+(B!W54/D!Z$60)*1000</f>
        <v>7.0102123913282719E-3</v>
      </c>
      <c r="AA74" s="10">
        <f>+(B!X54/D!AA$60)*1000</f>
        <v>8.7313478393581303E-3</v>
      </c>
      <c r="AB74" s="13">
        <f>+(B!Y54/D!AB$60)*1000</f>
        <v>3.1782398410847693E-3</v>
      </c>
      <c r="AC74" s="11">
        <f>+(B!Z54/D!AC$60)*1000</f>
        <v>3.8860986547085198E-3</v>
      </c>
      <c r="AD74" s="11">
        <f>+(B!AA54/D!AD$60)*1000</f>
        <v>7.949577173706741E-3</v>
      </c>
      <c r="AE74" s="11">
        <f>+(B!AB54/D!AE$60)*1000</f>
        <v>5.8476522027435876E-3</v>
      </c>
      <c r="AF74" s="11">
        <f>+(B!AC54/D!AF$60)*1000</f>
        <v>2.2631387156854806E-4</v>
      </c>
      <c r="AG74" s="11">
        <f>+(B!AD54/D!AG$60)*1000</f>
        <v>3.6959620424045101E-3</v>
      </c>
    </row>
    <row r="75" spans="6:33" x14ac:dyDescent="0.25">
      <c r="F75" s="216" t="s">
        <v>24</v>
      </c>
      <c r="G75" s="217"/>
      <c r="H75" s="13">
        <f>+(B!E55/D!H$60)*1000</f>
        <v>5.5988854115192445E-3</v>
      </c>
      <c r="I75" s="10">
        <f>+(B!F55/D!I$60)*1000</f>
        <v>1.4156865393446608E-2</v>
      </c>
      <c r="J75" s="13">
        <f>+(B!G55/D!J$60)*1000</f>
        <v>3.0991867750966535E-2</v>
      </c>
      <c r="K75" s="10">
        <f>+(B!H55/D!K$60)*1000</f>
        <v>1.7790931526990128E-2</v>
      </c>
      <c r="L75" s="13">
        <f>+(B!I55/D!L$60)*1000</f>
        <v>7.597516397480103E-3</v>
      </c>
      <c r="M75" s="10">
        <f>+(B!J55/D!M$60)*1000</f>
        <v>5.6864783408255007E-3</v>
      </c>
      <c r="N75" s="13">
        <f>+(B!K55/D!N$60)*1000</f>
        <v>6.4671928585838213E-3</v>
      </c>
      <c r="O75" s="10">
        <f>+(B!L55/D!O$60)*1000</f>
        <v>6.2509712122721392E-3</v>
      </c>
      <c r="P75" s="13">
        <f>+(B!M55/D!P$60)*1000</f>
        <v>1.0533189050933327E-3</v>
      </c>
      <c r="Q75" s="10">
        <f>+(B!N55/D!Q$60)*1000</f>
        <v>1.7689841131030462E-3</v>
      </c>
      <c r="R75" s="13">
        <f>+(B!O55/D!R$60)*1000</f>
        <v>3.8189911691303515E-3</v>
      </c>
      <c r="S75" s="10">
        <f>+(B!P55/D!S$60)*1000</f>
        <v>5.7637419966801041E-3</v>
      </c>
      <c r="T75" s="13">
        <f>+(B!Q55/D!T$60)*1000</f>
        <v>3.8724677090414682E-2</v>
      </c>
      <c r="U75" s="10">
        <f>+(B!R55/D!U$60)*1000</f>
        <v>5.5523021282514956E-3</v>
      </c>
      <c r="V75" s="13">
        <f>+(B!S55/D!V$60)*1000</f>
        <v>1.5401866587172373E-3</v>
      </c>
      <c r="W75" s="10">
        <f>+(B!T55/D!W$60)*1000</f>
        <v>1.4004468538765141E-2</v>
      </c>
      <c r="X75" s="13">
        <f>+(B!U55/D!X$60)*1000</f>
        <v>6.7315332300855171E-3</v>
      </c>
      <c r="Y75" s="10">
        <f>+(B!V55/D!Y$60)*1000</f>
        <v>1.9601795475756635E-3</v>
      </c>
      <c r="Z75" s="13">
        <f>+(B!W55/D!Z$60)*1000</f>
        <v>8.772862330802246E-3</v>
      </c>
      <c r="AA75" s="10">
        <f>+(B!X55/D!AA$60)*1000</f>
        <v>9.1493044957048804E-3</v>
      </c>
      <c r="AB75" s="13">
        <f>+(B!Y55/D!AB$60)*1000</f>
        <v>5.8158872047329108E-3</v>
      </c>
      <c r="AC75" s="11">
        <f>+(B!Z55/D!AC$60)*1000</f>
        <v>9.3160367285927831E-4</v>
      </c>
      <c r="AD75" s="11">
        <f>+(B!AA55/D!AD$60)*1000</f>
        <v>7.1602100423880728E-4</v>
      </c>
      <c r="AE75" s="11">
        <f>+(B!AB55/D!AE$60)*1000</f>
        <v>5.2779021094947988E-3</v>
      </c>
      <c r="AF75" s="11">
        <f>+(B!AC55/D!AF$60)*1000</f>
        <v>5.2957729370799254E-4</v>
      </c>
      <c r="AG75" s="11">
        <f>+(B!AD55/D!AG$60)*1000</f>
        <v>1.6336456761693001E-4</v>
      </c>
    </row>
    <row r="76" spans="6:33" ht="15.75" thickBot="1" x14ac:dyDescent="0.3">
      <c r="F76" s="218" t="s">
        <v>25</v>
      </c>
      <c r="G76" s="219"/>
      <c r="H76" s="137">
        <f>+(B!E56/D!H$60)*1000</f>
        <v>0</v>
      </c>
      <c r="I76" s="138">
        <f>+(B!F56/D!I$60)*1000</f>
        <v>0</v>
      </c>
      <c r="J76" s="137">
        <f>+(B!G56/D!J$60)*1000</f>
        <v>0</v>
      </c>
      <c r="K76" s="138">
        <f>+(B!H56/D!K$60)*1000</f>
        <v>0</v>
      </c>
      <c r="L76" s="137">
        <f>+(B!I56/D!L$60)*1000</f>
        <v>2.5924869727529622E-8</v>
      </c>
      <c r="M76" s="138">
        <f>+(B!J56/D!M$60)*1000</f>
        <v>0</v>
      </c>
      <c r="N76" s="137">
        <f>+(B!K56/D!N$60)*1000</f>
        <v>5.6548819850716161E-4</v>
      </c>
      <c r="O76" s="138">
        <f>+(B!L56/D!O$60)*1000</f>
        <v>1.5215658930172327E-5</v>
      </c>
      <c r="P76" s="137">
        <f>+(B!M56/D!P$60)*1000</f>
        <v>4.9047490224047611E-3</v>
      </c>
      <c r="Q76" s="138">
        <f>+(B!N56/D!Q$60)*1000</f>
        <v>2.0275227129184278E-3</v>
      </c>
      <c r="R76" s="137">
        <f>+(B!O56/D!R$60)*1000</f>
        <v>8.3650892685736237E-4</v>
      </c>
      <c r="S76" s="138">
        <f>+(B!P56/D!S$60)*1000</f>
        <v>2.8366137064263696E-4</v>
      </c>
      <c r="T76" s="137">
        <f>+(B!Q56/D!T$60)*1000</f>
        <v>1.2936777702243372E-3</v>
      </c>
      <c r="U76" s="138">
        <f>+(B!R56/D!U$60)*1000</f>
        <v>1.7781332591459171E-3</v>
      </c>
      <c r="V76" s="137">
        <f>+(B!S56/D!V$60)*1000</f>
        <v>8.8844045953816869E-4</v>
      </c>
      <c r="W76" s="138">
        <f>+(B!T56/D!W$60)*1000</f>
        <v>1.6013473665109103E-3</v>
      </c>
      <c r="X76" s="137">
        <f>+(B!U56/D!X$60)*1000</f>
        <v>1.1430206720086189E-3</v>
      </c>
      <c r="Y76" s="138">
        <f>+(B!V56/D!Y$60)*1000</f>
        <v>7.7145460201768806E-4</v>
      </c>
      <c r="Z76" s="137">
        <f>+(B!W56/D!Z$60)*1000</f>
        <v>9.0348850005502357E-4</v>
      </c>
      <c r="AA76" s="138">
        <f>+(B!X56/D!AA$60)*1000</f>
        <v>1.3351284175642088E-3</v>
      </c>
      <c r="AB76" s="137">
        <f>+(B!Y56/D!AB$60)*1000</f>
        <v>1.2341840480200371E-3</v>
      </c>
      <c r="AC76" s="139">
        <f>+(B!Z56/D!AC$60)*1000</f>
        <v>7.38095238095238E-4</v>
      </c>
      <c r="AD76" s="139">
        <f>+(B!AA56/D!AD$60)*1000</f>
        <v>7.1235158902549619E-4</v>
      </c>
      <c r="AE76" s="139">
        <f>+(B!AB56/D!AE$60)*1000</f>
        <v>5.441792034481329E-4</v>
      </c>
      <c r="AF76" s="139">
        <f>+(B!AC56/D!AF$60)*1000</f>
        <v>6.226415094339623E-4</v>
      </c>
      <c r="AG76" s="139">
        <f>+(B!AD56/D!AG$60)*1000</f>
        <v>5.6702136107361233E-4</v>
      </c>
    </row>
    <row r="77" spans="6:33" x14ac:dyDescent="0.25">
      <c r="F77" s="1" t="s">
        <v>52</v>
      </c>
      <c r="AD77" s="1"/>
    </row>
    <row r="78" spans="6:33" ht="15.75" thickBot="1" x14ac:dyDescent="0.3"/>
    <row r="79" spans="6:33" ht="15.75" thickBot="1" x14ac:dyDescent="0.3">
      <c r="F79" s="6" t="s">
        <v>14</v>
      </c>
      <c r="G79" s="7"/>
      <c r="H79" s="12">
        <v>1995</v>
      </c>
      <c r="I79" s="8">
        <v>1996</v>
      </c>
      <c r="J79" s="12">
        <v>1997</v>
      </c>
      <c r="K79" s="8">
        <v>1998</v>
      </c>
      <c r="L79" s="12">
        <v>1999</v>
      </c>
      <c r="M79" s="8">
        <v>2000</v>
      </c>
      <c r="N79" s="12">
        <v>2001</v>
      </c>
      <c r="O79" s="8">
        <v>2002</v>
      </c>
      <c r="P79" s="12">
        <v>2003</v>
      </c>
      <c r="Q79" s="8">
        <v>2004</v>
      </c>
      <c r="R79" s="12">
        <v>2005</v>
      </c>
      <c r="S79" s="8">
        <v>2006</v>
      </c>
      <c r="T79" s="12">
        <v>2007</v>
      </c>
      <c r="U79" s="8">
        <v>2008</v>
      </c>
      <c r="V79" s="12">
        <v>2009</v>
      </c>
      <c r="W79" s="8">
        <v>2010</v>
      </c>
      <c r="X79" s="12">
        <v>2011</v>
      </c>
      <c r="Y79" s="8">
        <v>2012</v>
      </c>
      <c r="Z79" s="12">
        <v>2013</v>
      </c>
      <c r="AA79" s="8">
        <v>2014</v>
      </c>
      <c r="AB79" s="12">
        <v>2015</v>
      </c>
      <c r="AC79" s="9">
        <v>2016</v>
      </c>
      <c r="AD79" s="9">
        <v>2017</v>
      </c>
      <c r="AE79" s="9">
        <v>2018</v>
      </c>
      <c r="AF79" s="9">
        <v>2019</v>
      </c>
      <c r="AG79" s="9">
        <v>2020</v>
      </c>
    </row>
    <row r="80" spans="6:33" ht="15.75" thickBot="1" x14ac:dyDescent="0.3">
      <c r="F80" s="224" t="s">
        <v>26</v>
      </c>
      <c r="G80" s="225"/>
      <c r="H80" s="152">
        <f>+('C'!D46/D!H$60)*1000</f>
        <v>-1.0783964750452972</v>
      </c>
      <c r="I80" s="152">
        <f>+('C'!E46/D!I$60)*1000</f>
        <v>-1.1744520381425756</v>
      </c>
      <c r="J80" s="152">
        <f>+('C'!F46/D!J$60)*1000</f>
        <v>-0.98289241434475405</v>
      </c>
      <c r="K80" s="152">
        <f>+('C'!G46/D!K$60)*1000</f>
        <v>-2.1471996429321574</v>
      </c>
      <c r="L80" s="152">
        <f>+('C'!H46/D!L$60)*1000</f>
        <v>-4.3835740025406373</v>
      </c>
      <c r="M80" s="152">
        <f>+('C'!I46/D!M$60)*1000</f>
        <v>-4.2822320698814877</v>
      </c>
      <c r="N80" s="152">
        <f>+('C'!J46/D!N$60)*1000</f>
        <v>-2.2556190740367157</v>
      </c>
      <c r="O80" s="152">
        <f>+('C'!K46/D!O$60)*1000</f>
        <v>-2.5644493973503337</v>
      </c>
      <c r="P80" s="152">
        <f>+('C'!L46/D!P$60)*1000</f>
        <v>-3.9829839403851359</v>
      </c>
      <c r="Q80" s="152">
        <f>+('C'!M46/D!Q$60)*1000</f>
        <v>-2.8141641160180733</v>
      </c>
      <c r="R80" s="152">
        <f>+('C'!N46/D!R$60)*1000</f>
        <v>-3.4052745248608174</v>
      </c>
      <c r="S80" s="152">
        <f>+('C'!O46/D!S$60)*1000</f>
        <v>-1.3917533791795116</v>
      </c>
      <c r="T80" s="152">
        <f>+('C'!P46/D!T$60)*1000</f>
        <v>-1.8174085187182076</v>
      </c>
      <c r="U80" s="152">
        <f>+('C'!Q46/D!U$60)*1000</f>
        <v>-2.9487759076366671</v>
      </c>
      <c r="V80" s="152">
        <f>+('C'!R46/D!V$60)*1000</f>
        <v>-3.5439709692953296</v>
      </c>
      <c r="W80" s="152">
        <f>+('C'!S46/D!W$60)*1000</f>
        <v>-3.6788368189447893</v>
      </c>
      <c r="X80" s="152">
        <f>+('C'!T46/D!X$60)*1000</f>
        <v>-0.57768275985904438</v>
      </c>
      <c r="Y80" s="152">
        <f>+('C'!U46/D!Y$60)*1000</f>
        <v>-3.4512621661259502</v>
      </c>
      <c r="Z80" s="152">
        <f>+('C'!V46/D!Z$60)*1000</f>
        <v>-8.8921448222735773</v>
      </c>
      <c r="AA80" s="152">
        <f>+('C'!W46/D!AA$60)*1000</f>
        <v>-9.0010988531810039</v>
      </c>
      <c r="AB80" s="152">
        <f>+('C'!X46/D!AB$60)*1000</f>
        <v>-6.1148054583927101</v>
      </c>
      <c r="AC80" s="152">
        <f>+('C'!Y46/D!AC$60)*1000</f>
        <v>-8.2312342515481518</v>
      </c>
      <c r="AD80" s="152">
        <f>+('C'!Z46/D!AD$60)*1000</f>
        <v>-4.1762373732048337</v>
      </c>
      <c r="AE80" s="152">
        <f>+('C'!AA46/D!AE$60)*1000</f>
        <v>-3.8849019851630828</v>
      </c>
      <c r="AF80" s="152">
        <f>+('C'!AB46/D!AF$60)*1000</f>
        <v>-5.8838650902907128</v>
      </c>
      <c r="AG80" s="152">
        <f>+('C'!AC46/D!AG$60)*1000</f>
        <v>-4.4549452076550464</v>
      </c>
    </row>
    <row r="81" spans="6:33" x14ac:dyDescent="0.25">
      <c r="F81" s="216" t="s">
        <v>16</v>
      </c>
      <c r="G81" s="217"/>
      <c r="H81" s="129">
        <f>+('C'!D47/D!H$60)*1000</f>
        <v>-0.53354386976335577</v>
      </c>
      <c r="I81" s="129">
        <f>+('C'!E47/D!I$60)*1000</f>
        <v>-1.1193347200086443</v>
      </c>
      <c r="J81" s="129">
        <f>+('C'!F47/D!J$60)*1000</f>
        <v>-0.98617269697373677</v>
      </c>
      <c r="K81" s="129">
        <f>+('C'!G47/D!K$60)*1000</f>
        <v>-1.4633605597563537</v>
      </c>
      <c r="L81" s="129">
        <f>+('C'!H47/D!L$60)*1000</f>
        <v>-2.6798042672335574</v>
      </c>
      <c r="M81" s="129">
        <f>+('C'!I47/D!M$60)*1000</f>
        <v>-2.7143414640375969</v>
      </c>
      <c r="N81" s="129">
        <f>+('C'!J47/D!N$60)*1000</f>
        <v>-1.8746579332257414</v>
      </c>
      <c r="O81" s="129">
        <f>+('C'!K47/D!O$60)*1000</f>
        <v>-1.9568800926387091</v>
      </c>
      <c r="P81" s="129">
        <f>+('C'!L47/D!P$60)*1000</f>
        <v>-2.3128393792577655</v>
      </c>
      <c r="Q81" s="129">
        <f>+('C'!M47/D!Q$60)*1000</f>
        <v>-2.0071010785599768</v>
      </c>
      <c r="R81" s="129">
        <f>+('C'!N47/D!R$60)*1000</f>
        <v>-1.7336544922249955</v>
      </c>
      <c r="S81" s="129">
        <f>+('C'!O47/D!S$60)*1000</f>
        <v>-0.42285847759070438</v>
      </c>
      <c r="T81" s="129">
        <f>+('C'!P47/D!T$60)*1000</f>
        <v>-0.85101134578869631</v>
      </c>
      <c r="U81" s="129">
        <f>+('C'!Q47/D!U$60)*1000</f>
        <v>-2.0574499234942274</v>
      </c>
      <c r="V81" s="129">
        <f>+('C'!R47/D!V$60)*1000</f>
        <v>-2.532999380861749</v>
      </c>
      <c r="W81" s="129">
        <f>+('C'!S47/D!W$60)*1000</f>
        <v>-2.1982246064510278</v>
      </c>
      <c r="X81" s="129">
        <f>+('C'!T47/D!X$60)*1000</f>
        <v>0.12721904248872135</v>
      </c>
      <c r="Y81" s="129">
        <f>+('C'!U47/D!Y$60)*1000</f>
        <v>-1.9598708501844362</v>
      </c>
      <c r="Z81" s="129">
        <f>+('C'!V47/D!Z$60)*1000</f>
        <v>-4.2156916474083852</v>
      </c>
      <c r="AA81" s="129">
        <f>+('C'!W47/D!AA$60)*1000</f>
        <v>-3.9957944882919811</v>
      </c>
      <c r="AB81" s="129">
        <f>+('C'!X47/D!AB$60)*1000</f>
        <v>-3.3900157619726219</v>
      </c>
      <c r="AC81" s="129">
        <f>+('C'!Y47/D!AC$60)*1000</f>
        <v>-5.3252808029041203</v>
      </c>
      <c r="AD81" s="129">
        <f>+('C'!Z47/D!AD$60)*1000</f>
        <v>-2.7518018094012948</v>
      </c>
      <c r="AE81" s="129">
        <f>+('C'!AA47/D!AE$60)*1000</f>
        <v>-2.2256827883459738</v>
      </c>
      <c r="AF81" s="129">
        <f>+('C'!AB47/D!AF$60)*1000</f>
        <v>-3.1259545307312329</v>
      </c>
      <c r="AG81" s="25">
        <f>+('C'!AC47/D!AG$60)*1000</f>
        <v>-2.2637022552211543</v>
      </c>
    </row>
    <row r="82" spans="6:33" x14ac:dyDescent="0.25">
      <c r="F82" s="220" t="s">
        <v>17</v>
      </c>
      <c r="G82" s="221"/>
      <c r="H82" s="25">
        <f>+('C'!D48/D!H$60)*1000</f>
        <v>1.3622961620820293E-3</v>
      </c>
      <c r="I82" s="25">
        <f>+('C'!E48/D!I$60)*1000</f>
        <v>1.8205516086334044E-3</v>
      </c>
      <c r="J82" s="25">
        <f>+('C'!F48/D!J$60)*1000</f>
        <v>2.1516864418077591E-3</v>
      </c>
      <c r="K82" s="25">
        <f>+('C'!G48/D!K$60)*1000</f>
        <v>1.3983669397185465E-3</v>
      </c>
      <c r="L82" s="25">
        <f>+('C'!H48/D!L$60)*1000</f>
        <v>1.1207476732429418E-2</v>
      </c>
      <c r="M82" s="25">
        <f>+('C'!I48/D!M$60)*1000</f>
        <v>1.860288107887209E-3</v>
      </c>
      <c r="N82" s="25">
        <f>+('C'!J48/D!N$60)*1000</f>
        <v>4.8227254387734513E-4</v>
      </c>
      <c r="O82" s="25">
        <f>+('C'!K48/D!O$60)*1000</f>
        <v>2.4185924892917618E-3</v>
      </c>
      <c r="P82" s="25">
        <f>+('C'!L48/D!P$60)*1000</f>
        <v>4.2149971717370454E-3</v>
      </c>
      <c r="Q82" s="25">
        <f>+('C'!M48/D!Q$60)*1000</f>
        <v>3.5292960209881937E-3</v>
      </c>
      <c r="R82" s="25">
        <f>+('C'!N48/D!R$60)*1000</f>
        <v>4.5983394125551939E-3</v>
      </c>
      <c r="S82" s="25">
        <f>+('C'!O48/D!S$60)*1000</f>
        <v>3.4660184965615366E-3</v>
      </c>
      <c r="T82" s="25">
        <f>+('C'!P48/D!T$60)*1000</f>
        <v>1.4205935441524648E-2</v>
      </c>
      <c r="U82" s="25">
        <f>+('C'!Q48/D!U$60)*1000</f>
        <v>1.3805443501646034E-2</v>
      </c>
      <c r="V82" s="25">
        <f>+('C'!R48/D!V$60)*1000</f>
        <v>6.4422252287371874E-3</v>
      </c>
      <c r="W82" s="25">
        <f>+('C'!S48/D!W$60)*1000</f>
        <v>9.3086240529873434E-3</v>
      </c>
      <c r="X82" s="25">
        <f>+('C'!T48/D!X$60)*1000</f>
        <v>2.3165016946109129E-2</v>
      </c>
      <c r="Y82" s="25">
        <f>+('C'!U48/D!Y$60)*1000</f>
        <v>2.8168814719345809E-2</v>
      </c>
      <c r="Z82" s="25">
        <f>+('C'!V48/D!Z$60)*1000</f>
        <v>3.2267150874876201E-2</v>
      </c>
      <c r="AA82" s="25">
        <f>+('C'!W48/D!AA$60)*1000</f>
        <v>1.9072210351894648E-2</v>
      </c>
      <c r="AB82" s="25">
        <f>+('C'!X48/D!AB$60)*1000</f>
        <v>2.2345100833441295E-2</v>
      </c>
      <c r="AC82" s="25">
        <f>+('C'!Y48/D!AC$60)*1000</f>
        <v>2.809086055947042E-2</v>
      </c>
      <c r="AD82" s="25">
        <f>+('C'!Z48/D!AD$60)*1000</f>
        <v>2.7575296821949011E-2</v>
      </c>
      <c r="AE82" s="25">
        <f>+('C'!AA48/D!AE$60)*1000</f>
        <v>2.8489659745534419E-2</v>
      </c>
      <c r="AF82" s="25">
        <f>+('C'!AB48/D!AF$60)*1000</f>
        <v>1.1315126730909387E-2</v>
      </c>
      <c r="AG82" s="25">
        <f>+('C'!AC48/D!AG$60)*1000</f>
        <v>3.6158381640593977E-3</v>
      </c>
    </row>
    <row r="83" spans="6:33" x14ac:dyDescent="0.25">
      <c r="F83" s="216" t="s">
        <v>18</v>
      </c>
      <c r="G83" s="217"/>
      <c r="H83" s="25">
        <f>+('C'!D49/D!H$60)*1000</f>
        <v>-0.89601531872838081</v>
      </c>
      <c r="I83" s="25">
        <f>+('C'!E49/D!I$60)*1000</f>
        <v>-0.23280347929441636</v>
      </c>
      <c r="J83" s="25">
        <f>+('C'!F49/D!J$60)*1000</f>
        <v>-0.25662127716304489</v>
      </c>
      <c r="K83" s="25">
        <f>+('C'!G49/D!K$60)*1000</f>
        <v>-0.61255237870195345</v>
      </c>
      <c r="L83" s="25">
        <f>+('C'!H49/D!L$60)*1000</f>
        <v>-1.167565265859539</v>
      </c>
      <c r="M83" s="25">
        <f>+('C'!I49/D!M$60)*1000</f>
        <v>-1.0707463475684511</v>
      </c>
      <c r="N83" s="25">
        <f>+('C'!J49/D!N$60)*1000</f>
        <v>-0.26504246520072627</v>
      </c>
      <c r="O83" s="25">
        <f>+('C'!K49/D!O$60)*1000</f>
        <v>-0.19011408008765812</v>
      </c>
      <c r="P83" s="25">
        <f>+('C'!L49/D!P$60)*1000</f>
        <v>-0.3971691547182804</v>
      </c>
      <c r="Q83" s="25">
        <f>+('C'!M49/D!Q$60)*1000</f>
        <v>-0.23523121022202789</v>
      </c>
      <c r="R83" s="25">
        <f>+('C'!N49/D!R$60)*1000</f>
        <v>-0.79602452486081787</v>
      </c>
      <c r="S83" s="25">
        <f>+('C'!O49/D!S$60)*1000</f>
        <v>-0.4280279582641689</v>
      </c>
      <c r="T83" s="25">
        <f>+('C'!P49/D!T$60)*1000</f>
        <v>-0.25239091399235797</v>
      </c>
      <c r="U83" s="25">
        <f>+('C'!Q49/D!U$60)*1000</f>
        <v>-0.21606537766031439</v>
      </c>
      <c r="V83" s="25">
        <f>+('C'!R49/D!V$60)*1000</f>
        <v>-0.79264667843793712</v>
      </c>
      <c r="W83" s="25">
        <f>+('C'!S49/D!W$60)*1000</f>
        <v>-0.2459231955722905</v>
      </c>
      <c r="X83" s="25">
        <f>+('C'!T49/D!X$60)*1000</f>
        <v>-7.7986936906605631E-2</v>
      </c>
      <c r="Y83" s="25">
        <f>+('C'!U49/D!Y$60)*1000</f>
        <v>-0.3931534376249945</v>
      </c>
      <c r="Z83" s="25">
        <f>+('C'!V49/D!Z$60)*1000</f>
        <v>-2.5916864531748653</v>
      </c>
      <c r="AA83" s="25">
        <f>+('C'!W49/D!AA$60)*1000</f>
        <v>-1.2865328565822178</v>
      </c>
      <c r="AB83" s="25">
        <f>+('C'!X49/D!AB$60)*1000</f>
        <v>-8.910579954225506E-2</v>
      </c>
      <c r="AC83" s="25">
        <f>+('C'!Y49/D!AC$60)*1000</f>
        <v>-0.43078255391842835</v>
      </c>
      <c r="AD83" s="25">
        <f>+('C'!Z49/D!AD$60)*1000</f>
        <v>-3.1689786794322959E-2</v>
      </c>
      <c r="AE83" s="25">
        <f>+('C'!AA49/D!AE$60)*1000</f>
        <v>-6.3306519126362468E-2</v>
      </c>
      <c r="AF83" s="25">
        <f>+('C'!AB49/D!AF$60)*1000</f>
        <v>-3.2402623694226258E-2</v>
      </c>
      <c r="AG83" s="25">
        <f>+('C'!AC49/D!AG$60)*1000</f>
        <v>-5.095900500277932E-2</v>
      </c>
    </row>
    <row r="84" spans="6:33" x14ac:dyDescent="0.25">
      <c r="F84" s="220" t="s">
        <v>19</v>
      </c>
      <c r="G84" s="221"/>
      <c r="H84" s="25">
        <f>+('C'!D50/D!H$60)*1000</f>
        <v>0</v>
      </c>
      <c r="I84" s="25">
        <f>+('C'!E50/D!I$60)*1000</f>
        <v>0</v>
      </c>
      <c r="J84" s="25">
        <f>+('C'!F50/D!J$60)*1000</f>
        <v>0</v>
      </c>
      <c r="K84" s="25">
        <f>+('C'!G50/D!K$60)*1000</f>
        <v>1.9008611636210881E-5</v>
      </c>
      <c r="L84" s="25">
        <f>+('C'!H50/D!L$60)*1000</f>
        <v>6.7733907137116636E-4</v>
      </c>
      <c r="M84" s="25">
        <f>+('C'!I50/D!M$60)*1000</f>
        <v>8.6841029832447895E-7</v>
      </c>
      <c r="N84" s="25">
        <f>+('C'!J50/D!N$60)*1000</f>
        <v>1.4092445027234215E-3</v>
      </c>
      <c r="O84" s="25">
        <f>+('C'!K50/D!O$60)*1000</f>
        <v>8.9325879071620665E-3</v>
      </c>
      <c r="P84" s="25">
        <f>+('C'!L50/D!P$60)*1000</f>
        <v>1.0169449841371338E-4</v>
      </c>
      <c r="Q84" s="25">
        <f>+('C'!M50/D!Q$60)*1000</f>
        <v>1.2170237574697566E-5</v>
      </c>
      <c r="R84" s="25">
        <f>+('C'!N50/D!R$60)*1000</f>
        <v>0</v>
      </c>
      <c r="S84" s="25">
        <f>+('C'!O50/D!S$60)*1000</f>
        <v>-8.8688641214133272E-6</v>
      </c>
      <c r="T84" s="25">
        <f>+('C'!P50/D!T$60)*1000</f>
        <v>-5.5088023629245877E-6</v>
      </c>
      <c r="U84" s="25">
        <f>+('C'!Q50/D!U$60)*1000</f>
        <v>2.1284601474474891E-3</v>
      </c>
      <c r="V84" s="25">
        <f>+('C'!R50/D!V$60)*1000</f>
        <v>6.8570707881400624E-4</v>
      </c>
      <c r="W84" s="25">
        <f>+('C'!S50/D!W$60)*1000</f>
        <v>6.561833688699361E-3</v>
      </c>
      <c r="X84" s="25">
        <f>+('C'!T50/D!X$60)*1000</f>
        <v>4.6669808991538168E-3</v>
      </c>
      <c r="Y84" s="25">
        <f>+('C'!U50/D!Y$60)*1000</f>
        <v>5.6659059597351229E-2</v>
      </c>
      <c r="Z84" s="25">
        <f>+('C'!V50/D!Z$60)*1000</f>
        <v>8.9170045119401339E-2</v>
      </c>
      <c r="AA84" s="25">
        <f>+('C'!W50/D!AA$60)*1000</f>
        <v>8.2206928879780233E-2</v>
      </c>
      <c r="AB84" s="25">
        <f>+('C'!X50/D!AB$60)*1000</f>
        <v>4.8694973442155717E-2</v>
      </c>
      <c r="AC84" s="25">
        <f>+('C'!Y50/D!AC$60)*1000</f>
        <v>3.9716805466581254E-2</v>
      </c>
      <c r="AD84" s="25">
        <f>+('C'!Z50/D!AD$60)*1000</f>
        <v>7.6315379911006134E-2</v>
      </c>
      <c r="AE84" s="25">
        <f>+('C'!AA50/D!AE$60)*1000</f>
        <v>6.6657984168428039E-2</v>
      </c>
      <c r="AF84" s="25">
        <f>+('C'!AB50/D!AF$60)*1000</f>
        <v>0.13525374524252975</v>
      </c>
      <c r="AG84" s="25">
        <f>+('C'!AC50/D!AG$60)*1000</f>
        <v>6.3553085047248464E-2</v>
      </c>
    </row>
    <row r="85" spans="6:33" x14ac:dyDescent="0.25">
      <c r="F85" s="216" t="s">
        <v>20</v>
      </c>
      <c r="G85" s="217"/>
      <c r="H85" s="25">
        <f>+('C'!D51/D!H$60)*1000</f>
        <v>-0.2053950749464668</v>
      </c>
      <c r="I85" s="25">
        <f>+('C'!E51/D!I$60)*1000</f>
        <v>-0.5249347632296929</v>
      </c>
      <c r="J85" s="25">
        <f>+('C'!F51/D!J$60)*1000</f>
        <v>-0.81133582189041464</v>
      </c>
      <c r="K85" s="25">
        <f>+('C'!G51/D!K$60)*1000</f>
        <v>-1.1409218126444025</v>
      </c>
      <c r="L85" s="25">
        <f>+('C'!H51/D!L$60)*1000</f>
        <v>-1.2908407435252638</v>
      </c>
      <c r="M85" s="25">
        <f>+('C'!I51/D!M$60)*1000</f>
        <v>-1.2181791479362485</v>
      </c>
      <c r="N85" s="25">
        <f>+('C'!J51/D!N$60)*1000</f>
        <v>-0.88456349606616902</v>
      </c>
      <c r="O85" s="25">
        <f>+('C'!K51/D!O$60)*1000</f>
        <v>-1.0903612162565994</v>
      </c>
      <c r="P85" s="25">
        <f>+('C'!L51/D!P$60)*1000</f>
        <v>-1.9586537714271663</v>
      </c>
      <c r="Q85" s="25">
        <f>+('C'!M51/D!Q$60)*1000</f>
        <v>-1.6505764465821311</v>
      </c>
      <c r="R85" s="25">
        <f>+('C'!N51/D!R$60)*1000</f>
        <v>-1.729761302553273</v>
      </c>
      <c r="S85" s="25">
        <f>+('C'!O51/D!S$60)*1000</f>
        <v>-1.4553285036755987</v>
      </c>
      <c r="T85" s="25">
        <f>+('C'!P51/D!T$60)*1000</f>
        <v>-1.7696118052462551</v>
      </c>
      <c r="U85" s="25">
        <f>+('C'!Q51/D!U$60)*1000</f>
        <v>-2.5833928919182085</v>
      </c>
      <c r="V85" s="25">
        <f>+('C'!R51/D!V$60)*1000</f>
        <v>-1.8734111077988487</v>
      </c>
      <c r="W85" s="25">
        <f>+('C'!S51/D!W$60)*1000</f>
        <v>-2.7949147575193938</v>
      </c>
      <c r="X85" s="25">
        <f>+('C'!T51/D!X$60)*1000</f>
        <v>-2.4510836307319375</v>
      </c>
      <c r="Y85" s="25">
        <f>+('C'!U51/D!Y$60)*1000</f>
        <v>-3.2429919114706016</v>
      </c>
      <c r="Z85" s="25">
        <f>+('C'!V51/D!Z$60)*1000</f>
        <v>-4.3070220975019256</v>
      </c>
      <c r="AA85" s="25">
        <f>+('C'!W51/D!AA$60)*1000</f>
        <v>-5.9555671303361963</v>
      </c>
      <c r="AB85" s="25">
        <f>+('C'!X51/D!AB$60)*1000</f>
        <v>-4.9268086323789788</v>
      </c>
      <c r="AC85" s="25">
        <f>+('C'!Y51/D!AC$60)*1000</f>
        <v>-4.8112912235746315</v>
      </c>
      <c r="AD85" s="25">
        <f>+('C'!Z51/D!AD$60)*1000</f>
        <v>-3.8616093127227482</v>
      </c>
      <c r="AE85" s="25">
        <f>+('C'!AA51/D!AE$60)*1000</f>
        <v>-3.8945694599859091</v>
      </c>
      <c r="AF85" s="25">
        <f>+('C'!AB51/D!AF$60)*1000</f>
        <v>-4.5934319580532836</v>
      </c>
      <c r="AG85" s="25">
        <f>+('C'!AC51/D!AG$60)*1000</f>
        <v>-3.505023544826491</v>
      </c>
    </row>
    <row r="86" spans="6:33" x14ac:dyDescent="0.25">
      <c r="F86" s="220" t="s">
        <v>21</v>
      </c>
      <c r="G86" s="221"/>
      <c r="H86" s="25">
        <f>+('C'!D52/D!H$60)*1000</f>
        <v>0.23502531159062207</v>
      </c>
      <c r="I86" s="25">
        <f>+('C'!E52/D!I$60)*1000</f>
        <v>0.36878511034873984</v>
      </c>
      <c r="J86" s="25">
        <f>+('C'!F52/D!J$60)*1000</f>
        <v>0.50107558992134382</v>
      </c>
      <c r="K86" s="25">
        <f>+('C'!G52/D!K$60)*1000</f>
        <v>0.49074262234824612</v>
      </c>
      <c r="L86" s="25">
        <f>+('C'!H52/D!L$60)*1000</f>
        <v>0.38047108080781894</v>
      </c>
      <c r="M86" s="25">
        <f>+('C'!I52/D!M$60)*1000</f>
        <v>0.35876044646505928</v>
      </c>
      <c r="N86" s="25">
        <f>+('C'!J52/D!N$60)*1000</f>
        <v>0.31254150695985478</v>
      </c>
      <c r="O86" s="25">
        <f>+('C'!K52/D!O$60)*1000</f>
        <v>0.26113634326128099</v>
      </c>
      <c r="P86" s="25">
        <f>+('C'!L52/D!P$60)*1000</f>
        <v>0.31813959322200636</v>
      </c>
      <c r="Q86" s="25">
        <f>+('C'!M52/D!Q$60)*1000</f>
        <v>0.4142473643297867</v>
      </c>
      <c r="R86" s="25">
        <f>+('C'!N52/D!R$60)*1000</f>
        <v>0.42279931368784796</v>
      </c>
      <c r="S86" s="25">
        <f>+('C'!O52/D!S$60)*1000</f>
        <v>0.46548278396964665</v>
      </c>
      <c r="T86" s="25">
        <f>+('C'!P52/D!T$60)*1000</f>
        <v>0.61965754002672346</v>
      </c>
      <c r="U86" s="25">
        <f>+('C'!Q52/D!U$60)*1000</f>
        <v>0.95526120925488012</v>
      </c>
      <c r="V86" s="25">
        <f>+('C'!R52/D!V$60)*1000</f>
        <v>0.69654124148684904</v>
      </c>
      <c r="W86" s="25">
        <f>+('C'!S52/D!W$60)*1000</f>
        <v>0.50701243024996601</v>
      </c>
      <c r="X86" s="25">
        <f>+('C'!T52/D!X$60)*1000</f>
        <v>0.747151033600431</v>
      </c>
      <c r="Y86" s="25">
        <f>+('C'!U52/D!Y$60)*1000</f>
        <v>0.95370739078263189</v>
      </c>
      <c r="Z86" s="25">
        <f>+('C'!V52/D!Z$60)*1000</f>
        <v>0.81060944206008567</v>
      </c>
      <c r="AA86" s="25">
        <f>+('C'!W52/D!AA$60)*1000</f>
        <v>0.71248986177124662</v>
      </c>
      <c r="AB86" s="25">
        <f>+('C'!X52/D!AB$60)*1000</f>
        <v>0.64469102215312868</v>
      </c>
      <c r="AC86" s="25">
        <f>+('C'!Y52/D!AC$60)*1000</f>
        <v>0.71341170190049108</v>
      </c>
      <c r="AD86" s="25">
        <f>+('C'!Z52/D!AD$60)*1000</f>
        <v>0.71757797507328291</v>
      </c>
      <c r="AE86" s="25">
        <f>+('C'!AA52/D!AE$60)*1000</f>
        <v>0.88067284180861205</v>
      </c>
      <c r="AF86" s="25">
        <f>+('C'!AB52/D!AF$60)*1000</f>
        <v>0.5434678921370153</v>
      </c>
      <c r="AG86" s="25">
        <f>+('C'!AC52/D!AG$60)*1000</f>
        <v>0.5495680139760184</v>
      </c>
    </row>
    <row r="87" spans="6:33" x14ac:dyDescent="0.25">
      <c r="F87" s="216" t="s">
        <v>22</v>
      </c>
      <c r="G87" s="217"/>
      <c r="H87" s="25">
        <f>+('C'!D53/D!H$60)*1000</f>
        <v>0.11001811892604182</v>
      </c>
      <c r="I87" s="25">
        <f>+('C'!E53/D!I$60)*1000</f>
        <v>0.13109859801723439</v>
      </c>
      <c r="J87" s="25">
        <f>+('C'!F53/D!J$60)*1000</f>
        <v>0.35824175443274231</v>
      </c>
      <c r="K87" s="25">
        <f>+('C'!G53/D!K$60)*1000</f>
        <v>0.32688484562066789</v>
      </c>
      <c r="L87" s="25">
        <f>+('C'!H53/D!L$60)*1000</f>
        <v>0.15531353537448472</v>
      </c>
      <c r="M87" s="25">
        <f>+('C'!I53/D!M$60)*1000</f>
        <v>0.10701841540662037</v>
      </c>
      <c r="N87" s="25">
        <f>+('C'!J53/D!N$60)*1000</f>
        <v>0.2690608230784749</v>
      </c>
      <c r="O87" s="25">
        <f>+('C'!K53/D!O$60)*1000</f>
        <v>0.29612122721386586</v>
      </c>
      <c r="P87" s="25">
        <f>+('C'!L53/D!P$60)*1000</f>
        <v>0.23498221883377193</v>
      </c>
      <c r="Q87" s="25">
        <f>+('C'!M53/D!Q$60)*1000</f>
        <v>0.35585730943011223</v>
      </c>
      <c r="R87" s="25">
        <f>+('C'!N53/D!R$60)*1000</f>
        <v>0.27297609905932047</v>
      </c>
      <c r="S87" s="25">
        <f>+('C'!O53/D!S$60)*1000</f>
        <v>0.17946075409058573</v>
      </c>
      <c r="T87" s="25">
        <f>+('C'!P53/D!T$60)*1000</f>
        <v>0.28338076373098292</v>
      </c>
      <c r="U87" s="25">
        <f>+('C'!Q53/D!U$60)*1000</f>
        <v>0.60241850976028188</v>
      </c>
      <c r="V87" s="25">
        <f>+('C'!R53/D!V$60)*1000</f>
        <v>0.42439388658304478</v>
      </c>
      <c r="W87" s="25">
        <f>+('C'!S53/D!W$60)*1000</f>
        <v>0.75335095041509781</v>
      </c>
      <c r="X87" s="25">
        <f>+('C'!T53/D!X$60)*1000</f>
        <v>0.58276037528337044</v>
      </c>
      <c r="Y87" s="25">
        <f>+('C'!U53/D!Y$60)*1000</f>
        <v>0.57271023510066221</v>
      </c>
      <c r="Z87" s="25">
        <f>+('C'!V53/D!Z$60)*1000</f>
        <v>0.54470692197644988</v>
      </c>
      <c r="AA87" s="25">
        <f>+('C'!W53/D!AA$60)*1000</f>
        <v>0.57662305411415848</v>
      </c>
      <c r="AB87" s="25">
        <f>+('C'!X53/D!AB$60)*1000</f>
        <v>0.59612665716629953</v>
      </c>
      <c r="AC87" s="25">
        <f>+('C'!Y53/D!AC$60)*1000</f>
        <v>0.53104977578475343</v>
      </c>
      <c r="AD87" s="25">
        <f>+('C'!Z53/D!AD$60)*1000</f>
        <v>0.6295520150150784</v>
      </c>
      <c r="AE87" s="25">
        <f>+('C'!AA53/D!AE$60)*1000</f>
        <v>0.47244881677649292</v>
      </c>
      <c r="AF87" s="25">
        <f>+('C'!AB53/D!AF$60)*1000</f>
        <v>0.40786604178475983</v>
      </c>
      <c r="AG87" s="25">
        <f>+('C'!AC53/D!AG$60)*1000</f>
        <v>0.26409070515365679</v>
      </c>
    </row>
    <row r="88" spans="6:33" x14ac:dyDescent="0.25">
      <c r="F88" s="220" t="s">
        <v>23</v>
      </c>
      <c r="G88" s="221"/>
      <c r="H88" s="25">
        <f>+('C'!D54/D!H$60)*1000</f>
        <v>3.8687997584143194E-2</v>
      </c>
      <c r="I88" s="25">
        <f>+('C'!E54/D!I$60)*1000</f>
        <v>4.0368756584456635E-2</v>
      </c>
      <c r="J88" s="25">
        <f>+('C'!F54/D!J$60)*1000</f>
        <v>8.1484122117051069E-2</v>
      </c>
      <c r="K88" s="25">
        <f>+('C'!G54/D!K$60)*1000</f>
        <v>7.8518536021844151E-2</v>
      </c>
      <c r="L88" s="25">
        <f>+('C'!H54/D!L$60)*1000</f>
        <v>5.246216265263267E-2</v>
      </c>
      <c r="M88" s="25">
        <f>+('C'!I54/D!M$60)*1000</f>
        <v>5.567845831630569E-2</v>
      </c>
      <c r="N88" s="25">
        <f>+('C'!J54/D!N$60)*1000</f>
        <v>4.7861382892878751E-2</v>
      </c>
      <c r="O88" s="25">
        <f>+('C'!K54/D!O$60)*1000</f>
        <v>-6.8105388982966407E-3</v>
      </c>
      <c r="P88" s="25">
        <f>+('C'!L54/D!P$60)*1000</f>
        <v>3.3677946927030813E-2</v>
      </c>
      <c r="Q88" s="25">
        <f>+('C'!M54/D!Q$60)*1000</f>
        <v>0.20464903075353449</v>
      </c>
      <c r="R88" s="25">
        <f>+('C'!N54/D!R$60)*1000</f>
        <v>5.9547825878287587E-2</v>
      </c>
      <c r="S88" s="25">
        <f>+('C'!O54/D!S$60)*1000</f>
        <v>0.12822165046241402</v>
      </c>
      <c r="T88" s="25">
        <f>+('C'!P54/D!T$60)*1000</f>
        <v>4.378600060948451E-2</v>
      </c>
      <c r="U88" s="25">
        <f>+('C'!Q54/D!U$60)*1000</f>
        <v>0.1550943107525386</v>
      </c>
      <c r="V88" s="25">
        <f>+('C'!R54/D!V$60)*1000</f>
        <v>0.32736026966910498</v>
      </c>
      <c r="W88" s="25">
        <f>+('C'!S54/D!W$60)*1000</f>
        <v>7.689166628861771E-2</v>
      </c>
      <c r="X88" s="25">
        <f>+('C'!T54/D!X$60)*1000</f>
        <v>0.13773786277018382</v>
      </c>
      <c r="Y88" s="25">
        <f>+('C'!U54/D!Y$60)*1000</f>
        <v>0.23160235100662194</v>
      </c>
      <c r="Z88" s="25">
        <f>+('C'!V54/D!Z$60)*1000</f>
        <v>0.35578631011334877</v>
      </c>
      <c r="AA88" s="25">
        <f>+('C'!W54/D!AA$60)*1000</f>
        <v>0.49188152444076222</v>
      </c>
      <c r="AB88" s="25">
        <f>+('C'!X54/D!AB$60)*1000</f>
        <v>0.58110469836334577</v>
      </c>
      <c r="AC88" s="25">
        <f>+('C'!Y54/D!AC$60)*1000</f>
        <v>0.69188178518043986</v>
      </c>
      <c r="AD88" s="25">
        <f>+('C'!Z54/D!AD$60)*1000</f>
        <v>0.57287815010860632</v>
      </c>
      <c r="AE88" s="25">
        <f>+('C'!AA54/D!AE$60)*1000</f>
        <v>0.44768626963405034</v>
      </c>
      <c r="AF88" s="25">
        <f>+('C'!AB54/D!AF$60)*1000</f>
        <v>0.39678538748076764</v>
      </c>
      <c r="AG88" s="25">
        <f>+('C'!AC54/D!AG$60)*1000</f>
        <v>0.2445030374017311</v>
      </c>
    </row>
    <row r="89" spans="6:33" x14ac:dyDescent="0.25">
      <c r="F89" s="216" t="s">
        <v>24</v>
      </c>
      <c r="G89" s="217"/>
      <c r="H89" s="25">
        <f>+('C'!D55/D!H$60)*1000</f>
        <v>0.17146395431834402</v>
      </c>
      <c r="I89" s="25">
        <f>+('C'!E55/D!I$60)*1000</f>
        <v>0.16054774575218131</v>
      </c>
      <c r="J89" s="25">
        <f>+('C'!F55/D!J$60)*1000</f>
        <v>0.12828398880149311</v>
      </c>
      <c r="K89" s="25">
        <f>+('C'!G55/D!K$60)*1000</f>
        <v>0.17207172862843939</v>
      </c>
      <c r="L89" s="25">
        <f>+('C'!H55/D!L$60)*1000</f>
        <v>0.15450587198299329</v>
      </c>
      <c r="M89" s="25">
        <f>+('C'!I55/D!M$60)*1000</f>
        <v>0.19771753677973028</v>
      </c>
      <c r="N89" s="25">
        <f>+('C'!J55/D!N$60)*1000</f>
        <v>0.13785462477304822</v>
      </c>
      <c r="O89" s="25">
        <f>+('C'!K55/D!O$60)*1000</f>
        <v>0.11110683334993525</v>
      </c>
      <c r="P89" s="25">
        <f>+('C'!L55/D!P$60)*1000</f>
        <v>9.9466737168293934E-2</v>
      </c>
      <c r="Q89" s="25">
        <f>+('C'!M55/D!Q$60)*1000</f>
        <v>0.10247735995724626</v>
      </c>
      <c r="R89" s="25">
        <f>+('C'!N55/D!R$60)*1000</f>
        <v>9.4473483394125549E-2</v>
      </c>
      <c r="S89" s="25">
        <f>+('C'!O55/D!S$60)*1000</f>
        <v>0.13769663267725873</v>
      </c>
      <c r="T89" s="25">
        <f>+('C'!P55/D!T$60)*1000</f>
        <v>9.5555662345577719E-2</v>
      </c>
      <c r="U89" s="25">
        <f>+('C'!Q55/D!U$60)*1000</f>
        <v>0.1805989242824686</v>
      </c>
      <c r="V89" s="25">
        <f>+('C'!R55/D!V$60)*1000</f>
        <v>0.19931284826526638</v>
      </c>
      <c r="W89" s="25">
        <f>+('C'!S55/D!W$60)*1000</f>
        <v>0.2074714875470671</v>
      </c>
      <c r="X89" s="25">
        <f>+('C'!T55/D!X$60)*1000</f>
        <v>0.32897043970103024</v>
      </c>
      <c r="Y89" s="25">
        <f>+('C'!U55/D!Y$60)*1000</f>
        <v>0.30254428692058127</v>
      </c>
      <c r="Z89" s="25">
        <f>+('C'!V55/D!Z$60)*1000</f>
        <v>0.38970430285022556</v>
      </c>
      <c r="AA89" s="25">
        <f>+('C'!W55/D!AA$60)*1000</f>
        <v>0.35392704835826105</v>
      </c>
      <c r="AB89" s="25">
        <f>+('C'!X55/D!AB$60)*1000</f>
        <v>0.39836254696204171</v>
      </c>
      <c r="AC89" s="25">
        <f>+('C'!Y55/D!AC$60)*1000</f>
        <v>0.33168851163783897</v>
      </c>
      <c r="AD89" s="25">
        <f>+('C'!Z55/D!AD$60)*1000</f>
        <v>0.44516790737889866</v>
      </c>
      <c r="AE89" s="25">
        <f>+('C'!AA55/D!AE$60)*1000</f>
        <v>0.40218593808280489</v>
      </c>
      <c r="AF89" s="25">
        <f>+('C'!AB55/D!AF$60)*1000</f>
        <v>0.37258160579804034</v>
      </c>
      <c r="AG89" s="25">
        <f>+('C'!AC55/D!AG$60)*1000</f>
        <v>0.2396089295640435</v>
      </c>
    </row>
    <row r="90" spans="6:33" ht="15.75" thickBot="1" x14ac:dyDescent="0.3">
      <c r="F90" s="218" t="s">
        <v>25</v>
      </c>
      <c r="G90" s="219"/>
      <c r="H90" s="130">
        <f>+('C'!D56/D!H$60)*1000</f>
        <v>0</v>
      </c>
      <c r="I90" s="130">
        <f>+('C'!E56/D!I$60)*1000</f>
        <v>0</v>
      </c>
      <c r="J90" s="130">
        <f>+('C'!F56/D!J$60)*1000</f>
        <v>2.6663111585121986E-8</v>
      </c>
      <c r="K90" s="130">
        <f>+('C'!G56/D!K$60)*1000</f>
        <v>2.6254988447805086E-8</v>
      </c>
      <c r="L90" s="130">
        <f>+('C'!H56/D!L$60)*1000</f>
        <v>-2.5924869727529622E-8</v>
      </c>
      <c r="M90" s="130">
        <f>+('C'!I56/D!M$60)*1000</f>
        <v>0</v>
      </c>
      <c r="N90" s="130">
        <f>+('C'!J56/D!N$60)*1000</f>
        <v>-5.6548819850716161E-4</v>
      </c>
      <c r="O90" s="130">
        <f>+('C'!K56/D!O$60)*1000</f>
        <v>4.2334893913736466E-7</v>
      </c>
      <c r="P90" s="130">
        <f>+('C'!L56/D!P$60)*1000</f>
        <v>-4.9047490224047611E-3</v>
      </c>
      <c r="Q90" s="130">
        <f>+('C'!M56/D!Q$60)*1000</f>
        <v>-2.0275227129184278E-3</v>
      </c>
      <c r="R90" s="130">
        <f>+('C'!N56/D!R$60)*1000</f>
        <v>-2.2938663851027069E-4</v>
      </c>
      <c r="S90" s="130">
        <f>+('C'!O56/D!S$60)*1000</f>
        <v>1.4258951861512929E-4</v>
      </c>
      <c r="T90" s="130">
        <f>+('C'!P56/D!T$60)*1000</f>
        <v>-9.7522211022293059E-4</v>
      </c>
      <c r="U90" s="130">
        <f>+('C'!Q56/D!U$60)*1000</f>
        <v>-1.1750359345296052E-3</v>
      </c>
      <c r="V90" s="130">
        <f>+('C'!R56/D!V$60)*1000</f>
        <v>3.5027173289917216E-4</v>
      </c>
      <c r="W90" s="130">
        <f>+('C'!S56/D!W$60)*1000</f>
        <v>-3.7020822936986779E-4</v>
      </c>
      <c r="X90" s="130">
        <f>+('C'!T56/D!X$60)*1000</f>
        <v>-2.8283168361277581E-4</v>
      </c>
      <c r="Y90" s="130">
        <f>+('C'!U56/D!Y$60)*1000</f>
        <v>-6.3812719434691784E-4</v>
      </c>
      <c r="Z90" s="130">
        <f>+('C'!V56/D!Z$60)*1000</f>
        <v>1.2017167381974236E-5</v>
      </c>
      <c r="AA90" s="130">
        <f>+('C'!W56/D!AA$60)*1000</f>
        <v>5.940347970173986E-4</v>
      </c>
      <c r="AB90" s="130">
        <f>+('C'!X56/D!AB$60)*1000</f>
        <v>-2.0099753854126176E-4</v>
      </c>
      <c r="AC90" s="130">
        <f>+('C'!Y56/D!AC$60)*1000</f>
        <v>2.8306641042067049E-4</v>
      </c>
      <c r="AD90" s="130">
        <f>+('C'!Z56/D!AD$60)*1000</f>
        <v>-2.0356818996604742E-4</v>
      </c>
      <c r="AE90" s="130">
        <f>+('C'!AA56/D!AE$60)*1000</f>
        <v>5.1402876207053757E-4</v>
      </c>
      <c r="AF90" s="130">
        <f>+('C'!AB56/D!AF$60)*1000</f>
        <v>6.5404081302129725E-4</v>
      </c>
      <c r="AG90" s="130">
        <f>+('C'!AC56/D!AG$60)*1000</f>
        <v>-2.0116334471531808E-4</v>
      </c>
    </row>
    <row r="91" spans="6:33" x14ac:dyDescent="0.25">
      <c r="F91" s="1" t="s">
        <v>52</v>
      </c>
    </row>
    <row r="92" spans="6:33" ht="19.5" thickBot="1" x14ac:dyDescent="0.3">
      <c r="G92" s="223" t="s">
        <v>59</v>
      </c>
      <c r="H92" s="223"/>
      <c r="I92" s="223"/>
      <c r="J92" s="223"/>
      <c r="K92" s="223"/>
      <c r="L92" s="223"/>
      <c r="M92" s="223"/>
      <c r="N92" s="223"/>
      <c r="O92" s="223"/>
      <c r="P92" s="223"/>
      <c r="Q92" s="223"/>
      <c r="R92" s="223"/>
      <c r="S92" s="223"/>
      <c r="T92" s="223"/>
      <c r="U92" s="223"/>
      <c r="V92" s="223"/>
      <c r="W92" s="223"/>
      <c r="X92" s="223"/>
      <c r="Y92" s="223"/>
      <c r="Z92" s="223"/>
      <c r="AA92" s="223"/>
      <c r="AB92" s="223"/>
      <c r="AC92" s="223"/>
    </row>
    <row r="93" spans="6:33" x14ac:dyDescent="0.25">
      <c r="G93" s="163" t="s">
        <v>38</v>
      </c>
      <c r="H93" s="164">
        <v>1995</v>
      </c>
      <c r="I93" s="164">
        <v>1996</v>
      </c>
      <c r="J93" s="164">
        <v>1997</v>
      </c>
      <c r="K93" s="164">
        <v>1998</v>
      </c>
      <c r="L93" s="164">
        <v>1999</v>
      </c>
      <c r="M93" s="164">
        <v>2000</v>
      </c>
      <c r="N93" s="164">
        <v>2001</v>
      </c>
      <c r="O93" s="164">
        <v>2002</v>
      </c>
      <c r="P93" s="164">
        <v>2003</v>
      </c>
      <c r="Q93" s="164">
        <v>2004</v>
      </c>
      <c r="R93" s="164">
        <v>2005</v>
      </c>
      <c r="S93" s="164">
        <v>2006</v>
      </c>
      <c r="T93" s="164">
        <v>2007</v>
      </c>
      <c r="U93" s="164">
        <v>2008</v>
      </c>
      <c r="V93" s="164">
        <v>2009</v>
      </c>
      <c r="W93" s="164">
        <v>2010</v>
      </c>
      <c r="X93" s="164">
        <v>2011</v>
      </c>
      <c r="Y93" s="164">
        <v>2012</v>
      </c>
      <c r="Z93" s="164">
        <v>2013</v>
      </c>
      <c r="AA93" s="164">
        <v>2014</v>
      </c>
      <c r="AB93" s="164">
        <v>2015</v>
      </c>
      <c r="AC93" s="164">
        <v>2016</v>
      </c>
      <c r="AD93" s="164">
        <v>2017</v>
      </c>
      <c r="AE93" s="164">
        <v>2018</v>
      </c>
      <c r="AF93" s="179">
        <v>2019</v>
      </c>
      <c r="AG93" s="181">
        <v>2020</v>
      </c>
    </row>
    <row r="94" spans="6:33" ht="15.75" thickBot="1" x14ac:dyDescent="0.3">
      <c r="G94" s="165" t="s">
        <v>37</v>
      </c>
      <c r="H94" s="166">
        <v>92507279383.038727</v>
      </c>
      <c r="I94" s="166">
        <v>97160109277.80867</v>
      </c>
      <c r="J94" s="166">
        <v>106659508271.25496</v>
      </c>
      <c r="K94" s="166">
        <v>98443739941.166397</v>
      </c>
      <c r="L94" s="166">
        <v>86186158684.768494</v>
      </c>
      <c r="M94" s="166">
        <v>99886577330.727112</v>
      </c>
      <c r="N94" s="166">
        <v>98211751481.796738</v>
      </c>
      <c r="O94" s="166">
        <v>97963002598.62233</v>
      </c>
      <c r="P94" s="166">
        <v>94641380063.574036</v>
      </c>
      <c r="Q94" s="166">
        <v>117081522238.32433</v>
      </c>
      <c r="R94" s="166">
        <v>145619193046.09366</v>
      </c>
      <c r="S94" s="166">
        <v>161618580752.94522</v>
      </c>
      <c r="T94" s="166">
        <v>206181823187.6741</v>
      </c>
      <c r="U94" s="166">
        <v>242186949772.53262</v>
      </c>
      <c r="V94" s="166">
        <v>232397835356.34525</v>
      </c>
      <c r="W94" s="166">
        <v>286563099757.48126</v>
      </c>
      <c r="X94" s="166">
        <v>334943877377.47107</v>
      </c>
      <c r="Y94" s="166">
        <v>370921317942.56293</v>
      </c>
      <c r="Z94" s="166">
        <v>382116120909.21759</v>
      </c>
      <c r="AA94" s="166">
        <v>381112110485.38422</v>
      </c>
      <c r="AB94" s="166">
        <v>293481753078.86761</v>
      </c>
      <c r="AC94" s="166">
        <v>282825012368.255</v>
      </c>
      <c r="AD94" s="166">
        <v>311883730442.04504</v>
      </c>
      <c r="AE94" s="166">
        <v>333568926392.5863</v>
      </c>
      <c r="AF94" s="180">
        <v>323802808108.24597</v>
      </c>
      <c r="AG94" s="182">
        <v>271346896626.41779</v>
      </c>
    </row>
    <row r="95" spans="6:33" x14ac:dyDescent="0.25">
      <c r="G95" s="2" t="s">
        <v>41</v>
      </c>
      <c r="H95" s="162" t="s">
        <v>40</v>
      </c>
      <c r="Y95" s="55"/>
      <c r="Z95" s="55"/>
      <c r="AA95" s="55"/>
      <c r="AB95" s="55"/>
    </row>
    <row r="96" spans="6:33" ht="15.75" thickBot="1" x14ac:dyDescent="0.3"/>
    <row r="97" spans="6:33" ht="15.75" thickBot="1" x14ac:dyDescent="0.3">
      <c r="F97" s="6" t="s">
        <v>14</v>
      </c>
      <c r="G97" s="7"/>
      <c r="H97" s="12">
        <v>1995</v>
      </c>
      <c r="I97" s="8">
        <v>1996</v>
      </c>
      <c r="J97" s="12">
        <v>1997</v>
      </c>
      <c r="K97" s="8">
        <v>1998</v>
      </c>
      <c r="L97" s="12">
        <v>1999</v>
      </c>
      <c r="M97" s="8">
        <v>2000</v>
      </c>
      <c r="N97" s="12">
        <v>2001</v>
      </c>
      <c r="O97" s="8">
        <v>2002</v>
      </c>
      <c r="P97" s="12">
        <v>2003</v>
      </c>
      <c r="Q97" s="8">
        <v>2004</v>
      </c>
      <c r="R97" s="12">
        <v>2005</v>
      </c>
      <c r="S97" s="8">
        <v>2006</v>
      </c>
      <c r="T97" s="12">
        <v>2007</v>
      </c>
      <c r="U97" s="8">
        <v>2008</v>
      </c>
      <c r="V97" s="12">
        <v>2009</v>
      </c>
      <c r="W97" s="8">
        <v>2010</v>
      </c>
      <c r="X97" s="12">
        <v>2011</v>
      </c>
      <c r="Y97" s="8">
        <v>2012</v>
      </c>
      <c r="Z97" s="12">
        <v>2013</v>
      </c>
      <c r="AA97" s="8">
        <v>2014</v>
      </c>
      <c r="AB97" s="12">
        <v>2015</v>
      </c>
      <c r="AC97" s="9">
        <v>2016</v>
      </c>
      <c r="AD97" s="9">
        <v>2017</v>
      </c>
      <c r="AE97" s="9">
        <v>2018</v>
      </c>
      <c r="AF97" s="9">
        <v>2019</v>
      </c>
      <c r="AG97" s="9">
        <v>2020</v>
      </c>
    </row>
    <row r="98" spans="6:33" ht="15.75" thickBot="1" x14ac:dyDescent="0.3">
      <c r="F98" s="194" t="s">
        <v>26</v>
      </c>
      <c r="G98" s="210"/>
      <c r="H98" s="171">
        <f>+A!D46/(D!H$94)</f>
        <v>2.7286576978965995E-7</v>
      </c>
      <c r="I98" s="171">
        <f>+A!E46/(D!I$94)</f>
        <v>3.0757458201856394E-7</v>
      </c>
      <c r="J98" s="171">
        <f>+A!F46/(D!J$94)</f>
        <v>4.3019962067803852E-7</v>
      </c>
      <c r="K98" s="171">
        <f>+A!G46/(D!K$94)</f>
        <v>4.7038095086263689E-7</v>
      </c>
      <c r="L98" s="171">
        <f>+A!H46/(D!L$94)</f>
        <v>4.5955871110194598E-7</v>
      </c>
      <c r="M98" s="171">
        <f>+A!I46/(D!M$94)</f>
        <v>3.7985834547489346E-7</v>
      </c>
      <c r="N98" s="171">
        <f>+A!J46/(D!N$94)</f>
        <v>4.2521459367049669E-7</v>
      </c>
      <c r="O98" s="171">
        <f>+A!K46/(D!O$94)</f>
        <v>3.7707470187851804E-7</v>
      </c>
      <c r="P98" s="171">
        <f>+A!L46/(D!P$94)</f>
        <v>3.8483261735548062E-7</v>
      </c>
      <c r="Q98" s="171">
        <f>+A!M46/(D!Q$94)</f>
        <v>5.0903523340501603E-7</v>
      </c>
      <c r="R98" s="171">
        <f>+A!N46/(D!R$94)</f>
        <v>3.419968134573862E-7</v>
      </c>
      <c r="S98" s="171">
        <f>+A!O46/(D!S$94)</f>
        <v>3.6197112811816297E-7</v>
      </c>
      <c r="T98" s="171">
        <f>+A!P46/(D!T$94)</f>
        <v>3.179250672370556E-7</v>
      </c>
      <c r="U98" s="171">
        <f>+A!Q46/(D!U$94)</f>
        <v>4.2054908448065097E-7</v>
      </c>
      <c r="V98" s="171">
        <f>+A!R46/(D!V$94)</f>
        <v>3.8903834823318397E-7</v>
      </c>
      <c r="W98" s="171">
        <f>+A!S46/(D!W$94)</f>
        <v>3.7215677835092859E-7</v>
      </c>
      <c r="X98" s="171">
        <f>+A!T46/(D!X$94)</f>
        <v>4.2186291359121918E-7</v>
      </c>
      <c r="Y98" s="171">
        <f>+A!U46/(D!Y$94)</f>
        <v>3.3768563288507371E-7</v>
      </c>
      <c r="Z98" s="171">
        <f>+A!V46/(D!Z$94)</f>
        <v>3.7613042772970584E-7</v>
      </c>
      <c r="AA98" s="171">
        <f>+A!W46/(D!AA$94)</f>
        <v>3.6412303934204669E-7</v>
      </c>
      <c r="AB98" s="171">
        <f>+A!X46/(D!AB$94)</f>
        <v>5.0843058702835704E-7</v>
      </c>
      <c r="AC98" s="171">
        <f>+A!Y46/(D!AC$94)</f>
        <v>5.2572259700425657E-7</v>
      </c>
      <c r="AD98" s="171">
        <f>+A!Z46/(D!AD$94)</f>
        <v>4.9786502098048276E-7</v>
      </c>
      <c r="AE98" s="171">
        <f>+A!AA46/(D!AE$94)</f>
        <v>4.2855100907018157E-7</v>
      </c>
      <c r="AF98" s="171">
        <f>+A!AB46/(D!AF$94)</f>
        <v>4.1571906305086794E-7</v>
      </c>
      <c r="AG98" s="171">
        <f>+A!AC46/(D!AG$94)</f>
        <v>3.7809903586718029E-7</v>
      </c>
    </row>
    <row r="99" spans="6:33" x14ac:dyDescent="0.25">
      <c r="F99" s="216" t="s">
        <v>16</v>
      </c>
      <c r="G99" s="217"/>
      <c r="H99" s="168">
        <f>+A!D47/(D!H$94)</f>
        <v>2.1365896967048765E-8</v>
      </c>
      <c r="I99" s="168">
        <f>+A!E47/(D!I$94)</f>
        <v>1.8503663832443023E-8</v>
      </c>
      <c r="J99" s="168">
        <f>+A!F47/(D!J$94)</f>
        <v>3.6049603662351096E-8</v>
      </c>
      <c r="K99" s="168">
        <f>+A!G47/(D!K$94)</f>
        <v>2.5711365715206396E-8</v>
      </c>
      <c r="L99" s="168">
        <f>+A!H47/(D!L$94)</f>
        <v>3.993692319655847E-8</v>
      </c>
      <c r="M99" s="168">
        <f>+A!I47/(D!M$94)</f>
        <v>2.5483934558812362E-8</v>
      </c>
      <c r="N99" s="168">
        <f>+A!J47/(D!N$94)</f>
        <v>4.1523391431990307E-8</v>
      </c>
      <c r="O99" s="168">
        <f>+A!K47/(D!O$94)</f>
        <v>4.4966700521100094E-8</v>
      </c>
      <c r="P99" s="168">
        <f>+A!L47/(D!P$94)</f>
        <v>4.2659225777223252E-8</v>
      </c>
      <c r="Q99" s="168">
        <f>+A!M47/(D!Q$94)</f>
        <v>4.4623753604476328E-8</v>
      </c>
      <c r="R99" s="168">
        <f>+A!N47/(D!R$94)</f>
        <v>3.2614450750985004E-8</v>
      </c>
      <c r="S99" s="168">
        <f>+A!O47/(D!S$94)</f>
        <v>4.967831026974098E-8</v>
      </c>
      <c r="T99" s="168">
        <f>+A!P47/(D!T$94)</f>
        <v>3.7263503063539243E-8</v>
      </c>
      <c r="U99" s="168">
        <f>+A!Q47/(D!U$94)</f>
        <v>3.9077022972908932E-8</v>
      </c>
      <c r="V99" s="168">
        <f>+A!R47/(D!V$94)</f>
        <v>4.6158906702170838E-8</v>
      </c>
      <c r="W99" s="168">
        <f>+A!S47/(D!W$94)</f>
        <v>4.3646128934901267E-8</v>
      </c>
      <c r="X99" s="168">
        <f>+A!T47/(D!X$94)</f>
        <v>1.0657098818908261E-7</v>
      </c>
      <c r="Y99" s="168">
        <f>+A!U47/(D!Y$94)</f>
        <v>2.6184965733093799E-8</v>
      </c>
      <c r="Z99" s="168">
        <f>+A!V47/(D!Z$94)</f>
        <v>2.9640073737404023E-8</v>
      </c>
      <c r="AA99" s="168">
        <f>+A!W47/(D!AA$94)</f>
        <v>3.0784091287621087E-8</v>
      </c>
      <c r="AB99" s="168">
        <f>+A!X47/(D!AB$94)</f>
        <v>5.1892868432973184E-8</v>
      </c>
      <c r="AC99" s="168">
        <f>+A!Y47/(D!AC$94)</f>
        <v>5.3606998451250679E-8</v>
      </c>
      <c r="AD99" s="168">
        <f>+A!Z47/(D!AD$94)</f>
        <v>5.1031870041574834E-8</v>
      </c>
      <c r="AE99" s="168">
        <f>+A!AA47/(D!AE$94)</f>
        <v>4.8715269062187921E-8</v>
      </c>
      <c r="AF99" s="168">
        <f>+A!AB47/(D!AF$94)</f>
        <v>4.6601973862300555E-8</v>
      </c>
      <c r="AG99" s="168">
        <f>+A!AC47/(D!AG$94)</f>
        <v>5.1239907929156525E-8</v>
      </c>
    </row>
    <row r="100" spans="6:33" x14ac:dyDescent="0.25">
      <c r="F100" s="220" t="s">
        <v>17</v>
      </c>
      <c r="G100" s="221"/>
      <c r="H100" s="169">
        <f>+A!D48/(D!H$94)</f>
        <v>5.3642265053033663E-10</v>
      </c>
      <c r="I100" s="169">
        <f>+A!E48/(D!I$94)</f>
        <v>6.9364886990090067E-10</v>
      </c>
      <c r="J100" s="169">
        <f>+A!F48/(D!J$94)</f>
        <v>7.566039006552275E-10</v>
      </c>
      <c r="K100" s="169">
        <f>+A!G48/(D!K$94)</f>
        <v>5.4102983116885585E-10</v>
      </c>
      <c r="L100" s="169">
        <f>+A!H48/(D!L$94)</f>
        <v>5.0159562347033867E-9</v>
      </c>
      <c r="M100" s="169">
        <f>+A!I48/(D!M$94)</f>
        <v>7.2916704072104395E-10</v>
      </c>
      <c r="N100" s="169">
        <f>+A!J48/(D!N$94)</f>
        <v>1.9473229742313234E-10</v>
      </c>
      <c r="O100" s="169">
        <f>+A!K48/(D!O$94)</f>
        <v>9.9140489188482489E-10</v>
      </c>
      <c r="P100" s="169">
        <f>+A!L48/(D!P$94)</f>
        <v>1.8108992058745744E-9</v>
      </c>
      <c r="Q100" s="169">
        <f>+A!M48/(D!Q$94)</f>
        <v>1.4367595909590689E-9</v>
      </c>
      <c r="R100" s="169">
        <f>+A!N48/(D!R$94)</f>
        <v>1.3159117008658662E-9</v>
      </c>
      <c r="S100" s="169">
        <f>+A!O48/(D!S$94)</f>
        <v>9.0436383811232329E-10</v>
      </c>
      <c r="T100" s="169">
        <f>+A!P48/(D!T$94)</f>
        <v>2.9392067187629192E-9</v>
      </c>
      <c r="U100" s="169">
        <f>+A!Q48/(D!U$94)</f>
        <v>2.4587782312766725E-9</v>
      </c>
      <c r="V100" s="169">
        <f>+A!R48/(D!V$94)</f>
        <v>1.208870984401488E-9</v>
      </c>
      <c r="W100" s="169">
        <f>+A!S48/(D!W$94)</f>
        <v>1.432075519657992E-9</v>
      </c>
      <c r="X100" s="169">
        <f>+A!T48/(D!X$94)</f>
        <v>3.0813251702967803E-9</v>
      </c>
      <c r="Y100" s="169">
        <f>+A!U48/(D!Y$94)</f>
        <v>3.4175792511238079E-9</v>
      </c>
      <c r="Z100" s="169">
        <f>+A!V48/(D!Z$94)</f>
        <v>3.8366818874629556E-9</v>
      </c>
      <c r="AA100" s="169">
        <f>+A!W48/(D!AA$94)</f>
        <v>2.2959385858549276E-9</v>
      </c>
      <c r="AB100" s="169">
        <f>+A!X48/(D!AB$94)</f>
        <v>3.5262532990318241E-9</v>
      </c>
      <c r="AC100" s="169">
        <f>+A!Y48/(D!AC$94)</f>
        <v>4.6512682488179193E-9</v>
      </c>
      <c r="AD100" s="169">
        <f>+A!Z48/(D!AD$94)</f>
        <v>4.1925656017603011E-9</v>
      </c>
      <c r="AE100" s="169">
        <f>+A!AA48/(D!AE$94)</f>
        <v>4.1216489043763539E-9</v>
      </c>
      <c r="AF100" s="169">
        <f>+A!AB48/(D!AF$94)</f>
        <v>1.7261184461783749E-9</v>
      </c>
      <c r="AG100" s="169">
        <f>+A!AC48/(D!AG$94)</f>
        <v>6.7123303146068673E-10</v>
      </c>
    </row>
    <row r="101" spans="6:33" x14ac:dyDescent="0.25">
      <c r="F101" s="216" t="s">
        <v>18</v>
      </c>
      <c r="G101" s="217"/>
      <c r="H101" s="169">
        <f>+A!D49/(D!H$94)</f>
        <v>7.935224177986057E-9</v>
      </c>
      <c r="I101" s="169">
        <f>+A!E49/(D!I$94)</f>
        <v>2.7418968749641616E-9</v>
      </c>
      <c r="J101" s="169">
        <f>+A!F49/(D!J$94)</f>
        <v>1.2471555715567603E-9</v>
      </c>
      <c r="K101" s="169">
        <f>+A!G49/(D!K$94)</f>
        <v>1.6683132934420503E-9</v>
      </c>
      <c r="L101" s="169">
        <f>+A!H49/(D!L$94)</f>
        <v>2.651643877480161E-9</v>
      </c>
      <c r="M101" s="169">
        <f>+A!I49/(D!M$94)</f>
        <v>1.4391222909164586E-9</v>
      </c>
      <c r="N101" s="169">
        <f>+A!J49/(D!N$94)</f>
        <v>1.1847462064818815E-9</v>
      </c>
      <c r="O101" s="169">
        <f>+A!K49/(D!O$94)</f>
        <v>8.8240455791435344E-10</v>
      </c>
      <c r="P101" s="169">
        <f>+A!L49/(D!P$94)</f>
        <v>1.3487229361433258E-9</v>
      </c>
      <c r="Q101" s="169">
        <f>+A!M49/(D!Q$94)</f>
        <v>1.2809963274538523E-9</v>
      </c>
      <c r="R101" s="169">
        <f>+A!N49/(D!R$94)</f>
        <v>1.4823320709631587E-9</v>
      </c>
      <c r="S101" s="169">
        <f>+A!O49/(D!S$94)</f>
        <v>6.3706165170073564E-10</v>
      </c>
      <c r="T101" s="169">
        <f>+A!P49/(D!T$94)</f>
        <v>5.1326541963727499E-10</v>
      </c>
      <c r="U101" s="169">
        <f>+A!Q49/(D!U$94)</f>
        <v>3.4421755622381081E-10</v>
      </c>
      <c r="V101" s="169">
        <f>+A!R49/(D!V$94)</f>
        <v>2.146362504776148E-10</v>
      </c>
      <c r="W101" s="169">
        <f>+A!S49/(D!W$94)</f>
        <v>6.3162354173716207E-11</v>
      </c>
      <c r="X101" s="169">
        <f>+A!T49/(D!X$94)</f>
        <v>1.6146585638002665E-10</v>
      </c>
      <c r="Y101" s="169">
        <f>+A!U49/(D!Y$94)</f>
        <v>5.876987637409282E-11</v>
      </c>
      <c r="Z101" s="169">
        <f>+A!V49/(D!Z$94)</f>
        <v>4.3463908197544372E-9</v>
      </c>
      <c r="AA101" s="169">
        <f>+A!W49/(D!AA$94)</f>
        <v>9.1086058524323105E-11</v>
      </c>
      <c r="AB101" s="169">
        <f>+A!X49/(D!AB$94)</f>
        <v>7.6358069164108553E-10</v>
      </c>
      <c r="AC101" s="169">
        <f>+A!Y49/(D!AC$94)</f>
        <v>2.0009899239856674E-10</v>
      </c>
      <c r="AD101" s="169">
        <f>+A!Z49/(D!AD$94)</f>
        <v>2.3844078014136369E-9</v>
      </c>
      <c r="AE101" s="169">
        <f>+A!AA49/(D!AE$94)</f>
        <v>2.5575523752351559E-10</v>
      </c>
      <c r="AF101" s="169">
        <f>+A!AB49/(D!AF$94)</f>
        <v>4.8330031760467215E-10</v>
      </c>
      <c r="AG101" s="169">
        <f>+A!AC49/(D!AG$94)</f>
        <v>2.1190586925769879E-12</v>
      </c>
    </row>
    <row r="102" spans="6:33" x14ac:dyDescent="0.25">
      <c r="F102" s="220" t="s">
        <v>19</v>
      </c>
      <c r="G102" s="221"/>
      <c r="H102" s="169">
        <f>+A!D50/(D!H$94)</f>
        <v>0</v>
      </c>
      <c r="I102" s="169">
        <f>+A!E50/(D!I$94)</f>
        <v>0</v>
      </c>
      <c r="J102" s="169">
        <f>+A!F50/(D!J$94)</f>
        <v>0</v>
      </c>
      <c r="K102" s="169">
        <f>+A!G50/(D!K$94)</f>
        <v>7.354454436947326E-12</v>
      </c>
      <c r="L102" s="169">
        <f>+A!H50/(D!L$94)</f>
        <v>3.0314612460640238E-10</v>
      </c>
      <c r="M102" s="169">
        <f>+A!I50/(D!M$94)</f>
        <v>3.4038607497206658E-13</v>
      </c>
      <c r="N102" s="169">
        <f>+A!J50/(D!N$94)</f>
        <v>5.6902559171198692E-10</v>
      </c>
      <c r="O102" s="169">
        <f>+A!K50/(D!O$94)</f>
        <v>3.6658635451528146E-9</v>
      </c>
      <c r="P102" s="169">
        <f>+A!L50/(D!P$94)</f>
        <v>4.3691247921600161E-11</v>
      </c>
      <c r="Q102" s="169">
        <f>+A!M50/(D!Q$94)</f>
        <v>4.2790697491974318E-12</v>
      </c>
      <c r="R102" s="169">
        <f>+A!N50/(D!R$94)</f>
        <v>0</v>
      </c>
      <c r="S102" s="169">
        <f>+A!O50/(D!S$94)</f>
        <v>0</v>
      </c>
      <c r="T102" s="169">
        <f>+A!P50/(D!T$94)</f>
        <v>0</v>
      </c>
      <c r="U102" s="169">
        <f>+A!Q50/(D!U$94)</f>
        <v>3.8110228518377368E-10</v>
      </c>
      <c r="V102" s="169">
        <f>+A!R50/(D!V$94)</f>
        <v>1.286715943552077E-10</v>
      </c>
      <c r="W102" s="169">
        <f>+A!S50/(D!W$94)</f>
        <v>1.0094984324388671E-9</v>
      </c>
      <c r="X102" s="169">
        <f>+A!T50/(D!X$94)</f>
        <v>6.2078459719289561E-10</v>
      </c>
      <c r="Y102" s="169">
        <f>+A!U50/(D!Y$94)</f>
        <v>6.8741559912035886E-9</v>
      </c>
      <c r="Z102" s="169">
        <f>+A!V50/(D!Z$94)</f>
        <v>1.0602643485336054E-8</v>
      </c>
      <c r="AA102" s="169">
        <f>+A!W50/(D!AA$94)</f>
        <v>9.8934221617830234E-9</v>
      </c>
      <c r="AB102" s="169">
        <f>+A!X50/(D!AB$94)</f>
        <v>7.6844947814998989E-9</v>
      </c>
      <c r="AC102" s="169">
        <f>+A!Y50/(D!AC$94)</f>
        <v>6.5762854014419706E-9</v>
      </c>
      <c r="AD102" s="169">
        <f>+A!Z50/(D!AD$94)</f>
        <v>1.1603038718534418E-8</v>
      </c>
      <c r="AE102" s="169">
        <f>+A!AA50/(D!AE$94)</f>
        <v>9.6435271558061238E-9</v>
      </c>
      <c r="AF102" s="169">
        <f>+A!AB50/(D!AF$94)</f>
        <v>2.0632909390231633E-8</v>
      </c>
      <c r="AG102" s="169">
        <f>+A!AC50/(D!AG$94)</f>
        <v>1.1797798463151203E-8</v>
      </c>
    </row>
    <row r="103" spans="6:33" x14ac:dyDescent="0.25">
      <c r="F103" s="216" t="s">
        <v>20</v>
      </c>
      <c r="G103" s="217"/>
      <c r="H103" s="169">
        <f>+A!D51/(D!H$94)</f>
        <v>0</v>
      </c>
      <c r="I103" s="169">
        <f>+A!E51/(D!I$94)</f>
        <v>0</v>
      </c>
      <c r="J103" s="169">
        <f>+A!F51/(D!J$94)</f>
        <v>0</v>
      </c>
      <c r="K103" s="169">
        <f>+A!G51/(D!K$94)</f>
        <v>0</v>
      </c>
      <c r="L103" s="169">
        <f>+A!H51/(D!L$94)</f>
        <v>0</v>
      </c>
      <c r="M103" s="169">
        <f>+A!I51/(D!M$94)</f>
        <v>0</v>
      </c>
      <c r="N103" s="169">
        <f>+A!J51/(D!N$94)</f>
        <v>0</v>
      </c>
      <c r="O103" s="169">
        <f>+A!K51/(D!O$94)</f>
        <v>1.8884680450025496E-12</v>
      </c>
      <c r="P103" s="169">
        <f>+A!L51/(D!P$94)</f>
        <v>2.9267324696019416E-10</v>
      </c>
      <c r="Q103" s="169">
        <f>+A!M51/(D!Q$94)</f>
        <v>0</v>
      </c>
      <c r="R103" s="169">
        <f>+A!N51/(D!R$94)</f>
        <v>2.0447647990038601E-9</v>
      </c>
      <c r="S103" s="169">
        <f>+A!O51/(D!S$94)</f>
        <v>1.2820741218903693E-9</v>
      </c>
      <c r="T103" s="169">
        <f>+A!P51/(D!T$94)</f>
        <v>2.612257432168242E-9</v>
      </c>
      <c r="U103" s="169">
        <f>+A!Q51/(D!U$94)</f>
        <v>4.0048854858239921E-9</v>
      </c>
      <c r="V103" s="169">
        <f>+A!R51/(D!V$94)</f>
        <v>2.9969082927647153E-9</v>
      </c>
      <c r="W103" s="169">
        <f>+A!S51/(D!W$94)</f>
        <v>2.0724510605259653E-9</v>
      </c>
      <c r="X103" s="169">
        <f>+A!T51/(D!X$94)</f>
        <v>1.8548510421041295E-9</v>
      </c>
      <c r="Y103" s="169">
        <f>+A!U51/(D!Y$94)</f>
        <v>2.8948996675523368E-10</v>
      </c>
      <c r="Z103" s="169">
        <f>+A!V51/(D!Z$94)</f>
        <v>4.8375608848996075E-10</v>
      </c>
      <c r="AA103" s="169">
        <f>+A!W51/(D!AA$94)</f>
        <v>4.7376610459856917E-10</v>
      </c>
      <c r="AB103" s="169">
        <f>+A!X51/(D!AB$94)</f>
        <v>2.8996180889355463E-9</v>
      </c>
      <c r="AC103" s="169">
        <f>+A!Y51/(D!AC$94)</f>
        <v>1.433508290533029E-9</v>
      </c>
      <c r="AD103" s="169">
        <f>+A!Z51/(D!AD$94)</f>
        <v>1.6826783470114982E-11</v>
      </c>
      <c r="AE103" s="169">
        <f>+A!AA51/(D!AE$94)</f>
        <v>2.265408856191333E-10</v>
      </c>
      <c r="AF103" s="169">
        <f>+A!AB51/(D!AF$94)</f>
        <v>1.3321379222128347E-10</v>
      </c>
      <c r="AG103" s="169">
        <f>+A!AC51/(D!AG$94)</f>
        <v>3.1892754653150005E-11</v>
      </c>
    </row>
    <row r="104" spans="6:33" x14ac:dyDescent="0.25">
      <c r="F104" s="220" t="s">
        <v>21</v>
      </c>
      <c r="G104" s="221"/>
      <c r="H104" s="169">
        <f>+A!D52/(D!H$94)</f>
        <v>9.254441441901999E-8</v>
      </c>
      <c r="I104" s="169">
        <f>+A!E52/(D!I$94)</f>
        <v>1.4086562995587323E-7</v>
      </c>
      <c r="J104" s="169">
        <f>+A!F52/(D!J$94)</f>
        <v>1.7619469941869894E-7</v>
      </c>
      <c r="K104" s="169">
        <f>+A!G52/(D!K$94)</f>
        <v>1.9017562732976943E-7</v>
      </c>
      <c r="L104" s="169">
        <f>+A!H52/(D!L$94)</f>
        <v>1.7050011538102085E-7</v>
      </c>
      <c r="M104" s="169">
        <f>+A!I52/(D!M$94)</f>
        <v>1.4181144632775943E-7</v>
      </c>
      <c r="N104" s="169">
        <f>+A!J52/(D!N$94)</f>
        <v>1.264282513310172E-7</v>
      </c>
      <c r="O104" s="169">
        <f>+A!K52/(D!O$94)</f>
        <v>1.0786715106411617E-7</v>
      </c>
      <c r="P104" s="169">
        <f>+A!L52/(D!P$94)</f>
        <v>1.3683739598155366E-7</v>
      </c>
      <c r="Q104" s="169">
        <f>+A!M52/(D!Q$94)</f>
        <v>1.4569839607377609E-7</v>
      </c>
      <c r="R104" s="169">
        <f>+A!N52/(D!R$94)</f>
        <v>1.2123134066820438E-7</v>
      </c>
      <c r="S104" s="169">
        <f>+A!O52/(D!S$94)</f>
        <v>1.2216305766340671E-7</v>
      </c>
      <c r="T104" s="169">
        <f>+A!P52/(D!T$94)</f>
        <v>1.2886688840565263E-7</v>
      </c>
      <c r="U104" s="169">
        <f>+A!Q52/(D!U$94)</f>
        <v>1.7039960261591448E-7</v>
      </c>
      <c r="V104" s="169">
        <f>+A!R52/(D!V$94)</f>
        <v>1.3620109650102975E-7</v>
      </c>
      <c r="W104" s="169">
        <f>+A!S52/(D!W$94)</f>
        <v>1.3918016671983867E-7</v>
      </c>
      <c r="X104" s="169">
        <f>+A!T52/(D!X$94)</f>
        <v>1.4943536329697548E-7</v>
      </c>
      <c r="Y104" s="169">
        <f>+A!U52/(D!Y$94)</f>
        <v>1.5518479854240504E-7</v>
      </c>
      <c r="Z104" s="169">
        <f>+A!V52/(D!Z$94)</f>
        <v>1.5779493902672848E-7</v>
      </c>
      <c r="AA104" s="169">
        <f>+A!W52/(D!AA$94)</f>
        <v>1.3598381834152581E-7</v>
      </c>
      <c r="AB104" s="169">
        <f>+A!X52/(D!AB$94)</f>
        <v>1.8300725491975188E-7</v>
      </c>
      <c r="AC104" s="169">
        <f>+A!Y52/(D!AC$94)</f>
        <v>1.9171104969104165E-7</v>
      </c>
      <c r="AD104" s="169">
        <f>+A!Z52/(D!AD$94)</f>
        <v>1.6773750886541105E-7</v>
      </c>
      <c r="AE104" s="169">
        <f>+A!AA52/(D!AE$94)</f>
        <v>1.6102027422298217E-7</v>
      </c>
      <c r="AF104" s="169">
        <f>+A!AB52/(D!AF$94)</f>
        <v>1.5517870364855679E-7</v>
      </c>
      <c r="AG104" s="169">
        <f>+A!AC52/(D!AG$94)</f>
        <v>1.6762506063454907E-7</v>
      </c>
    </row>
    <row r="105" spans="6:33" x14ac:dyDescent="0.25">
      <c r="F105" s="216" t="s">
        <v>22</v>
      </c>
      <c r="G105" s="217"/>
      <c r="H105" s="169">
        <f>+A!D53/(D!H$94)</f>
        <v>6.5515773898234765E-8</v>
      </c>
      <c r="I105" s="169">
        <f>+A!E53/(D!I$94)</f>
        <v>6.267371501805024E-8</v>
      </c>
      <c r="J105" s="169">
        <f>+A!F53/(D!J$94)</f>
        <v>1.3089569065416929E-7</v>
      </c>
      <c r="K105" s="169">
        <f>+A!G53/(D!K$94)</f>
        <v>1.4771381104263752E-7</v>
      </c>
      <c r="L105" s="169">
        <f>+A!H53/(D!L$94)</f>
        <v>1.438809919044637E-7</v>
      </c>
      <c r="M105" s="169">
        <f>+A!I53/(D!M$94)</f>
        <v>1.0783250650722436E-7</v>
      </c>
      <c r="N105" s="169">
        <f>+A!J53/(D!N$94)</f>
        <v>1.7251978245332916E-7</v>
      </c>
      <c r="O105" s="169">
        <f>+A!K53/(D!O$94)</f>
        <v>1.492778866723472E-7</v>
      </c>
      <c r="P105" s="169">
        <f>+A!L53/(D!P$94)</f>
        <v>1.4085540585994471E-7</v>
      </c>
      <c r="Q105" s="169">
        <f>+A!M53/(D!Q$94)</f>
        <v>2.0696886696326243E-7</v>
      </c>
      <c r="R105" s="169">
        <f>+A!N53/(D!R$94)</f>
        <v>1.3645879766488004E-7</v>
      </c>
      <c r="S105" s="169">
        <f>+A!O53/(D!S$94)</f>
        <v>1.1560378709525033E-7</v>
      </c>
      <c r="T105" s="169">
        <f>+A!P53/(D!T$94)</f>
        <v>1.0757718433700408E-7</v>
      </c>
      <c r="U105" s="169">
        <f>+A!Q53/(D!U$94)</f>
        <v>1.4224994382379902E-7</v>
      </c>
      <c r="V105" s="169">
        <f>+A!R53/(D!V$94)</f>
        <v>1.025783220547072E-7</v>
      </c>
      <c r="W105" s="169">
        <f>+A!S53/(D!W$94)</f>
        <v>1.3469734949359019E-7</v>
      </c>
      <c r="X105" s="169">
        <f>+A!T53/(D!X$94)</f>
        <v>9.325001025410839E-8</v>
      </c>
      <c r="Y105" s="169">
        <f>+A!U53/(D!Y$94)</f>
        <v>7.9581001609001343E-8</v>
      </c>
      <c r="Z105" s="169">
        <f>+A!V53/(D!Z$94)</f>
        <v>7.8798978510392556E-8</v>
      </c>
      <c r="AA105" s="169">
        <f>+A!W53/(D!AA$94)</f>
        <v>8.0425599598403429E-8</v>
      </c>
      <c r="AB105" s="169">
        <f>+A!X53/(D!AB$94)</f>
        <v>1.0250545284127303E-7</v>
      </c>
      <c r="AC105" s="169">
        <f>+A!Y53/(D!AC$94)</f>
        <v>9.7094418099925671E-8</v>
      </c>
      <c r="AD105" s="169">
        <f>+A!Z53/(D!AD$94)</f>
        <v>1.0471950541860348E-7</v>
      </c>
      <c r="AE105" s="169">
        <f>+A!AA53/(D!AE$94)</f>
        <v>7.9852731751910576E-8</v>
      </c>
      <c r="AF105" s="169">
        <f>+A!AB53/(D!AF$94)</f>
        <v>7.3285930219811716E-8</v>
      </c>
      <c r="AG105" s="169">
        <f>+A!AC53/(D!AG$94)</f>
        <v>5.6077295112571272E-8</v>
      </c>
    </row>
    <row r="106" spans="6:33" x14ac:dyDescent="0.25">
      <c r="F106" s="220" t="s">
        <v>23</v>
      </c>
      <c r="G106" s="221"/>
      <c r="H106" s="169">
        <f>+A!D54/(D!H$94)</f>
        <v>1.5247092006238487E-8</v>
      </c>
      <c r="I106" s="169">
        <f>+A!E54/(D!I$94)</f>
        <v>1.5531734280836898E-8</v>
      </c>
      <c r="J106" s="169">
        <f>+A!F54/(D!J$94)</f>
        <v>2.9049140111543333E-8</v>
      </c>
      <c r="K106" s="169">
        <f>+A!G54/(D!K$94)</f>
        <v>3.110537045656779E-8</v>
      </c>
      <c r="L106" s="169">
        <f>+A!H54/(D!L$94)</f>
        <v>2.47198741945616E-8</v>
      </c>
      <c r="M106" s="169">
        <f>+A!I54/(D!M$94)</f>
        <v>2.2834719748659913E-8</v>
      </c>
      <c r="N106" s="169">
        <f>+A!J54/(D!N$94)</f>
        <v>2.4520334518688938E-8</v>
      </c>
      <c r="O106" s="169">
        <f>+A!K54/(D!O$94)</f>
        <v>2.1308860943686068E-8</v>
      </c>
      <c r="P106" s="169">
        <f>+A!L54/(D!P$94)</f>
        <v>1.7797997016405609E-8</v>
      </c>
      <c r="Q106" s="169">
        <f>+A!M54/(D!Q$94)</f>
        <v>7.2369011249723118E-8</v>
      </c>
      <c r="R106" s="169">
        <f>+A!N54/(D!R$94)</f>
        <v>1.8547005676271676E-8</v>
      </c>
      <c r="S106" s="169">
        <f>+A!O54/(D!S$94)</f>
        <v>3.415909219274216E-8</v>
      </c>
      <c r="T106" s="169">
        <f>+A!P54/(D!T$94)</f>
        <v>1.0304283700441202E-8</v>
      </c>
      <c r="U106" s="169">
        <f>+A!Q54/(D!U$94)</f>
        <v>2.8372073749034459E-8</v>
      </c>
      <c r="V106" s="169">
        <f>+A!R54/(D!V$94)</f>
        <v>6.1628758194063571E-8</v>
      </c>
      <c r="W106" s="169">
        <f>+A!S54/(D!W$94)</f>
        <v>1.5793743171504912E-8</v>
      </c>
      <c r="X106" s="169">
        <f>+A!T54/(D!X$94)</f>
        <v>2.2119965464095805E-8</v>
      </c>
      <c r="Y106" s="169">
        <f>+A!U54/(D!Y$94)</f>
        <v>2.9134831235753937E-8</v>
      </c>
      <c r="Z106" s="169">
        <f>+A!V54/(D!Z$94)</f>
        <v>4.313782930900253E-8</v>
      </c>
      <c r="AA106" s="169">
        <f>+A!W54/(D!AA$94)</f>
        <v>6.0247652510324956E-8</v>
      </c>
      <c r="AB106" s="169">
        <f>+A!X54/(D!AB$94)</f>
        <v>9.2204982817885827E-8</v>
      </c>
      <c r="AC106" s="169">
        <f>+A!Y54/(D!AC$94)</f>
        <v>1.1520483894675922E-7</v>
      </c>
      <c r="AD106" s="169">
        <f>+A!Z54/(D!AD$94)</f>
        <v>8.8309415694634856E-8</v>
      </c>
      <c r="AE106" s="169">
        <f>+A!AA54/(D!AE$94)</f>
        <v>6.5613545712111741E-8</v>
      </c>
      <c r="AF106" s="169">
        <f>+A!AB54/(D!AF$94)</f>
        <v>6.0563989900434072E-8</v>
      </c>
      <c r="AG106" s="169">
        <f>+A!AC54/(D!AG$94)</f>
        <v>4.6074895845272049E-8</v>
      </c>
    </row>
    <row r="107" spans="6:33" x14ac:dyDescent="0.25">
      <c r="F107" s="216" t="s">
        <v>24</v>
      </c>
      <c r="G107" s="217"/>
      <c r="H107" s="169">
        <f>+A!D55/(D!H$94)</f>
        <v>6.9720902430761088E-8</v>
      </c>
      <c r="I107" s="169">
        <f>+A!E55/(D!I$94)</f>
        <v>6.6564252017336396E-8</v>
      </c>
      <c r="J107" s="169">
        <f>+A!F55/(D!J$94)</f>
        <v>5.6006642978401138E-8</v>
      </c>
      <c r="K107" s="169">
        <f>+A!G55/(D!K$94)</f>
        <v>7.3458088897494177E-8</v>
      </c>
      <c r="L107" s="169">
        <f>+A!H55/(D!L$94)</f>
        <v>7.2550094996924925E-8</v>
      </c>
      <c r="M107" s="169">
        <f>+A!I55/(D!M$94)</f>
        <v>7.9727168682855791E-8</v>
      </c>
      <c r="N107" s="169">
        <f>+A!J55/(D!N$94)</f>
        <v>5.8274350204015888E-8</v>
      </c>
      <c r="O107" s="169">
        <f>+A!K55/(D!O$94)</f>
        <v>4.8106120422918461E-8</v>
      </c>
      <c r="P107" s="169">
        <f>+A!L55/(D!P$94)</f>
        <v>4.3186669480669544E-8</v>
      </c>
      <c r="Q107" s="169">
        <f>+A!M55/(D!Q$94)</f>
        <v>3.6653136361386436E-8</v>
      </c>
      <c r="R107" s="169">
        <f>+A!N55/(D!R$94)</f>
        <v>2.8128462425303072E-8</v>
      </c>
      <c r="S107" s="169">
        <f>+A!O55/(D!S$94)</f>
        <v>3.7432106950919098E-8</v>
      </c>
      <c r="T107" s="169">
        <f>+A!P55/(D!T$94)</f>
        <v>2.7782589713477933E-8</v>
      </c>
      <c r="U107" s="169">
        <f>+A!Q55/(D!U$94)</f>
        <v>3.3153921000043296E-8</v>
      </c>
      <c r="V107" s="169">
        <f>+A!R55/(D!V$94)</f>
        <v>3.7689679796584428E-8</v>
      </c>
      <c r="W107" s="169">
        <f>+A!S55/(D!W$94)</f>
        <v>3.4072736539572877E-8</v>
      </c>
      <c r="X107" s="169">
        <f>+A!T55/(D!X$94)</f>
        <v>4.4653839076283426E-8</v>
      </c>
      <c r="Y107" s="169">
        <f>+A!U55/(D!Y$94)</f>
        <v>3.6943980669566029E-8</v>
      </c>
      <c r="Z107" s="169">
        <f>+A!V55/(D!Z$94)</f>
        <v>4.7380387817506675E-8</v>
      </c>
      <c r="AA107" s="169">
        <f>+A!W55/(D!AA$94)</f>
        <v>4.3695436439400798E-8</v>
      </c>
      <c r="AB107" s="169">
        <f>+A!X55/(D!AB$94)</f>
        <v>6.3782909171084281E-8</v>
      </c>
      <c r="AC107" s="169">
        <f>+A!Y55/(D!AC$94)</f>
        <v>5.5075043998295097E-8</v>
      </c>
      <c r="AD107" s="169">
        <f>+A!Z55/(D!AD$94)</f>
        <v>6.7792475003529909E-8</v>
      </c>
      <c r="AE107" s="169">
        <f>+A!AA55/(D!AE$94)</f>
        <v>5.8948506423100166E-8</v>
      </c>
      <c r="AF107" s="169">
        <f>+A!AB55/(D!AF$94)</f>
        <v>5.6917974577412744E-8</v>
      </c>
      <c r="AG107" s="169">
        <f>+A!AC55/(D!AG$94)</f>
        <v>4.4510588291814386E-8</v>
      </c>
    </row>
    <row r="108" spans="6:33" ht="15.75" thickBot="1" x14ac:dyDescent="0.3">
      <c r="F108" s="218" t="s">
        <v>25</v>
      </c>
      <c r="G108" s="219"/>
      <c r="H108" s="170">
        <f>+A!D56/(D!H$94)</f>
        <v>0</v>
      </c>
      <c r="I108" s="170">
        <f>+A!E56/(D!I$94)</f>
        <v>0</v>
      </c>
      <c r="J108" s="170">
        <f>+A!F56/(D!J$94)</f>
        <v>9.3756291980721878E-15</v>
      </c>
      <c r="K108" s="170">
        <f>+A!G56/(D!K$94)</f>
        <v>1.0158086238877524E-14</v>
      </c>
      <c r="L108" s="170">
        <f>+A!H56/(D!L$94)</f>
        <v>0</v>
      </c>
      <c r="M108" s="170">
        <f>+A!I56/(D!M$94)</f>
        <v>0</v>
      </c>
      <c r="N108" s="170">
        <f>+A!J56/(D!N$94)</f>
        <v>0</v>
      </c>
      <c r="O108" s="170">
        <f>+A!K56/(D!O$94)</f>
        <v>6.4105834176302766E-12</v>
      </c>
      <c r="P108" s="170">
        <f>+A!L56/(D!P$94)</f>
        <v>0</v>
      </c>
      <c r="Q108" s="170">
        <f>+A!M56/(D!Q$94)</f>
        <v>0</v>
      </c>
      <c r="R108" s="170">
        <f>+A!N56/(D!R$94)</f>
        <v>1.7374083368249162E-10</v>
      </c>
      <c r="S108" s="170">
        <f>+A!O56/(D!S$94)</f>
        <v>1.1121864773380914E-10</v>
      </c>
      <c r="T108" s="170">
        <f>+A!P56/(D!T$94)</f>
        <v>6.5888446372086092E-11</v>
      </c>
      <c r="U108" s="170">
        <f>+A!Q56/(D!U$94)</f>
        <v>1.0741288919338109E-10</v>
      </c>
      <c r="V108" s="170">
        <f>+A!R56/(D!V$94)</f>
        <v>2.3244192407029275E-10</v>
      </c>
      <c r="W108" s="170">
        <f>+A!S56/(D!W$94)</f>
        <v>1.8940331133329399E-10</v>
      </c>
      <c r="X108" s="170">
        <f>+A!T56/(D!X$94)</f>
        <v>1.144191686680992E-10</v>
      </c>
      <c r="Y108" s="170">
        <f>+A!U56/(D!Y$94)</f>
        <v>1.6175937347793795E-11</v>
      </c>
      <c r="Z108" s="170">
        <f>+A!V56/(D!Z$94)</f>
        <v>1.0885696186024639E-10</v>
      </c>
      <c r="AA108" s="170">
        <f>+A!W56/(D!AA$94)</f>
        <v>2.3217052821362222E-10</v>
      </c>
      <c r="AB108" s="170">
        <f>+A!X56/(D!AB$94)</f>
        <v>1.6304591170661624E-10</v>
      </c>
      <c r="AC108" s="170">
        <f>+A!Y56/(D!AC$94)</f>
        <v>1.6908334803759933E-10</v>
      </c>
      <c r="AD108" s="170">
        <f>+A!Z56/(D!AD$94)</f>
        <v>7.7355750381096423E-11</v>
      </c>
      <c r="AE108" s="170">
        <f>+A!AA56/(D!AE$94)</f>
        <v>1.530927971986751E-10</v>
      </c>
      <c r="AF108" s="170">
        <f>+A!AB56/(D!AF$94)</f>
        <v>1.94757421556759E-10</v>
      </c>
      <c r="AG108" s="170">
        <f>+A!AC56/(D!AG$94)</f>
        <v>6.7916752426958794E-11</v>
      </c>
    </row>
    <row r="109" spans="6:33" x14ac:dyDescent="0.25">
      <c r="F109" s="1" t="s">
        <v>52</v>
      </c>
      <c r="I109" s="56"/>
    </row>
    <row r="110" spans="6:33" ht="15.75" thickBot="1" x14ac:dyDescent="0.3"/>
    <row r="111" spans="6:33" ht="15.75" thickBot="1" x14ac:dyDescent="0.3">
      <c r="F111" s="6" t="s">
        <v>14</v>
      </c>
      <c r="G111" s="7"/>
      <c r="H111" s="12">
        <v>1995</v>
      </c>
      <c r="I111" s="8">
        <v>1996</v>
      </c>
      <c r="J111" s="12">
        <v>1997</v>
      </c>
      <c r="K111" s="8">
        <v>1998</v>
      </c>
      <c r="L111" s="12">
        <v>1999</v>
      </c>
      <c r="M111" s="8">
        <v>2000</v>
      </c>
      <c r="N111" s="12">
        <v>2001</v>
      </c>
      <c r="O111" s="8">
        <v>2002</v>
      </c>
      <c r="P111" s="12">
        <v>2003</v>
      </c>
      <c r="Q111" s="8">
        <v>2004</v>
      </c>
      <c r="R111" s="12">
        <v>2005</v>
      </c>
      <c r="S111" s="8">
        <v>2006</v>
      </c>
      <c r="T111" s="12">
        <v>2007</v>
      </c>
      <c r="U111" s="8">
        <v>2008</v>
      </c>
      <c r="V111" s="12">
        <v>2009</v>
      </c>
      <c r="W111" s="8">
        <v>2010</v>
      </c>
      <c r="X111" s="12">
        <v>2011</v>
      </c>
      <c r="Y111" s="8">
        <v>2012</v>
      </c>
      <c r="Z111" s="12">
        <v>2013</v>
      </c>
      <c r="AA111" s="8">
        <v>2014</v>
      </c>
      <c r="AB111" s="12">
        <v>2015</v>
      </c>
      <c r="AC111" s="9">
        <v>2016</v>
      </c>
      <c r="AD111" s="9">
        <v>2017</v>
      </c>
      <c r="AE111" s="9">
        <v>2018</v>
      </c>
      <c r="AF111" s="9">
        <v>2019</v>
      </c>
      <c r="AG111" s="9">
        <v>2020</v>
      </c>
    </row>
    <row r="112" spans="6:33" ht="15.75" thickBot="1" x14ac:dyDescent="0.3">
      <c r="F112" s="194" t="s">
        <v>26</v>
      </c>
      <c r="G112" s="210"/>
      <c r="H112" s="51">
        <f>+B!E46/(D!H$94)</f>
        <v>6.9749905553735776E-7</v>
      </c>
      <c r="I112" s="51">
        <f>+B!F46/(D!I$94)</f>
        <v>7.5505287658991581E-7</v>
      </c>
      <c r="J112" s="51">
        <f>+B!G46/(D!J$94)</f>
        <v>7.7581700254566879E-7</v>
      </c>
      <c r="K112" s="51">
        <f>+B!H46/(D!K$94)</f>
        <v>1.3011350450170877E-6</v>
      </c>
      <c r="L112" s="51">
        <f>+B!I46/(D!L$94)</f>
        <v>2.4214468214474711E-6</v>
      </c>
      <c r="M112" s="51">
        <f>+B!J46/(D!M$94)</f>
        <v>2.0583416260149813E-6</v>
      </c>
      <c r="N112" s="51">
        <f>+B!K46/(D!N$94)</f>
        <v>1.3359898181259844E-6</v>
      </c>
      <c r="O112" s="51">
        <f>+B!L46/(D!O$94)</f>
        <v>1.4282677775126473E-6</v>
      </c>
      <c r="P112" s="51">
        <f>+B!M46/(D!P$94)</f>
        <v>2.0960514297947215E-6</v>
      </c>
      <c r="Q112" s="51">
        <f>+B!N46/(D!Q$94)</f>
        <v>1.4984986242566211E-6</v>
      </c>
      <c r="R112" s="51">
        <f>+B!O46/(D!R$94)</f>
        <v>1.3164878611799356E-6</v>
      </c>
      <c r="S112" s="51">
        <f>+B!P46/(D!S$94)</f>
        <v>7.2511155248382165E-7</v>
      </c>
      <c r="T112" s="51">
        <f>+B!Q46/(D!T$94)</f>
        <v>6.9394672036518068E-7</v>
      </c>
      <c r="U112" s="51">
        <f>+B!R46/(D!U$94)</f>
        <v>9.4573221313172831E-7</v>
      </c>
      <c r="V112" s="51">
        <f>+B!S46/(D!V$94)</f>
        <v>1.0540575802885238E-6</v>
      </c>
      <c r="W112" s="51">
        <f>+B!T46/(D!W$94)</f>
        <v>9.3812357636943664E-7</v>
      </c>
      <c r="X112" s="51">
        <f>+B!U46/(D!X$94)</f>
        <v>4.9870414502831355E-7</v>
      </c>
      <c r="Y112" s="51">
        <f>+B!V46/(D!Y$94)</f>
        <v>7.5640974629408048E-7</v>
      </c>
      <c r="Z112" s="51">
        <f>+B!W46/(D!Z$94)</f>
        <v>1.4334388685216739E-6</v>
      </c>
      <c r="AA112" s="51">
        <f>+B!X46/(D!AA$94)</f>
        <v>1.4473853882456318E-6</v>
      </c>
      <c r="AB112" s="51">
        <f>+B!Y46/(D!AB$94)</f>
        <v>1.4734006304091975E-6</v>
      </c>
      <c r="AC112" s="51">
        <f>+B!Z46/(D!AC$94)</f>
        <v>1.8886455463298868E-6</v>
      </c>
      <c r="AD112" s="51">
        <f>+B!AA46/(D!AD$94)</f>
        <v>1.132822797454812E-6</v>
      </c>
      <c r="AE112" s="51">
        <f>+B!AB46/(D!AE$94)</f>
        <v>9.9058657403570402E-7</v>
      </c>
      <c r="AF112" s="51">
        <f>+B!AC46/(D!AF$94)</f>
        <v>1.3133005315316492E-6</v>
      </c>
      <c r="AG112" s="51">
        <f>+B!AD46/(D!AG$94)</f>
        <v>1.2051013078296024E-6</v>
      </c>
    </row>
    <row r="113" spans="6:33" x14ac:dyDescent="0.25">
      <c r="F113" s="216" t="s">
        <v>16</v>
      </c>
      <c r="G113" s="217"/>
      <c r="H113" s="52">
        <f>+B!E47/(D!H$94)</f>
        <v>2.3145605559691541E-7</v>
      </c>
      <c r="I113" s="52">
        <f>+B!F47/(D!I$94)</f>
        <v>4.4498169383877729E-7</v>
      </c>
      <c r="J113" s="52">
        <f>+B!G47/(D!J$94)</f>
        <v>3.8282044106333265E-7</v>
      </c>
      <c r="K113" s="52">
        <f>+B!H47/(D!K$94)</f>
        <v>5.9188730573241997E-7</v>
      </c>
      <c r="L113" s="52">
        <f>+B!I47/(D!L$94)</f>
        <v>1.2392952839523216E-6</v>
      </c>
      <c r="M113" s="52">
        <f>+B!J47/(D!M$94)</f>
        <v>1.0894096374901574E-6</v>
      </c>
      <c r="N113" s="52">
        <f>+B!K47/(D!N$94)</f>
        <v>7.984738976428379E-7</v>
      </c>
      <c r="O113" s="52">
        <f>+B!L47/(D!O$94)</f>
        <v>8.4711113174033151E-7</v>
      </c>
      <c r="P113" s="52">
        <f>+B!M47/(D!P$94)</f>
        <v>1.0363298795317262E-6</v>
      </c>
      <c r="Q113" s="52">
        <f>+B!N47/(D!Q$94)</f>
        <v>7.5032283763085879E-7</v>
      </c>
      <c r="R113" s="52">
        <f>+B!O47/(D!R$94)</f>
        <v>5.2873620838997933E-7</v>
      </c>
      <c r="S113" s="52">
        <f>+B!P47/(D!S$94)</f>
        <v>1.6001179987795884E-7</v>
      </c>
      <c r="T113" s="52">
        <f>+B!Q47/(D!T$94)</f>
        <v>2.1333767118725127E-7</v>
      </c>
      <c r="U113" s="52">
        <f>+B!R47/(D!U$94)</f>
        <v>4.0551313806231514E-7</v>
      </c>
      <c r="V113" s="52">
        <f>+B!S47/(D!V$94)</f>
        <v>5.2147129431810836E-7</v>
      </c>
      <c r="W113" s="52">
        <f>+B!T47/(D!W$94)</f>
        <v>3.8182969158485811E-7</v>
      </c>
      <c r="X113" s="52">
        <f>+B!U47/(D!X$94)</f>
        <v>8.9648780073564924E-8</v>
      </c>
      <c r="Y113" s="52">
        <f>+B!V47/(D!Y$94)</f>
        <v>2.6396614393341891E-7</v>
      </c>
      <c r="Z113" s="52">
        <f>+B!W47/(D!Z$94)</f>
        <v>5.3090118134062309E-7</v>
      </c>
      <c r="AA113" s="52">
        <f>+B!X47/(D!AA$94)</f>
        <v>5.1166912474033922E-7</v>
      </c>
      <c r="AB113" s="52">
        <f>+B!Y47/(D!AB$94)</f>
        <v>5.8686714997819705E-7</v>
      </c>
      <c r="AC113" s="52">
        <f>+B!Z47/(D!AC$94)</f>
        <v>9.3536387671238765E-7</v>
      </c>
      <c r="AD113" s="52">
        <f>+B!AA47/(D!AD$94)</f>
        <v>4.6941756080862669E-7</v>
      </c>
      <c r="AE113" s="52">
        <f>+B!AB47/(D!AE$94)</f>
        <v>3.7070869081631675E-7</v>
      </c>
      <c r="AF113" s="52">
        <f>+B!AC47/(D!AF$94)</f>
        <v>5.234651947284441E-7</v>
      </c>
      <c r="AG113" s="52">
        <f>+B!AD47/(D!AG$94)</f>
        <v>4.7146660452185508E-7</v>
      </c>
    </row>
    <row r="114" spans="6:33" x14ac:dyDescent="0.25">
      <c r="F114" s="220" t="s">
        <v>17</v>
      </c>
      <c r="G114" s="221"/>
      <c r="H114" s="53">
        <f>+B!E48/(D!H$94)</f>
        <v>0</v>
      </c>
      <c r="I114" s="53">
        <f>+B!F48/(D!I$94)</f>
        <v>0</v>
      </c>
      <c r="J114" s="53">
        <f>+B!G48/(D!J$94)</f>
        <v>0</v>
      </c>
      <c r="K114" s="53">
        <f>+B!H48/(D!K$94)</f>
        <v>0</v>
      </c>
      <c r="L114" s="53">
        <f>+B!I48/(D!L$94)</f>
        <v>0</v>
      </c>
      <c r="M114" s="53">
        <f>+B!J48/(D!M$94)</f>
        <v>0</v>
      </c>
      <c r="N114" s="53">
        <f>+B!K48/(D!N$94)</f>
        <v>0</v>
      </c>
      <c r="O114" s="53">
        <f>+B!L48/(D!O$94)</f>
        <v>0</v>
      </c>
      <c r="P114" s="53">
        <f>+B!M48/(D!P$94)</f>
        <v>0</v>
      </c>
      <c r="Q114" s="53">
        <f>+B!N48/(D!Q$94)</f>
        <v>1.9585498686396469E-10</v>
      </c>
      <c r="R114" s="53">
        <f>+B!O48/(D!R$94)</f>
        <v>0</v>
      </c>
      <c r="S114" s="53">
        <f>+B!P48/(D!S$94)</f>
        <v>0</v>
      </c>
      <c r="T114" s="53">
        <f>+B!Q48/(D!T$94)</f>
        <v>0</v>
      </c>
      <c r="U114" s="53">
        <f>+B!R48/(D!U$94)</f>
        <v>0</v>
      </c>
      <c r="V114" s="53">
        <f>+B!S48/(D!V$94)</f>
        <v>0</v>
      </c>
      <c r="W114" s="53">
        <f>+B!T48/(D!W$94)</f>
        <v>0</v>
      </c>
      <c r="X114" s="53">
        <f>+B!U48/(D!X$94)</f>
        <v>0</v>
      </c>
      <c r="Y114" s="53">
        <f>+B!V48/(D!Y$94)</f>
        <v>0</v>
      </c>
      <c r="Z114" s="53">
        <f>+B!W48/(D!Z$94)</f>
        <v>0</v>
      </c>
      <c r="AA114" s="53">
        <f>+B!X48/(D!AA$94)</f>
        <v>6.4023155729489075E-13</v>
      </c>
      <c r="AB114" s="53">
        <f>+B!Y48/(D!AB$94)</f>
        <v>0</v>
      </c>
      <c r="AC114" s="53">
        <f>+B!Z48/(D!AC$94)</f>
        <v>0</v>
      </c>
      <c r="AD114" s="53">
        <f>+B!AA48/(D!AD$94)</f>
        <v>0</v>
      </c>
      <c r="AE114" s="53">
        <f>+B!AB48/(D!AE$94)</f>
        <v>0</v>
      </c>
      <c r="AF114" s="53">
        <f>+B!AC48/(D!AF$94)</f>
        <v>0</v>
      </c>
      <c r="AG114" s="53">
        <f>+B!AD48/(D!AG$94)</f>
        <v>0</v>
      </c>
    </row>
    <row r="115" spans="6:33" x14ac:dyDescent="0.25">
      <c r="F115" s="216" t="s">
        <v>18</v>
      </c>
      <c r="G115" s="217"/>
      <c r="H115" s="53">
        <f>+B!E49/(D!H$94)</f>
        <v>3.6075344797264503E-7</v>
      </c>
      <c r="I115" s="53">
        <f>+B!F49/(D!I$94)</f>
        <v>9.1442414649787031E-8</v>
      </c>
      <c r="J115" s="53">
        <f>+B!G49/(D!J$94)</f>
        <v>9.1483658214367579E-8</v>
      </c>
      <c r="K115" s="53">
        <f>+B!H49/(D!K$94)</f>
        <v>2.3866555673363845E-7</v>
      </c>
      <c r="L115" s="53">
        <f>+B!I49/(D!L$94)</f>
        <v>5.2520068988757007E-7</v>
      </c>
      <c r="M115" s="53">
        <f>+B!J49/(D!M$94)</f>
        <v>4.211337611531092E-7</v>
      </c>
      <c r="N115" s="53">
        <f>+B!K49/(D!N$94)</f>
        <v>1.0820375199163066E-7</v>
      </c>
      <c r="O115" s="53">
        <f>+B!L49/(D!O$94)</f>
        <v>7.8812039190278726E-8</v>
      </c>
      <c r="P115" s="53">
        <f>+B!M49/(D!P$94)</f>
        <v>1.7198544641959142E-7</v>
      </c>
      <c r="Q115" s="53">
        <f>+B!N49/(D!Q$94)</f>
        <v>8.3988564651418542E-8</v>
      </c>
      <c r="R115" s="53">
        <f>+B!O49/(D!R$94)</f>
        <v>2.29281520530275E-7</v>
      </c>
      <c r="S115" s="53">
        <f>+B!P49/(D!S$94)</f>
        <v>1.1231938750748617E-7</v>
      </c>
      <c r="T115" s="53">
        <f>+B!Q49/(D!T$94)</f>
        <v>5.2732922000128962E-8</v>
      </c>
      <c r="U115" s="53">
        <f>+B!R49/(D!U$94)</f>
        <v>3.8825911176599852E-8</v>
      </c>
      <c r="V115" s="53">
        <f>+B!S49/(D!V$94)</f>
        <v>1.4895323765353162E-7</v>
      </c>
      <c r="W115" s="53">
        <f>+B!T49/(D!W$94)</f>
        <v>3.7896958851962181E-8</v>
      </c>
      <c r="X115" s="53">
        <f>+B!U49/(D!X$94)</f>
        <v>1.0535000751852353E-8</v>
      </c>
      <c r="Y115" s="53">
        <f>+B!V49/(D!Y$94)</f>
        <v>4.7758080064686618E-8</v>
      </c>
      <c r="Z115" s="53">
        <f>+B!W49/(D!Z$94)</f>
        <v>3.1250735958447088E-7</v>
      </c>
      <c r="AA115" s="53">
        <f>+B!X49/(D!AA$94)</f>
        <v>1.5492247130326842E-7</v>
      </c>
      <c r="AB115" s="53">
        <f>+B!Y49/(D!AB$94)</f>
        <v>1.4825258996019311E-8</v>
      </c>
      <c r="AC115" s="53">
        <f>+B!Z49/(D!AC$94)</f>
        <v>7.1528822117257267E-8</v>
      </c>
      <c r="AD115" s="53">
        <f>+B!AA49/(D!AD$94)</f>
        <v>7.2025430657000021E-9</v>
      </c>
      <c r="AE115" s="53">
        <f>+B!AB49/(D!AE$94)</f>
        <v>9.4144200839140145E-9</v>
      </c>
      <c r="AF115" s="53">
        <f>+B!AC49/(D!AF$94)</f>
        <v>5.4263087162994087E-9</v>
      </c>
      <c r="AG115" s="53">
        <f>+B!AD49/(D!AG$94)</f>
        <v>9.4619913915390437E-9</v>
      </c>
    </row>
    <row r="116" spans="6:33" x14ac:dyDescent="0.25">
      <c r="F116" s="220" t="s">
        <v>19</v>
      </c>
      <c r="G116" s="221"/>
      <c r="H116" s="53">
        <f>+B!E50/(D!H$94)</f>
        <v>0</v>
      </c>
      <c r="I116" s="53">
        <f>+B!F50/(D!I$94)</f>
        <v>0</v>
      </c>
      <c r="J116" s="53">
        <f>+B!G50/(D!J$94)</f>
        <v>0</v>
      </c>
      <c r="K116" s="53">
        <f>+B!H50/(D!K$94)</f>
        <v>0</v>
      </c>
      <c r="L116" s="53">
        <f>+B!I50/(D!L$94)</f>
        <v>0</v>
      </c>
      <c r="M116" s="53">
        <f>+B!J50/(D!M$94)</f>
        <v>0</v>
      </c>
      <c r="N116" s="53">
        <f>+B!K50/(D!N$94)</f>
        <v>0</v>
      </c>
      <c r="O116" s="53">
        <f>+B!L50/(D!O$94)</f>
        <v>4.307748729681491E-12</v>
      </c>
      <c r="P116" s="53">
        <f>+B!M50/(D!P$94)</f>
        <v>0</v>
      </c>
      <c r="Q116" s="53">
        <f>+B!N50/(D!Q$94)</f>
        <v>0</v>
      </c>
      <c r="R116" s="53">
        <f>+B!O50/(D!R$94)</f>
        <v>0</v>
      </c>
      <c r="S116" s="53">
        <f>+B!P50/(D!S$94)</f>
        <v>2.3140903617493527E-12</v>
      </c>
      <c r="T116" s="53">
        <f>+B!Q50/(D!T$94)</f>
        <v>1.1397706954317431E-12</v>
      </c>
      <c r="U116" s="53">
        <f>+B!R50/(D!U$94)</f>
        <v>2.0191013614039886E-12</v>
      </c>
      <c r="V116" s="53">
        <f>+B!S50/(D!V$94)</f>
        <v>0</v>
      </c>
      <c r="W116" s="53">
        <f>+B!T50/(D!W$94)</f>
        <v>0</v>
      </c>
      <c r="X116" s="53">
        <f>+B!U50/(D!X$94)</f>
        <v>0</v>
      </c>
      <c r="Y116" s="53">
        <f>+B!V50/(D!Y$94)</f>
        <v>0</v>
      </c>
      <c r="Z116" s="53">
        <f>+B!W50/(D!Z$94)</f>
        <v>0</v>
      </c>
      <c r="AA116" s="53">
        <f>+B!X50/(D!AA$94)</f>
        <v>0</v>
      </c>
      <c r="AB116" s="53">
        <f>+B!Y50/(D!AB$94)</f>
        <v>0</v>
      </c>
      <c r="AC116" s="53">
        <f>+B!Z50/(D!AC$94)</f>
        <v>0</v>
      </c>
      <c r="AD116" s="53">
        <f>+B!AA50/(D!AD$94)</f>
        <v>0</v>
      </c>
      <c r="AE116" s="53">
        <f>+B!AB50/(D!AE$94)</f>
        <v>0</v>
      </c>
      <c r="AF116" s="53">
        <f>+B!AC50/(D!AF$94)</f>
        <v>0</v>
      </c>
      <c r="AG116" s="53">
        <f>+B!AD50/(D!AG$94)</f>
        <v>0</v>
      </c>
    </row>
    <row r="117" spans="6:33" x14ac:dyDescent="0.25">
      <c r="F117" s="216" t="s">
        <v>20</v>
      </c>
      <c r="G117" s="217"/>
      <c r="H117" s="53">
        <f>+B!E51/(D!H$94)</f>
        <v>8.0877105562913983E-8</v>
      </c>
      <c r="I117" s="53">
        <f>+B!F51/(D!I$94)</f>
        <v>2.0000553873850356E-7</v>
      </c>
      <c r="J117" s="53">
        <f>+B!G51/(D!J$94)</f>
        <v>2.8529242721251834E-7</v>
      </c>
      <c r="K117" s="53">
        <f>+B!H51/(D!K$94)</f>
        <v>4.4142400548750549E-7</v>
      </c>
      <c r="L117" s="53">
        <f>+B!I51/(D!L$94)</f>
        <v>5.7772153626333468E-7</v>
      </c>
      <c r="M117" s="53">
        <f>+B!J51/(D!M$94)</f>
        <v>4.7748307404791135E-7</v>
      </c>
      <c r="N117" s="53">
        <f>+B!K51/(D!N$94)</f>
        <v>3.5716957971675771E-7</v>
      </c>
      <c r="O117" s="53">
        <f>+B!L51/(D!O$94)</f>
        <v>4.4695169440034861E-7</v>
      </c>
      <c r="P117" s="53">
        <f>+B!M51/(D!P$94)</f>
        <v>8.4179372644908367E-7</v>
      </c>
      <c r="Q117" s="53">
        <f>+B!N51/(D!Q$94)</f>
        <v>5.8034460691149681E-7</v>
      </c>
      <c r="R117" s="53">
        <f>+B!O51/(D!R$94)</f>
        <v>4.9705240419158912E-7</v>
      </c>
      <c r="S117" s="53">
        <f>+B!P51/(D!S$94)</f>
        <v>3.8101070875093576E-7</v>
      </c>
      <c r="T117" s="53">
        <f>+B!Q51/(D!T$94)</f>
        <v>3.6874477499792092E-7</v>
      </c>
      <c r="U117" s="53">
        <f>+B!R51/(D!U$94)</f>
        <v>4.6411253829147466E-7</v>
      </c>
      <c r="V117" s="53">
        <f>+B!S51/(D!V$94)</f>
        <v>3.5453884445034422E-7</v>
      </c>
      <c r="W117" s="53">
        <f>+B!T51/(D!W$94)</f>
        <v>4.3205318516159617E-7</v>
      </c>
      <c r="X117" s="53">
        <f>+B!U51/(D!X$94)</f>
        <v>3.2788896115939863E-7</v>
      </c>
      <c r="Y117" s="53">
        <f>+B!V51/(D!Y$94)</f>
        <v>3.9374523095654366E-7</v>
      </c>
      <c r="Z117" s="53">
        <f>+B!W51/(D!Z$94)</f>
        <v>5.1260438720546796E-7</v>
      </c>
      <c r="AA117" s="53">
        <f>+B!X51/(D!AA$94)</f>
        <v>7.1721310470002136E-7</v>
      </c>
      <c r="AB117" s="53">
        <f>+B!Y51/(D!AB$94)</f>
        <v>7.8039332121084968E-7</v>
      </c>
      <c r="AC117" s="53">
        <f>+B!Z51/(D!AC$94)</f>
        <v>7.9808429286339594E-7</v>
      </c>
      <c r="AD117" s="53">
        <f>+B!AA51/(D!AD$94)</f>
        <v>5.8713835357958045E-7</v>
      </c>
      <c r="AE117" s="53">
        <f>+B!AB51/(D!AE$94)</f>
        <v>5.6366071634236861E-7</v>
      </c>
      <c r="AF117" s="53">
        <f>+B!AC51/(D!AF$94)</f>
        <v>7.0085957971104059E-7</v>
      </c>
      <c r="AG117" s="53">
        <f>+B!AD51/(D!AG$94)</f>
        <v>6.5069364048444449E-7</v>
      </c>
    </row>
    <row r="118" spans="6:33" x14ac:dyDescent="0.25">
      <c r="F118" s="220" t="s">
        <v>21</v>
      </c>
      <c r="G118" s="221"/>
      <c r="H118" s="53">
        <f>+B!E52/(D!H$94)</f>
        <v>0</v>
      </c>
      <c r="I118" s="53">
        <f>+B!F52/(D!I$94)</f>
        <v>3.547134750688425E-10</v>
      </c>
      <c r="J118" s="53">
        <f>+B!G52/(D!J$94)</f>
        <v>0</v>
      </c>
      <c r="K118" s="53">
        <f>+B!H52/(D!K$94)</f>
        <v>3.067234139829068E-10</v>
      </c>
      <c r="L118" s="53">
        <f>+B!I52/(D!L$94)</f>
        <v>2.1858498264094669E-10</v>
      </c>
      <c r="M118" s="53">
        <f>+B!J52/(D!M$94)</f>
        <v>1.1900597975883682E-9</v>
      </c>
      <c r="N118" s="53">
        <f>+B!K52/(D!N$94)</f>
        <v>2.3005393610343802E-10</v>
      </c>
      <c r="O118" s="53">
        <f>+B!L52/(D!O$94)</f>
        <v>8.2479097063870821E-10</v>
      </c>
      <c r="P118" s="53">
        <f>+B!M52/(D!P$94)</f>
        <v>1.5432995577820845E-10</v>
      </c>
      <c r="Q118" s="53">
        <f>+B!N52/(D!Q$94)</f>
        <v>4.8538829111155694E-11</v>
      </c>
      <c r="R118" s="53">
        <f>+B!O52/(D!R$94)</f>
        <v>2.3840950683616847E-10</v>
      </c>
      <c r="S118" s="53">
        <f>+B!P52/(D!S$94)</f>
        <v>7.0790746625161822E-10</v>
      </c>
      <c r="T118" s="53">
        <f>+B!Q52/(D!T$94)</f>
        <v>6.598011303652718E-10</v>
      </c>
      <c r="U118" s="53">
        <f>+B!R52/(D!U$94)</f>
        <v>2.6559234533658229E-10</v>
      </c>
      <c r="V118" s="53">
        <f>+B!S52/(D!V$94)</f>
        <v>5.496492676196192E-9</v>
      </c>
      <c r="W118" s="53">
        <f>+B!T52/(D!W$94)</f>
        <v>6.1179370319615972E-8</v>
      </c>
      <c r="X118" s="53">
        <f>+B!U52/(D!X$94)</f>
        <v>5.0052086729463588E-8</v>
      </c>
      <c r="Y118" s="53">
        <f>+B!V52/(D!Y$94)</f>
        <v>3.9476323661363149E-8</v>
      </c>
      <c r="Z118" s="53">
        <f>+B!W52/(D!Z$94)</f>
        <v>6.1410520823263031E-8</v>
      </c>
      <c r="AA118" s="53">
        <f>+B!X52/(D!AA$94)</f>
        <v>5.023723852704559E-8</v>
      </c>
      <c r="AB118" s="53">
        <f>+B!Y52/(D!AB$94)</f>
        <v>8.1269345537780271E-8</v>
      </c>
      <c r="AC118" s="53">
        <f>+B!Z52/(D!AC$94)</f>
        <v>7.3584757676601976E-8</v>
      </c>
      <c r="AD118" s="53">
        <f>+B!AA52/(D!AD$94)</f>
        <v>5.8636498845515365E-8</v>
      </c>
      <c r="AE118" s="53">
        <f>+B!AB52/(D!AE$94)</f>
        <v>3.3611793883955696E-8</v>
      </c>
      <c r="AF118" s="53">
        <f>+B!AC52/(D!AF$94)</f>
        <v>7.2272875385863713E-8</v>
      </c>
      <c r="AG118" s="53">
        <f>+B!AD52/(D!AG$94)</f>
        <v>6.5604951526343949E-8</v>
      </c>
    </row>
    <row r="119" spans="6:33" x14ac:dyDescent="0.25">
      <c r="F119" s="216" t="s">
        <v>22</v>
      </c>
      <c r="G119" s="217"/>
      <c r="H119" s="53">
        <f>+B!E53/(D!H$94)</f>
        <v>2.2194642558869261E-8</v>
      </c>
      <c r="I119" s="53">
        <f>+B!F53/(D!I$94)</f>
        <v>1.272380207462733E-8</v>
      </c>
      <c r="J119" s="53">
        <f>+B!G53/(D!J$94)</f>
        <v>4.9260774638467028E-9</v>
      </c>
      <c r="K119" s="53">
        <f>+B!H53/(D!K$94)</f>
        <v>2.1241675714979179E-8</v>
      </c>
      <c r="L119" s="53">
        <f>+B!I53/(D!L$94)</f>
        <v>7.4369725925988652E-8</v>
      </c>
      <c r="M119" s="53">
        <f>+B!J53/(D!M$94)</f>
        <v>6.5885078614817464E-8</v>
      </c>
      <c r="N119" s="53">
        <f>+B!K53/(D!N$94)</f>
        <v>6.387824171084855E-8</v>
      </c>
      <c r="O119" s="53">
        <f>+B!L53/(D!O$94)</f>
        <v>2.7894877938729392E-8</v>
      </c>
      <c r="P119" s="53">
        <f>+B!M53/(D!P$94)</f>
        <v>3.9899439309353178E-8</v>
      </c>
      <c r="Q119" s="53">
        <f>+B!N53/(D!Q$94)</f>
        <v>8.184902123576244E-8</v>
      </c>
      <c r="R119" s="53">
        <f>+B!O53/(D!R$94)</f>
        <v>5.8340935849787686E-8</v>
      </c>
      <c r="S119" s="53">
        <f>+B!P53/(D!S$94)</f>
        <v>6.8778354247473695E-8</v>
      </c>
      <c r="T119" s="53">
        <f>+B!Q53/(D!T$94)</f>
        <v>4.8945730734052894E-8</v>
      </c>
      <c r="U119" s="53">
        <f>+B!R53/(D!U$94)</f>
        <v>3.4957952969603828E-8</v>
      </c>
      <c r="V119" s="53">
        <f>+B!S53/(D!V$94)</f>
        <v>2.2941637953834023E-8</v>
      </c>
      <c r="W119" s="53">
        <f>+B!T53/(D!W$94)</f>
        <v>1.8798861418511581E-8</v>
      </c>
      <c r="X119" s="53">
        <f>+B!U53/(D!X$94)</f>
        <v>1.5733373128839451E-8</v>
      </c>
      <c r="Y119" s="53">
        <f>+B!V53/(D!Y$94)</f>
        <v>1.009697695665996E-8</v>
      </c>
      <c r="Z119" s="53">
        <f>+B!W53/(D!Z$94)</f>
        <v>1.4031339445303849E-8</v>
      </c>
      <c r="AA119" s="53">
        <f>+B!X53/(D!AA$94)</f>
        <v>1.1030289734551E-8</v>
      </c>
      <c r="AB119" s="53">
        <f>+B!Y53/(D!AB$94)</f>
        <v>8.4314270786539608E-9</v>
      </c>
      <c r="AC119" s="53">
        <f>+B!Z53/(D!AC$94)</f>
        <v>9.1635070685526663E-9</v>
      </c>
      <c r="AD119" s="53">
        <f>+B!AA53/(D!AD$94)</f>
        <v>9.0020181431737484E-9</v>
      </c>
      <c r="AE119" s="53">
        <f>+B!AB53/(D!AE$94)</f>
        <v>1.1502735106339562E-8</v>
      </c>
      <c r="AF119" s="53">
        <f>+B!AC53/(D!AF$94)</f>
        <v>1.1066114654577479E-8</v>
      </c>
      <c r="AG119" s="53">
        <f>+B!AD53/(D!AG$94)</f>
        <v>7.0523120912439196E-9</v>
      </c>
    </row>
    <row r="120" spans="6:33" x14ac:dyDescent="0.25">
      <c r="F120" s="220" t="s">
        <v>23</v>
      </c>
      <c r="G120" s="221"/>
      <c r="H120" s="53">
        <f>+B!E54/(D!H$94)</f>
        <v>1.3166531413778893E-11</v>
      </c>
      <c r="I120" s="53">
        <f>+B!F54/(D!I$94)</f>
        <v>1.5082321447478002E-10</v>
      </c>
      <c r="J120" s="53">
        <f>+B!G54/(D!J$94)</f>
        <v>3.9663599322444387E-10</v>
      </c>
      <c r="K120" s="53">
        <f>+B!H54/(D!K$94)</f>
        <v>7.2645553737332609E-10</v>
      </c>
      <c r="L120" s="53">
        <f>+B!I54/(D!L$94)</f>
        <v>1.2401991413835932E-9</v>
      </c>
      <c r="M120" s="53">
        <f>+B!J54/(D!M$94)</f>
        <v>1.0107364042089667E-9</v>
      </c>
      <c r="N120" s="53">
        <f>+B!K54/(D!N$94)</f>
        <v>5.1948365883135993E-9</v>
      </c>
      <c r="O120" s="53">
        <f>+B!L54/(D!O$94)</f>
        <v>2.4100567942710268E-8</v>
      </c>
      <c r="P120" s="53">
        <f>+B!M54/(D!P$94)</f>
        <v>3.3288610097229232E-9</v>
      </c>
      <c r="Q120" s="53">
        <f>+B!N54/(D!Q$94)</f>
        <v>4.1417295464686994E-10</v>
      </c>
      <c r="R120" s="53">
        <f>+B!O54/(D!R$94)</f>
        <v>1.506140745681625E-9</v>
      </c>
      <c r="S120" s="53">
        <f>+B!P54/(D!S$94)</f>
        <v>7.0311841293612618E-10</v>
      </c>
      <c r="T120" s="53">
        <f>+B!Q54/(D!T$94)</f>
        <v>1.2449642554879946E-9</v>
      </c>
      <c r="U120" s="53">
        <f>+B!R54/(D!U$94)</f>
        <v>7.4945408978673862E-10</v>
      </c>
      <c r="V120" s="53">
        <f>+B!S54/(D!V$94)</f>
        <v>2.0024282897749208E-10</v>
      </c>
      <c r="W120" s="53">
        <f>+B!T54/(D!W$94)</f>
        <v>3.964425290490811E-9</v>
      </c>
      <c r="X120" s="53">
        <f>+B!U54/(D!X$94)</f>
        <v>3.7985826460298151E-9</v>
      </c>
      <c r="Y120" s="53">
        <f>+B!V54/(D!Y$94)</f>
        <v>1.0356940445776353E-9</v>
      </c>
      <c r="Z120" s="53">
        <f>+B!W54/(D!Z$94)</f>
        <v>8.3353981308647999E-10</v>
      </c>
      <c r="AA120" s="53">
        <f>+B!X54/(D!AA$94)</f>
        <v>1.0507984107090142E-9</v>
      </c>
      <c r="AB120" s="53">
        <f>+B!Y54/(D!AB$94)</f>
        <v>5.0155417996444778E-10</v>
      </c>
      <c r="AC120" s="53">
        <f>+B!Z54/(D!AC$94)</f>
        <v>6.4345794056942668E-10</v>
      </c>
      <c r="AD120" s="53">
        <f>+B!AA54/(D!AD$94)</f>
        <v>1.208658750700841E-9</v>
      </c>
      <c r="AE120" s="53">
        <f>+B!AB54/(D!AE$94)</f>
        <v>8.4599007183263798E-10</v>
      </c>
      <c r="AF120" s="53">
        <f>+B!AC54/(D!AF$94)</f>
        <v>3.4524098371200371E-11</v>
      </c>
      <c r="AG120" s="53">
        <f>+B!AD54/(D!AG$94)</f>
        <v>6.8610698082284454E-10</v>
      </c>
    </row>
    <row r="121" spans="6:33" x14ac:dyDescent="0.25">
      <c r="F121" s="216" t="s">
        <v>24</v>
      </c>
      <c r="G121" s="217"/>
      <c r="H121" s="53">
        <f>+B!E55/(D!H$94)</f>
        <v>2.2046373146002762E-9</v>
      </c>
      <c r="I121" s="53">
        <f>+B!F55/(D!I$94)</f>
        <v>5.3939111832565426E-9</v>
      </c>
      <c r="J121" s="53">
        <f>+B!G55/(D!J$94)</f>
        <v>1.0897762598379207E-8</v>
      </c>
      <c r="K121" s="53">
        <f>+B!H55/(D!K$94)</f>
        <v>6.8833325552744258E-9</v>
      </c>
      <c r="L121" s="53">
        <f>+B!I55/(D!L$94)</f>
        <v>3.4003023742116467E-9</v>
      </c>
      <c r="M121" s="53">
        <f>+B!J55/(D!M$94)</f>
        <v>2.2288980756928227E-9</v>
      </c>
      <c r="N121" s="53">
        <f>+B!K55/(D!N$94)</f>
        <v>2.6113270166812441E-9</v>
      </c>
      <c r="O121" s="53">
        <f>+B!L55/(D!O$94)</f>
        <v>2.5623346910717297E-9</v>
      </c>
      <c r="P121" s="53">
        <f>+B!M55/(D!P$94)</f>
        <v>4.525398929224216E-10</v>
      </c>
      <c r="Q121" s="53">
        <f>+B!N55/(D!Q$94)</f>
        <v>6.219768807905297E-10</v>
      </c>
      <c r="R121" s="53">
        <f>+B!O55/(D!R$94)</f>
        <v>1.0928847816758946E-9</v>
      </c>
      <c r="S121" s="53">
        <f>+B!P55/(D!S$94)</f>
        <v>1.5038926766195519E-9</v>
      </c>
      <c r="T121" s="53">
        <f>+B!Q55/(D!T$94)</f>
        <v>8.0121320806069805E-9</v>
      </c>
      <c r="U121" s="53">
        <f>+B!R55/(D!U$94)</f>
        <v>9.8887656921620731E-10</v>
      </c>
      <c r="V121" s="53">
        <f>+B!S55/(D!V$94)</f>
        <v>2.8901301897675414E-10</v>
      </c>
      <c r="W121" s="53">
        <f>+B!T55/(D!W$94)</f>
        <v>2.1545027971937323E-9</v>
      </c>
      <c r="X121" s="53">
        <f>+B!U55/(D!X$94)</f>
        <v>8.9540373852545754E-10</v>
      </c>
      <c r="Y121" s="53">
        <f>+B!V55/(D!Y$94)</f>
        <v>2.3781863088726439E-10</v>
      </c>
      <c r="Z121" s="53">
        <f>+B!W55/(D!Z$94)</f>
        <v>1.0431253176431607E-9</v>
      </c>
      <c r="AA121" s="53">
        <f>+B!X55/(D!AA$94)</f>
        <v>1.1010985703538628E-9</v>
      </c>
      <c r="AB121" s="53">
        <f>+B!Y55/(D!AB$94)</f>
        <v>9.177981158086359E-10</v>
      </c>
      <c r="AC121" s="53">
        <f>+B!Z55/(D!AC$94)</f>
        <v>1.5425439084996856E-10</v>
      </c>
      <c r="AD121" s="53">
        <f>+B!AA55/(D!AD$94)</f>
        <v>1.0886428718765511E-10</v>
      </c>
      <c r="AE121" s="53">
        <f>+B!AB55/(D!AE$94)</f>
        <v>7.6356332933792365E-10</v>
      </c>
      <c r="AF121" s="53">
        <f>+B!AC55/(D!AF$94)</f>
        <v>8.0786822550517081E-11</v>
      </c>
      <c r="AG121" s="53">
        <f>+B!AD55/(D!AG$94)</f>
        <v>3.0326493880375711E-11</v>
      </c>
    </row>
    <row r="122" spans="6:33" ht="15.75" thickBot="1" x14ac:dyDescent="0.3">
      <c r="F122" s="218" t="s">
        <v>25</v>
      </c>
      <c r="G122" s="219"/>
      <c r="H122" s="54">
        <f>+B!E56/(D!H$94)</f>
        <v>0</v>
      </c>
      <c r="I122" s="54">
        <f>+B!F56/(D!I$94)</f>
        <v>0</v>
      </c>
      <c r="J122" s="54">
        <f>+B!G56/(D!J$94)</f>
        <v>0</v>
      </c>
      <c r="K122" s="54">
        <f>+B!H56/(D!K$94)</f>
        <v>0</v>
      </c>
      <c r="L122" s="54">
        <f>+B!I56/(D!L$94)</f>
        <v>1.1602791158816642E-14</v>
      </c>
      <c r="M122" s="54">
        <f>+B!J56/(D!M$94)</f>
        <v>0</v>
      </c>
      <c r="N122" s="54">
        <f>+B!K56/(D!N$94)</f>
        <v>2.2833316442947674E-10</v>
      </c>
      <c r="O122" s="54">
        <f>+B!L56/(D!O$94)</f>
        <v>6.2370485161976099E-12</v>
      </c>
      <c r="P122" s="54">
        <f>+B!M56/(D!P$94)</f>
        <v>2.1072389251512846E-9</v>
      </c>
      <c r="Q122" s="54">
        <f>+B!N56/(D!Q$94)</f>
        <v>7.1287935452447831E-10</v>
      </c>
      <c r="R122" s="54">
        <f>+B!O56/(D!R$94)</f>
        <v>2.3938465301731131E-10</v>
      </c>
      <c r="S122" s="54">
        <f>+B!P56/(D!S$94)</f>
        <v>7.4013767131673151E-11</v>
      </c>
      <c r="T122" s="54">
        <f>+B!Q56/(D!T$94)</f>
        <v>2.6766181007996426E-10</v>
      </c>
      <c r="U122" s="54">
        <f>+B!R56/(D!U$94)</f>
        <v>3.1668923561751144E-10</v>
      </c>
      <c r="V122" s="54">
        <f>+B!S56/(D!V$94)</f>
        <v>1.6671411736943339E-10</v>
      </c>
      <c r="W122" s="54">
        <f>+B!T56/(D!W$94)</f>
        <v>2.4635760870728412E-10</v>
      </c>
      <c r="X122" s="54">
        <f>+B!U56/(D!X$94)</f>
        <v>1.5204039673371651E-10</v>
      </c>
      <c r="Y122" s="54">
        <f>+B!V56/(D!Y$94)</f>
        <v>9.3596669483892853E-11</v>
      </c>
      <c r="Z122" s="54">
        <f>+B!W56/(D!Z$94)</f>
        <v>1.0742807684304055E-10</v>
      </c>
      <c r="AA122" s="54">
        <f>+B!X56/(D!AA$94)</f>
        <v>1.6067975358224273E-10</v>
      </c>
      <c r="AB122" s="54">
        <f>+B!Y56/(D!AB$94)</f>
        <v>1.94765089823623E-10</v>
      </c>
      <c r="AC122" s="54">
        <f>+B!Z56/(D!AC$94)</f>
        <v>1.2221337748937958E-10</v>
      </c>
      <c r="AD122" s="54">
        <f>+B!AA56/(D!AD$94)</f>
        <v>1.0830638697351639E-10</v>
      </c>
      <c r="AE122" s="54">
        <f>+B!AB56/(D!AE$94)</f>
        <v>7.8727357143251153E-11</v>
      </c>
      <c r="AF122" s="54">
        <f>+B!AC56/(D!AF$94)</f>
        <v>9.4983734636786695E-11</v>
      </c>
      <c r="AG122" s="54">
        <f>+B!AD56/(D!AG$94)</f>
        <v>1.0526009456936337E-10</v>
      </c>
    </row>
    <row r="123" spans="6:33" x14ac:dyDescent="0.25">
      <c r="F123" s="1" t="s">
        <v>52</v>
      </c>
      <c r="AD123" s="1"/>
    </row>
    <row r="124" spans="6:33" ht="15.75" thickBot="1" x14ac:dyDescent="0.3"/>
    <row r="125" spans="6:33" ht="15.75" thickBot="1" x14ac:dyDescent="0.3">
      <c r="F125" s="6" t="s">
        <v>14</v>
      </c>
      <c r="G125" s="7"/>
      <c r="H125" s="12">
        <v>1995</v>
      </c>
      <c r="I125" s="8">
        <v>1996</v>
      </c>
      <c r="J125" s="12">
        <v>1997</v>
      </c>
      <c r="K125" s="8">
        <v>1998</v>
      </c>
      <c r="L125" s="12">
        <v>1999</v>
      </c>
      <c r="M125" s="8">
        <v>2000</v>
      </c>
      <c r="N125" s="12">
        <v>2001</v>
      </c>
      <c r="O125" s="8">
        <v>2002</v>
      </c>
      <c r="P125" s="12">
        <v>2003</v>
      </c>
      <c r="Q125" s="8">
        <v>2004</v>
      </c>
      <c r="R125" s="12">
        <v>2005</v>
      </c>
      <c r="S125" s="8">
        <v>2006</v>
      </c>
      <c r="T125" s="12">
        <v>2007</v>
      </c>
      <c r="U125" s="8">
        <v>2008</v>
      </c>
      <c r="V125" s="12">
        <v>2009</v>
      </c>
      <c r="W125" s="8">
        <v>2010</v>
      </c>
      <c r="X125" s="12">
        <v>2011</v>
      </c>
      <c r="Y125" s="8">
        <v>2012</v>
      </c>
      <c r="Z125" s="12">
        <v>2013</v>
      </c>
      <c r="AA125" s="8">
        <v>2014</v>
      </c>
      <c r="AB125" s="12">
        <v>2015</v>
      </c>
      <c r="AC125" s="9">
        <v>2016</v>
      </c>
      <c r="AD125" s="9">
        <v>2017</v>
      </c>
      <c r="AE125" s="9">
        <v>2018</v>
      </c>
      <c r="AF125" s="9">
        <v>2019</v>
      </c>
      <c r="AG125" s="9">
        <v>2020</v>
      </c>
    </row>
    <row r="126" spans="6:33" ht="15.75" thickBot="1" x14ac:dyDescent="0.3">
      <c r="F126" s="194" t="s">
        <v>26</v>
      </c>
      <c r="G126" s="210"/>
      <c r="H126" s="172">
        <f>+'C'!D46/(D!H$94)</f>
        <v>-4.2463328574769781E-7</v>
      </c>
      <c r="I126" s="172">
        <f>+'C'!E46/(D!I$94)</f>
        <v>-4.4747829457135187E-7</v>
      </c>
      <c r="J126" s="172">
        <f>+'C'!F46/(D!J$94)</f>
        <v>-3.4561738186763032E-7</v>
      </c>
      <c r="K126" s="172">
        <f>+'C'!G46/(D!K$94)</f>
        <v>-8.3075409415445071E-7</v>
      </c>
      <c r="L126" s="172">
        <f>+'C'!H46/(D!L$94)</f>
        <v>-1.9618881103455247E-6</v>
      </c>
      <c r="M126" s="172">
        <f>+'C'!I46/(D!M$94)</f>
        <v>-1.6784832805400879E-6</v>
      </c>
      <c r="N126" s="172">
        <f>+'C'!J46/(D!N$94)</f>
        <v>-9.1077522445548757E-7</v>
      </c>
      <c r="O126" s="172">
        <f>+'C'!K46/(D!O$94)</f>
        <v>-1.0511930756341293E-6</v>
      </c>
      <c r="P126" s="172">
        <f>+'C'!L46/(D!P$94)</f>
        <v>-1.7112188124392409E-6</v>
      </c>
      <c r="Q126" s="172">
        <f>+'C'!M46/(D!Q$94)</f>
        <v>-9.8946339085160521E-7</v>
      </c>
      <c r="R126" s="172">
        <f>+'C'!N46/(D!R$94)</f>
        <v>-9.7449104772254936E-7</v>
      </c>
      <c r="S126" s="172">
        <f>+'C'!O46/(D!S$94)</f>
        <v>-3.6314042436565863E-7</v>
      </c>
      <c r="T126" s="172">
        <f>+'C'!P46/(D!T$94)</f>
        <v>-3.7602165312812513E-7</v>
      </c>
      <c r="U126" s="172">
        <f>+'C'!Q46/(D!U$94)</f>
        <v>-5.2518312865107734E-7</v>
      </c>
      <c r="V126" s="172">
        <f>+'C'!R46/(D!V$94)</f>
        <v>-6.6501923205533992E-7</v>
      </c>
      <c r="W126" s="172">
        <f>+'C'!S46/(D!W$94)</f>
        <v>-5.659667980185081E-7</v>
      </c>
      <c r="X126" s="172">
        <f>+'C'!T46/(D!X$94)</f>
        <v>-7.684123143709433E-8</v>
      </c>
      <c r="Y126" s="172">
        <f>+'C'!U46/(D!Y$94)</f>
        <v>-4.1872411340900688E-7</v>
      </c>
      <c r="Z126" s="172">
        <f>+'C'!V46/(D!Z$94)</f>
        <v>-1.0573084407919681E-6</v>
      </c>
      <c r="AA126" s="172">
        <f>+'C'!W46/(D!AA$94)</f>
        <v>-1.0832623489035852E-6</v>
      </c>
      <c r="AB126" s="172">
        <f>+'C'!X46/(D!AB$94)</f>
        <v>-9.6497004338084035E-7</v>
      </c>
      <c r="AC126" s="172">
        <f>+'C'!Y46/(D!AC$94)</f>
        <v>-1.3629229493256302E-6</v>
      </c>
      <c r="AD126" s="172">
        <f>+'C'!Z46/(D!AD$94)</f>
        <v>-6.3495777647432923E-7</v>
      </c>
      <c r="AE126" s="172">
        <f>+'C'!AA46/(D!AE$94)</f>
        <v>-5.620355649655225E-7</v>
      </c>
      <c r="AF126" s="172">
        <f>+'C'!AB46/(D!AF$94)</f>
        <v>-8.9758146848078119E-7</v>
      </c>
      <c r="AG126" s="172">
        <f>+'C'!AC46/(D!AG$94)</f>
        <v>-8.2700227196242209E-7</v>
      </c>
    </row>
    <row r="127" spans="6:33" x14ac:dyDescent="0.25">
      <c r="F127" s="216" t="s">
        <v>16</v>
      </c>
      <c r="G127" s="217"/>
      <c r="H127" s="168">
        <f>+'C'!D47/(D!H$94)</f>
        <v>-2.1009015862986666E-7</v>
      </c>
      <c r="I127" s="168">
        <f>+'C'!E47/(D!I$94)</f>
        <v>-4.2647803000633426E-7</v>
      </c>
      <c r="J127" s="168">
        <f>+'C'!F47/(D!J$94)</f>
        <v>-3.4677083740098153E-7</v>
      </c>
      <c r="K127" s="168">
        <f>+'C'!G47/(D!K$94)</f>
        <v>-5.6617594001721356E-7</v>
      </c>
      <c r="L127" s="168">
        <f>+'C'!H47/(D!L$94)</f>
        <v>-1.1993583607557631E-6</v>
      </c>
      <c r="M127" s="168">
        <f>+'C'!I47/(D!M$94)</f>
        <v>-1.0639257029313451E-6</v>
      </c>
      <c r="N127" s="168">
        <f>+'C'!J47/(D!N$94)</f>
        <v>-7.5695050621084751E-7</v>
      </c>
      <c r="O127" s="168">
        <f>+'C'!K47/(D!O$94)</f>
        <v>-8.0214443121923144E-7</v>
      </c>
      <c r="P127" s="168">
        <f>+'C'!L47/(D!P$94)</f>
        <v>-9.9367065375450314E-7</v>
      </c>
      <c r="Q127" s="168">
        <f>+'C'!M47/(D!Q$94)</f>
        <v>-7.0569908402638247E-7</v>
      </c>
      <c r="R127" s="168">
        <f>+'C'!N47/(D!R$94)</f>
        <v>-4.9612175763899429E-7</v>
      </c>
      <c r="S127" s="168">
        <f>+'C'!O47/(D!S$94)</f>
        <v>-1.1033348960821787E-7</v>
      </c>
      <c r="T127" s="168">
        <f>+'C'!P47/(D!T$94)</f>
        <v>-1.7607416812371204E-7</v>
      </c>
      <c r="U127" s="168">
        <f>+'C'!Q47/(D!U$94)</f>
        <v>-3.6643611508940627E-7</v>
      </c>
      <c r="V127" s="168">
        <f>+'C'!R47/(D!V$94)</f>
        <v>-4.7531238761593755E-7</v>
      </c>
      <c r="W127" s="168">
        <f>+'C'!S47/(D!W$94)</f>
        <v>-3.3818356264995689E-7</v>
      </c>
      <c r="X127" s="168">
        <f>+'C'!T47/(D!X$94)</f>
        <v>1.6922208115517686E-8</v>
      </c>
      <c r="Y127" s="168">
        <f>+'C'!U47/(D!Y$94)</f>
        <v>-2.3778117820032508E-7</v>
      </c>
      <c r="Z127" s="168">
        <f>+'C'!V47/(D!Z$94)</f>
        <v>-5.0126110760321909E-7</v>
      </c>
      <c r="AA127" s="168">
        <f>+'C'!W47/(D!AA$94)</f>
        <v>-4.8088503345271809E-7</v>
      </c>
      <c r="AB127" s="168">
        <f>+'C'!X47/(D!AB$94)</f>
        <v>-5.3497428154522393E-7</v>
      </c>
      <c r="AC127" s="168">
        <f>+'C'!Y47/(D!AC$94)</f>
        <v>-8.8175687826113701E-7</v>
      </c>
      <c r="AD127" s="168">
        <f>+'C'!Z47/(D!AD$94)</f>
        <v>-4.1838569076705187E-7</v>
      </c>
      <c r="AE127" s="168">
        <f>+'C'!AA47/(D!AE$94)</f>
        <v>-3.2199342175412885E-7</v>
      </c>
      <c r="AF127" s="168">
        <f>+'C'!AB47/(D!AF$94)</f>
        <v>-4.7686322086614352E-7</v>
      </c>
      <c r="AG127" s="168">
        <f>+'C'!AC47/(D!AG$94)</f>
        <v>-4.2022669659269852E-7</v>
      </c>
    </row>
    <row r="128" spans="6:33" x14ac:dyDescent="0.25">
      <c r="F128" s="220" t="s">
        <v>17</v>
      </c>
      <c r="G128" s="221"/>
      <c r="H128" s="169">
        <f>+'C'!D48/(D!H$94)</f>
        <v>5.3642265053033663E-10</v>
      </c>
      <c r="I128" s="169">
        <f>+'C'!E48/(D!I$94)</f>
        <v>6.9364886990090067E-10</v>
      </c>
      <c r="J128" s="169">
        <f>+'C'!F48/(D!J$94)</f>
        <v>7.566039006552275E-10</v>
      </c>
      <c r="K128" s="169">
        <f>+'C'!G48/(D!K$94)</f>
        <v>5.4102983116885585E-10</v>
      </c>
      <c r="L128" s="169">
        <f>+'C'!H48/(D!L$94)</f>
        <v>5.0159562347033867E-9</v>
      </c>
      <c r="M128" s="169">
        <f>+'C'!I48/(D!M$94)</f>
        <v>7.2916704072104395E-10</v>
      </c>
      <c r="N128" s="169">
        <f>+'C'!J48/(D!N$94)</f>
        <v>1.9473229742313234E-10</v>
      </c>
      <c r="O128" s="169">
        <f>+'C'!K48/(D!O$94)</f>
        <v>9.9140489188482489E-10</v>
      </c>
      <c r="P128" s="169">
        <f>+'C'!L48/(D!P$94)</f>
        <v>1.8108992058745744E-9</v>
      </c>
      <c r="Q128" s="169">
        <f>+'C'!M48/(D!Q$94)</f>
        <v>1.2409046040951042E-9</v>
      </c>
      <c r="R128" s="169">
        <f>+'C'!N48/(D!R$94)</f>
        <v>1.3159117008658662E-9</v>
      </c>
      <c r="S128" s="169">
        <f>+'C'!O48/(D!S$94)</f>
        <v>9.0436383811232329E-10</v>
      </c>
      <c r="T128" s="169">
        <f>+'C'!P48/(D!T$94)</f>
        <v>2.9392067187629192E-9</v>
      </c>
      <c r="U128" s="169">
        <f>+'C'!Q48/(D!U$94)</f>
        <v>2.4587782312766725E-9</v>
      </c>
      <c r="V128" s="169">
        <f>+'C'!R48/(D!V$94)</f>
        <v>1.208870984401488E-9</v>
      </c>
      <c r="W128" s="169">
        <f>+'C'!S48/(D!W$94)</f>
        <v>1.432075519657992E-9</v>
      </c>
      <c r="X128" s="169">
        <f>+'C'!T48/(D!X$94)</f>
        <v>3.0813251702967803E-9</v>
      </c>
      <c r="Y128" s="169">
        <f>+'C'!U48/(D!Y$94)</f>
        <v>3.4175792511238079E-9</v>
      </c>
      <c r="Z128" s="169">
        <f>+'C'!V48/(D!Z$94)</f>
        <v>3.8366818874629556E-9</v>
      </c>
      <c r="AA128" s="169">
        <f>+'C'!W48/(D!AA$94)</f>
        <v>2.2952983542976326E-9</v>
      </c>
      <c r="AB128" s="169">
        <f>+'C'!X48/(D!AB$94)</f>
        <v>3.5262532990318241E-9</v>
      </c>
      <c r="AC128" s="169">
        <f>+'C'!Y48/(D!AC$94)</f>
        <v>4.6512682488179193E-9</v>
      </c>
      <c r="AD128" s="169">
        <f>+'C'!Z48/(D!AD$94)</f>
        <v>4.1925656017603011E-9</v>
      </c>
      <c r="AE128" s="169">
        <f>+'C'!AA48/(D!AE$94)</f>
        <v>4.1216489043763539E-9</v>
      </c>
      <c r="AF128" s="169">
        <f>+'C'!AB48/(D!AF$94)</f>
        <v>1.7261184461783749E-9</v>
      </c>
      <c r="AG128" s="169">
        <f>+'C'!AC48/(D!AG$94)</f>
        <v>6.7123303146068673E-10</v>
      </c>
    </row>
    <row r="129" spans="6:33" x14ac:dyDescent="0.25">
      <c r="F129" s="216" t="s">
        <v>18</v>
      </c>
      <c r="G129" s="217"/>
      <c r="H129" s="169">
        <f>+'C'!D49/(D!H$94)</f>
        <v>-3.5281822379465901E-7</v>
      </c>
      <c r="I129" s="169">
        <f>+'C'!E49/(D!I$94)</f>
        <v>-8.8700517774822862E-8</v>
      </c>
      <c r="J129" s="169">
        <f>+'C'!F49/(D!J$94)</f>
        <v>-9.0236502642810812E-8</v>
      </c>
      <c r="K129" s="169">
        <f>+'C'!G49/(D!K$94)</f>
        <v>-2.3699724344019643E-7</v>
      </c>
      <c r="L129" s="169">
        <f>+'C'!H49/(D!L$94)</f>
        <v>-5.2254904601008987E-7</v>
      </c>
      <c r="M129" s="169">
        <f>+'C'!I49/(D!M$94)</f>
        <v>-4.1969463886219268E-7</v>
      </c>
      <c r="N129" s="169">
        <f>+'C'!J49/(D!N$94)</f>
        <v>-1.0701900578514878E-7</v>
      </c>
      <c r="O129" s="169">
        <f>+'C'!K49/(D!O$94)</f>
        <v>-7.7929634632364364E-8</v>
      </c>
      <c r="P129" s="169">
        <f>+'C'!L49/(D!P$94)</f>
        <v>-1.706367234834481E-7</v>
      </c>
      <c r="Q129" s="169">
        <f>+'C'!M49/(D!Q$94)</f>
        <v>-8.2707568323964688E-8</v>
      </c>
      <c r="R129" s="169">
        <f>+'C'!N49/(D!R$94)</f>
        <v>-2.2779918845931183E-7</v>
      </c>
      <c r="S129" s="169">
        <f>+'C'!O49/(D!S$94)</f>
        <v>-1.1168232585578545E-7</v>
      </c>
      <c r="T129" s="169">
        <f>+'C'!P49/(D!T$94)</f>
        <v>-5.2219656580491693E-8</v>
      </c>
      <c r="U129" s="169">
        <f>+'C'!Q49/(D!U$94)</f>
        <v>-3.8481693620376041E-8</v>
      </c>
      <c r="V129" s="169">
        <f>+'C'!R49/(D!V$94)</f>
        <v>-1.4873860140305399E-7</v>
      </c>
      <c r="W129" s="169">
        <f>+'C'!S49/(D!W$94)</f>
        <v>-3.7833796497788466E-8</v>
      </c>
      <c r="X129" s="169">
        <f>+'C'!T49/(D!X$94)</f>
        <v>-1.0373534895472327E-8</v>
      </c>
      <c r="Y129" s="169">
        <f>+'C'!U49/(D!Y$94)</f>
        <v>-4.7699310188312526E-8</v>
      </c>
      <c r="Z129" s="169">
        <f>+'C'!V49/(D!Z$94)</f>
        <v>-3.0816096876471642E-7</v>
      </c>
      <c r="AA129" s="169">
        <f>+'C'!W49/(D!AA$94)</f>
        <v>-1.5483138524474409E-7</v>
      </c>
      <c r="AB129" s="169">
        <f>+'C'!X49/(D!AB$94)</f>
        <v>-1.4061678304378226E-8</v>
      </c>
      <c r="AC129" s="169">
        <f>+'C'!Y49/(D!AC$94)</f>
        <v>-7.1328723124858696E-8</v>
      </c>
      <c r="AD129" s="169">
        <f>+'C'!Z49/(D!AD$94)</f>
        <v>-4.818135264286366E-9</v>
      </c>
      <c r="AE129" s="169">
        <f>+'C'!AA49/(D!AE$94)</f>
        <v>-9.1586648463904992E-9</v>
      </c>
      <c r="AF129" s="169">
        <f>+'C'!AB49/(D!AF$94)</f>
        <v>-4.9430083986947373E-9</v>
      </c>
      <c r="AG129" s="169">
        <f>+'C'!AC49/(D!AG$94)</f>
        <v>-9.4598723328464676E-9</v>
      </c>
    </row>
    <row r="130" spans="6:33" x14ac:dyDescent="0.25">
      <c r="F130" s="220" t="s">
        <v>19</v>
      </c>
      <c r="G130" s="221"/>
      <c r="H130" s="169">
        <f>+'C'!D50/(D!H$94)</f>
        <v>0</v>
      </c>
      <c r="I130" s="169">
        <f>+'C'!E50/(D!I$94)</f>
        <v>0</v>
      </c>
      <c r="J130" s="169">
        <f>+'C'!F50/(D!J$94)</f>
        <v>0</v>
      </c>
      <c r="K130" s="169">
        <f>+'C'!G50/(D!K$94)</f>
        <v>7.354454436947326E-12</v>
      </c>
      <c r="L130" s="169">
        <f>+'C'!H50/(D!L$94)</f>
        <v>3.0314612460640238E-10</v>
      </c>
      <c r="M130" s="169">
        <f>+'C'!I50/(D!M$94)</f>
        <v>3.4038607497206658E-13</v>
      </c>
      <c r="N130" s="169">
        <f>+'C'!J50/(D!N$94)</f>
        <v>5.6902559171198692E-10</v>
      </c>
      <c r="O130" s="169">
        <f>+'C'!K50/(D!O$94)</f>
        <v>3.6615557964231327E-9</v>
      </c>
      <c r="P130" s="169">
        <f>+'C'!L50/(D!P$94)</f>
        <v>4.3691247921600161E-11</v>
      </c>
      <c r="Q130" s="169">
        <f>+'C'!M50/(D!Q$94)</f>
        <v>4.2790697491974318E-12</v>
      </c>
      <c r="R130" s="169">
        <f>+'C'!N50/(D!R$94)</f>
        <v>0</v>
      </c>
      <c r="S130" s="169">
        <f>+'C'!O50/(D!S$94)</f>
        <v>-2.3140903617493527E-12</v>
      </c>
      <c r="T130" s="169">
        <f>+'C'!P50/(D!T$94)</f>
        <v>-1.1397706954317431E-12</v>
      </c>
      <c r="U130" s="169">
        <f>+'C'!Q50/(D!U$94)</f>
        <v>3.7908318382236966E-10</v>
      </c>
      <c r="V130" s="169">
        <f>+'C'!R50/(D!V$94)</f>
        <v>1.286715943552077E-10</v>
      </c>
      <c r="W130" s="169">
        <f>+'C'!S50/(D!W$94)</f>
        <v>1.0094984324388671E-9</v>
      </c>
      <c r="X130" s="169">
        <f>+'C'!T50/(D!X$94)</f>
        <v>6.2078459719289561E-10</v>
      </c>
      <c r="Y130" s="169">
        <f>+'C'!U50/(D!Y$94)</f>
        <v>6.8741559912035886E-9</v>
      </c>
      <c r="Z130" s="169">
        <f>+'C'!V50/(D!Z$94)</f>
        <v>1.0602643485336054E-8</v>
      </c>
      <c r="AA130" s="169">
        <f>+'C'!W50/(D!AA$94)</f>
        <v>9.8934221617830234E-9</v>
      </c>
      <c r="AB130" s="169">
        <f>+'C'!X50/(D!AB$94)</f>
        <v>7.6844947814998989E-9</v>
      </c>
      <c r="AC130" s="169">
        <f>+'C'!Y50/(D!AC$94)</f>
        <v>6.5762854014419706E-9</v>
      </c>
      <c r="AD130" s="169">
        <f>+'C'!Z50/(D!AD$94)</f>
        <v>1.1603038718534418E-8</v>
      </c>
      <c r="AE130" s="169">
        <f>+'C'!AA50/(D!AE$94)</f>
        <v>9.6435271558061238E-9</v>
      </c>
      <c r="AF130" s="169">
        <f>+'C'!AB50/(D!AF$94)</f>
        <v>2.0632909390231633E-8</v>
      </c>
      <c r="AG130" s="169">
        <f>+'C'!AC50/(D!AG$94)</f>
        <v>1.1797798463151203E-8</v>
      </c>
    </row>
    <row r="131" spans="6:33" x14ac:dyDescent="0.25">
      <c r="F131" s="216" t="s">
        <v>20</v>
      </c>
      <c r="G131" s="217"/>
      <c r="H131" s="169">
        <f>+'C'!D51/(D!H$94)</f>
        <v>-8.0877105562913983E-8</v>
      </c>
      <c r="I131" s="169">
        <f>+'C'!E51/(D!I$94)</f>
        <v>-2.0000553873850356E-7</v>
      </c>
      <c r="J131" s="169">
        <f>+'C'!F51/(D!J$94)</f>
        <v>-2.8529242721251834E-7</v>
      </c>
      <c r="K131" s="169">
        <f>+'C'!G51/(D!K$94)</f>
        <v>-4.4142400548750549E-7</v>
      </c>
      <c r="L131" s="169">
        <f>+'C'!H51/(D!L$94)</f>
        <v>-5.7772153626333468E-7</v>
      </c>
      <c r="M131" s="169">
        <f>+'C'!I51/(D!M$94)</f>
        <v>-4.7748307404791135E-7</v>
      </c>
      <c r="N131" s="169">
        <f>+'C'!J51/(D!N$94)</f>
        <v>-3.5716957971675771E-7</v>
      </c>
      <c r="O131" s="169">
        <f>+'C'!K51/(D!O$94)</f>
        <v>-4.4694980593230364E-7</v>
      </c>
      <c r="P131" s="169">
        <f>+'C'!L51/(D!P$94)</f>
        <v>-8.4150105320212357E-7</v>
      </c>
      <c r="Q131" s="169">
        <f>+'C'!M51/(D!Q$94)</f>
        <v>-5.8034460691149681E-7</v>
      </c>
      <c r="R131" s="169">
        <f>+'C'!N51/(D!R$94)</f>
        <v>-4.9500763939258537E-7</v>
      </c>
      <c r="S131" s="169">
        <f>+'C'!O51/(D!S$94)</f>
        <v>-3.7972863462904536E-7</v>
      </c>
      <c r="T131" s="169">
        <f>+'C'!P51/(D!T$94)</f>
        <v>-3.6613251756575266E-7</v>
      </c>
      <c r="U131" s="169">
        <f>+'C'!Q51/(D!U$94)</f>
        <v>-4.6010765280565069E-7</v>
      </c>
      <c r="V131" s="169">
        <f>+'C'!R51/(D!V$94)</f>
        <v>-3.5154193615757949E-7</v>
      </c>
      <c r="W131" s="169">
        <f>+'C'!S51/(D!W$94)</f>
        <v>-4.2998073410107015E-7</v>
      </c>
      <c r="X131" s="169">
        <f>+'C'!T51/(D!X$94)</f>
        <v>-3.2603411011729452E-7</v>
      </c>
      <c r="Y131" s="169">
        <f>+'C'!U51/(D!Y$94)</f>
        <v>-3.9345574098978842E-7</v>
      </c>
      <c r="Z131" s="169">
        <f>+'C'!V51/(D!Z$94)</f>
        <v>-5.1212063111697802E-7</v>
      </c>
      <c r="AA131" s="169">
        <f>+'C'!W51/(D!AA$94)</f>
        <v>-7.1673933859542269E-7</v>
      </c>
      <c r="AB131" s="169">
        <f>+'C'!X51/(D!AB$94)</f>
        <v>-7.7749370312191419E-7</v>
      </c>
      <c r="AC131" s="169">
        <f>+'C'!Y51/(D!AC$94)</f>
        <v>-7.966507845728629E-7</v>
      </c>
      <c r="AD131" s="169">
        <f>+'C'!Z51/(D!AD$94)</f>
        <v>-5.8712152679611029E-7</v>
      </c>
      <c r="AE131" s="169">
        <f>+'C'!AA51/(D!AE$94)</f>
        <v>-5.6343417545674945E-7</v>
      </c>
      <c r="AF131" s="169">
        <f>+'C'!AB51/(D!AF$94)</f>
        <v>-7.0072636591881925E-7</v>
      </c>
      <c r="AG131" s="169">
        <f>+'C'!AC51/(D!AG$94)</f>
        <v>-6.5066174772979132E-7</v>
      </c>
    </row>
    <row r="132" spans="6:33" x14ac:dyDescent="0.25">
      <c r="F132" s="220" t="s">
        <v>21</v>
      </c>
      <c r="G132" s="221"/>
      <c r="H132" s="169">
        <f>+'C'!D52/(D!H$94)</f>
        <v>9.254441441901999E-8</v>
      </c>
      <c r="I132" s="169">
        <f>+'C'!E52/(D!I$94)</f>
        <v>1.4051091648080438E-7</v>
      </c>
      <c r="J132" s="169">
        <f>+'C'!F52/(D!J$94)</f>
        <v>1.7619469941869894E-7</v>
      </c>
      <c r="K132" s="169">
        <f>+'C'!G52/(D!K$94)</f>
        <v>1.8986890391578652E-7</v>
      </c>
      <c r="L132" s="169">
        <f>+'C'!H52/(D!L$94)</f>
        <v>1.702815303983799E-7</v>
      </c>
      <c r="M132" s="169">
        <f>+'C'!I52/(D!M$94)</f>
        <v>1.4062138653017107E-7</v>
      </c>
      <c r="N132" s="169">
        <f>+'C'!J52/(D!N$94)</f>
        <v>1.2619819739491379E-7</v>
      </c>
      <c r="O132" s="169">
        <f>+'C'!K52/(D!O$94)</f>
        <v>1.0704236009347745E-7</v>
      </c>
      <c r="P132" s="169">
        <f>+'C'!L52/(D!P$94)</f>
        <v>1.3668306602577546E-7</v>
      </c>
      <c r="Q132" s="169">
        <f>+'C'!M52/(D!Q$94)</f>
        <v>1.4564985724466493E-7</v>
      </c>
      <c r="R132" s="169">
        <f>+'C'!N52/(D!R$94)</f>
        <v>1.2099293116136821E-7</v>
      </c>
      <c r="S132" s="169">
        <f>+'C'!O52/(D!S$94)</f>
        <v>1.2145515019715508E-7</v>
      </c>
      <c r="T132" s="169">
        <f>+'C'!P52/(D!T$94)</f>
        <v>1.2820708727528735E-7</v>
      </c>
      <c r="U132" s="169">
        <f>+'C'!Q52/(D!U$94)</f>
        <v>1.7013401027057792E-7</v>
      </c>
      <c r="V132" s="169">
        <f>+'C'!R52/(D!V$94)</f>
        <v>1.3070460382483356E-7</v>
      </c>
      <c r="W132" s="169">
        <f>+'C'!S52/(D!W$94)</f>
        <v>7.8000796400222696E-8</v>
      </c>
      <c r="X132" s="169">
        <f>+'C'!T52/(D!X$94)</f>
        <v>9.9383276567511895E-8</v>
      </c>
      <c r="Y132" s="169">
        <f>+'C'!U52/(D!Y$94)</f>
        <v>1.1570847488104189E-7</v>
      </c>
      <c r="Z132" s="169">
        <f>+'C'!V52/(D!Z$94)</f>
        <v>9.6384418203465446E-8</v>
      </c>
      <c r="AA132" s="169">
        <f>+'C'!W52/(D!AA$94)</f>
        <v>8.5746579814480215E-8</v>
      </c>
      <c r="AB132" s="169">
        <f>+'C'!X52/(D!AB$94)</f>
        <v>1.0173790938197161E-7</v>
      </c>
      <c r="AC132" s="169">
        <f>+'C'!Y52/(D!AC$94)</f>
        <v>1.1812629201443966E-7</v>
      </c>
      <c r="AD132" s="169">
        <f>+'C'!Z52/(D!AD$94)</f>
        <v>1.0910101001989568E-7</v>
      </c>
      <c r="AE132" s="169">
        <f>+'C'!AA52/(D!AE$94)</f>
        <v>1.2740848033902647E-7</v>
      </c>
      <c r="AF132" s="169">
        <f>+'C'!AB52/(D!AF$94)</f>
        <v>8.290582826269308E-8</v>
      </c>
      <c r="AG132" s="169">
        <f>+'C'!AC52/(D!AG$94)</f>
        <v>1.0202010910820513E-7</v>
      </c>
    </row>
    <row r="133" spans="6:33" x14ac:dyDescent="0.25">
      <c r="F133" s="216" t="s">
        <v>22</v>
      </c>
      <c r="G133" s="217"/>
      <c r="H133" s="169">
        <f>+'C'!D53/(D!H$94)</f>
        <v>4.3321131339365504E-8</v>
      </c>
      <c r="I133" s="169">
        <f>+'C'!E53/(D!I$94)</f>
        <v>4.9949912943422913E-8</v>
      </c>
      <c r="J133" s="169">
        <f>+'C'!F53/(D!J$94)</f>
        <v>1.2596961319032259E-7</v>
      </c>
      <c r="K133" s="169">
        <f>+'C'!G53/(D!K$94)</f>
        <v>1.2647213532765832E-7</v>
      </c>
      <c r="L133" s="169">
        <f>+'C'!H53/(D!L$94)</f>
        <v>6.9511265978475045E-8</v>
      </c>
      <c r="M133" s="169">
        <f>+'C'!I53/(D!M$94)</f>
        <v>4.1947427892406893E-8</v>
      </c>
      <c r="N133" s="169">
        <f>+'C'!J53/(D!N$94)</f>
        <v>1.086415407424806E-7</v>
      </c>
      <c r="O133" s="169">
        <f>+'C'!K53/(D!O$94)</f>
        <v>1.213830087336178E-7</v>
      </c>
      <c r="P133" s="169">
        <f>+'C'!L53/(D!P$94)</f>
        <v>1.0095596655059154E-7</v>
      </c>
      <c r="Q133" s="169">
        <f>+'C'!M53/(D!Q$94)</f>
        <v>1.2511984572749999E-7</v>
      </c>
      <c r="R133" s="169">
        <f>+'C'!N53/(D!R$94)</f>
        <v>7.8117861815092351E-8</v>
      </c>
      <c r="S133" s="169">
        <f>+'C'!O53/(D!S$94)</f>
        <v>4.6825432847776625E-8</v>
      </c>
      <c r="T133" s="169">
        <f>+'C'!P53/(D!T$94)</f>
        <v>5.8631453602951192E-8</v>
      </c>
      <c r="U133" s="169">
        <f>+'C'!Q53/(D!U$94)</f>
        <v>1.0729199085419519E-7</v>
      </c>
      <c r="V133" s="169">
        <f>+'C'!R53/(D!V$94)</f>
        <v>7.9636684100873172E-8</v>
      </c>
      <c r="W133" s="169">
        <f>+'C'!S53/(D!W$94)</f>
        <v>1.1589848807507861E-7</v>
      </c>
      <c r="X133" s="169">
        <f>+'C'!T53/(D!X$94)</f>
        <v>7.7516637125268945E-8</v>
      </c>
      <c r="Y133" s="169">
        <f>+'C'!U53/(D!Y$94)</f>
        <v>6.9484024652341388E-8</v>
      </c>
      <c r="Z133" s="169">
        <f>+'C'!V53/(D!Z$94)</f>
        <v>6.4767639065088714E-8</v>
      </c>
      <c r="AA133" s="169">
        <f>+'C'!W53/(D!AA$94)</f>
        <v>6.9395309863852417E-8</v>
      </c>
      <c r="AB133" s="169">
        <f>+'C'!X53/(D!AB$94)</f>
        <v>9.4074025762619057E-8</v>
      </c>
      <c r="AC133" s="169">
        <f>+'C'!Y53/(D!AC$94)</f>
        <v>8.7930911031373005E-8</v>
      </c>
      <c r="AD133" s="169">
        <f>+'C'!Z53/(D!AD$94)</f>
        <v>9.5717487275429732E-8</v>
      </c>
      <c r="AE133" s="169">
        <f>+'C'!AA53/(D!AE$94)</f>
        <v>6.8349996645571017E-8</v>
      </c>
      <c r="AF133" s="169">
        <f>+'C'!AB53/(D!AF$94)</f>
        <v>6.2219815565234232E-8</v>
      </c>
      <c r="AG133" s="169">
        <f>+'C'!AC53/(D!AG$94)</f>
        <v>4.9024983021327352E-8</v>
      </c>
    </row>
    <row r="134" spans="6:33" x14ac:dyDescent="0.25">
      <c r="F134" s="220" t="s">
        <v>23</v>
      </c>
      <c r="G134" s="221"/>
      <c r="H134" s="169">
        <f>+'C'!D54/(D!H$94)</f>
        <v>1.5233925474824705E-8</v>
      </c>
      <c r="I134" s="169">
        <f>+'C'!E54/(D!I$94)</f>
        <v>1.5380911066362118E-8</v>
      </c>
      <c r="J134" s="169">
        <f>+'C'!F54/(D!J$94)</f>
        <v>2.8652504118318888E-8</v>
      </c>
      <c r="K134" s="169">
        <f>+'C'!G54/(D!K$94)</f>
        <v>3.0378914919194466E-8</v>
      </c>
      <c r="L134" s="169">
        <f>+'C'!H54/(D!L$94)</f>
        <v>2.347967505317801E-8</v>
      </c>
      <c r="M134" s="169">
        <f>+'C'!I54/(D!M$94)</f>
        <v>2.1823983344450949E-8</v>
      </c>
      <c r="N134" s="169">
        <f>+'C'!J54/(D!N$94)</f>
        <v>1.932549793037534E-8</v>
      </c>
      <c r="O134" s="169">
        <f>+'C'!K54/(D!O$94)</f>
        <v>-2.7917069990242006E-9</v>
      </c>
      <c r="P134" s="169">
        <f>+'C'!L54/(D!P$94)</f>
        <v>1.4469136006682685E-8</v>
      </c>
      <c r="Q134" s="169">
        <f>+'C'!M54/(D!Q$94)</f>
        <v>7.1954838295076242E-8</v>
      </c>
      <c r="R134" s="169">
        <f>+'C'!N54/(D!R$94)</f>
        <v>1.7040864930590054E-8</v>
      </c>
      <c r="S134" s="169">
        <f>+'C'!O54/(D!S$94)</f>
        <v>3.345597377980604E-8</v>
      </c>
      <c r="T134" s="169">
        <f>+'C'!P54/(D!T$94)</f>
        <v>9.059319444953206E-9</v>
      </c>
      <c r="U134" s="169">
        <f>+'C'!Q54/(D!U$94)</f>
        <v>2.7622619659247721E-8</v>
      </c>
      <c r="V134" s="169">
        <f>+'C'!R54/(D!V$94)</f>
        <v>6.1428515365086078E-8</v>
      </c>
      <c r="W134" s="169">
        <f>+'C'!S54/(D!W$94)</f>
        <v>1.1829317881014101E-8</v>
      </c>
      <c r="X134" s="169">
        <f>+'C'!T54/(D!X$94)</f>
        <v>1.8321382818065991E-8</v>
      </c>
      <c r="Y134" s="169">
        <f>+'C'!U54/(D!Y$94)</f>
        <v>2.8099137191176302E-8</v>
      </c>
      <c r="Z134" s="169">
        <f>+'C'!V54/(D!Z$94)</f>
        <v>4.2304289495916048E-8</v>
      </c>
      <c r="AA134" s="169">
        <f>+'C'!W54/(D!AA$94)</f>
        <v>5.9196854099615936E-8</v>
      </c>
      <c r="AB134" s="169">
        <f>+'C'!X54/(D!AB$94)</f>
        <v>9.1703428637921385E-8</v>
      </c>
      <c r="AC134" s="169">
        <f>+'C'!Y54/(D!AC$94)</f>
        <v>1.1456138100618978E-7</v>
      </c>
      <c r="AD134" s="169">
        <f>+'C'!Z54/(D!AD$94)</f>
        <v>8.7100756943934015E-8</v>
      </c>
      <c r="AE134" s="169">
        <f>+'C'!AA54/(D!AE$94)</f>
        <v>6.4767555640279102E-8</v>
      </c>
      <c r="AF134" s="169">
        <f>+'C'!AB54/(D!AF$94)</f>
        <v>6.0529465802062874E-8</v>
      </c>
      <c r="AG134" s="169">
        <f>+'C'!AC54/(D!AG$94)</f>
        <v>4.5388788864449198E-8</v>
      </c>
    </row>
    <row r="135" spans="6:33" x14ac:dyDescent="0.25">
      <c r="F135" s="216" t="s">
        <v>24</v>
      </c>
      <c r="G135" s="217"/>
      <c r="H135" s="169">
        <f>+'C'!D55/(D!H$94)</f>
        <v>6.7516265116160817E-8</v>
      </c>
      <c r="I135" s="169">
        <f>+'C'!E55/(D!I$94)</f>
        <v>6.1170340834079842E-8</v>
      </c>
      <c r="J135" s="169">
        <f>+'C'!F55/(D!J$94)</f>
        <v>4.5108880380021926E-8</v>
      </c>
      <c r="K135" s="169">
        <f>+'C'!G55/(D!K$94)</f>
        <v>6.6574756342219747E-8</v>
      </c>
      <c r="L135" s="169">
        <f>+'C'!H55/(D!L$94)</f>
        <v>6.9149792622713272E-8</v>
      </c>
      <c r="M135" s="169">
        <f>+'C'!I55/(D!M$94)</f>
        <v>7.7498270607162968E-8</v>
      </c>
      <c r="N135" s="169">
        <f>+'C'!J55/(D!N$94)</f>
        <v>5.5663023187334648E-8</v>
      </c>
      <c r="O135" s="169">
        <f>+'C'!K55/(D!O$94)</f>
        <v>4.5543785731846732E-8</v>
      </c>
      <c r="P135" s="169">
        <f>+'C'!L55/(D!P$94)</f>
        <v>4.2734129587747125E-8</v>
      </c>
      <c r="Q135" s="169">
        <f>+'C'!M55/(D!Q$94)</f>
        <v>3.6031159480595901E-8</v>
      </c>
      <c r="R135" s="169">
        <f>+'C'!N55/(D!R$94)</f>
        <v>2.7035577643627179E-8</v>
      </c>
      <c r="S135" s="169">
        <f>+'C'!O55/(D!S$94)</f>
        <v>3.5928214274299548E-8</v>
      </c>
      <c r="T135" s="169">
        <f>+'C'!P55/(D!T$94)</f>
        <v>1.9770457632870951E-8</v>
      </c>
      <c r="U135" s="169">
        <f>+'C'!Q55/(D!U$94)</f>
        <v>3.2165044430827087E-8</v>
      </c>
      <c r="V135" s="169">
        <f>+'C'!R55/(D!V$94)</f>
        <v>3.7400666777607676E-8</v>
      </c>
      <c r="W135" s="169">
        <f>+'C'!S55/(D!W$94)</f>
        <v>3.1918233742379148E-8</v>
      </c>
      <c r="X135" s="169">
        <f>+'C'!T55/(D!X$94)</f>
        <v>4.3758435337757965E-8</v>
      </c>
      <c r="Y135" s="169">
        <f>+'C'!U55/(D!Y$94)</f>
        <v>3.6706162038678764E-8</v>
      </c>
      <c r="Z135" s="169">
        <f>+'C'!V55/(D!Z$94)</f>
        <v>4.6337262499863514E-8</v>
      </c>
      <c r="AA135" s="169">
        <f>+'C'!W55/(D!AA$94)</f>
        <v>4.2594337869046939E-8</v>
      </c>
      <c r="AB135" s="169">
        <f>+'C'!X55/(D!AB$94)</f>
        <v>6.2865111055275656E-8</v>
      </c>
      <c r="AC135" s="169">
        <f>+'C'!Y55/(D!AC$94)</f>
        <v>5.4920789607445133E-8</v>
      </c>
      <c r="AD135" s="169">
        <f>+'C'!Z55/(D!AD$94)</f>
        <v>6.7683610716342249E-8</v>
      </c>
      <c r="AE135" s="169">
        <f>+'C'!AA55/(D!AE$94)</f>
        <v>5.8184943093762239E-8</v>
      </c>
      <c r="AF135" s="169">
        <f>+'C'!AB55/(D!AF$94)</f>
        <v>5.6837187754862228E-8</v>
      </c>
      <c r="AG135" s="169">
        <f>+'C'!AC55/(D!AG$94)</f>
        <v>4.4480261797934013E-8</v>
      </c>
    </row>
    <row r="136" spans="6:33" ht="15.75" thickBot="1" x14ac:dyDescent="0.3">
      <c r="F136" s="218" t="s">
        <v>25</v>
      </c>
      <c r="G136" s="219"/>
      <c r="H136" s="170">
        <f>+'C'!D56/(D!H$94)</f>
        <v>0</v>
      </c>
      <c r="I136" s="170">
        <f>+'C'!E56/(D!I$94)</f>
        <v>0</v>
      </c>
      <c r="J136" s="170">
        <f>+'C'!F56/(D!J$94)</f>
        <v>9.3756291980721878E-15</v>
      </c>
      <c r="K136" s="170">
        <f>+'C'!G56/(D!K$94)</f>
        <v>1.0158086238877524E-14</v>
      </c>
      <c r="L136" s="170">
        <f>+'C'!H56/(D!L$94)</f>
        <v>-1.1602791158816642E-14</v>
      </c>
      <c r="M136" s="170">
        <f>+'C'!I56/(D!M$94)</f>
        <v>0</v>
      </c>
      <c r="N136" s="170">
        <f>+'C'!J56/(D!N$94)</f>
        <v>-2.2833316442947674E-10</v>
      </c>
      <c r="O136" s="170">
        <f>+'C'!K56/(D!O$94)</f>
        <v>1.7353490143266687E-13</v>
      </c>
      <c r="P136" s="170">
        <f>+'C'!L56/(D!P$94)</f>
        <v>-2.1072389251512846E-9</v>
      </c>
      <c r="Q136" s="170">
        <f>+'C'!M56/(D!Q$94)</f>
        <v>-7.1287935452447831E-10</v>
      </c>
      <c r="R136" s="170">
        <f>+'C'!N56/(D!R$94)</f>
        <v>-6.5643819334819674E-11</v>
      </c>
      <c r="S136" s="170">
        <f>+'C'!O56/(D!S$94)</f>
        <v>3.7204880602135998E-11</v>
      </c>
      <c r="T136" s="170">
        <f>+'C'!P56/(D!T$94)</f>
        <v>-2.0177336370787816E-10</v>
      </c>
      <c r="U136" s="170">
        <f>+'C'!Q56/(D!U$94)</f>
        <v>-2.0927634642413037E-10</v>
      </c>
      <c r="V136" s="170">
        <f>+'C'!R56/(D!V$94)</f>
        <v>6.5727806700859356E-11</v>
      </c>
      <c r="W136" s="170">
        <f>+'C'!S56/(D!W$94)</f>
        <v>-5.6954297373990146E-11</v>
      </c>
      <c r="X136" s="170">
        <f>+'C'!T56/(D!X$94)</f>
        <v>-3.7621228065617317E-11</v>
      </c>
      <c r="Y136" s="170">
        <f>+'C'!U56/(D!Y$94)</f>
        <v>-7.7420732136099062E-11</v>
      </c>
      <c r="Z136" s="170">
        <f>+'C'!V56/(D!Z$94)</f>
        <v>1.4288850172058482E-12</v>
      </c>
      <c r="AA136" s="170">
        <f>+'C'!W56/(D!AA$94)</f>
        <v>7.1490774631379489E-11</v>
      </c>
      <c r="AB136" s="170">
        <f>+'C'!X56/(D!AB$94)</f>
        <v>-3.1719178117006758E-11</v>
      </c>
      <c r="AC136" s="170">
        <f>+'C'!Y56/(D!AC$94)</f>
        <v>4.6869970548219758E-11</v>
      </c>
      <c r="AD136" s="170">
        <f>+'C'!Z56/(D!AD$94)</f>
        <v>-3.0950636592419962E-11</v>
      </c>
      <c r="AE136" s="170">
        <f>+'C'!AA56/(D!AE$94)</f>
        <v>7.4365440055423946E-11</v>
      </c>
      <c r="AF136" s="170">
        <f>+'C'!AB56/(D!AF$94)</f>
        <v>9.9773686919972302E-11</v>
      </c>
      <c r="AG136" s="170">
        <f>+'C'!AC56/(D!AG$94)</f>
        <v>-3.7343342142404565E-11</v>
      </c>
    </row>
    <row r="137" spans="6:33" x14ac:dyDescent="0.25">
      <c r="F137" s="1" t="s">
        <v>52</v>
      </c>
    </row>
    <row r="138" spans="6:33" ht="15.75" thickBot="1" x14ac:dyDescent="0.3"/>
    <row r="139" spans="6:33" ht="15.75" thickBot="1" x14ac:dyDescent="0.3">
      <c r="F139" s="6" t="s">
        <v>14</v>
      </c>
      <c r="G139" s="7"/>
      <c r="H139" s="12">
        <v>1995</v>
      </c>
      <c r="I139" s="8">
        <v>1996</v>
      </c>
      <c r="J139" s="12">
        <v>1997</v>
      </c>
      <c r="K139" s="8">
        <v>1998</v>
      </c>
      <c r="L139" s="12">
        <v>1999</v>
      </c>
      <c r="M139" s="8">
        <v>2000</v>
      </c>
      <c r="N139" s="12">
        <v>2001</v>
      </c>
      <c r="O139" s="8">
        <v>2002</v>
      </c>
      <c r="P139" s="12">
        <v>2003</v>
      </c>
      <c r="Q139" s="8">
        <v>2004</v>
      </c>
      <c r="R139" s="12">
        <v>2005</v>
      </c>
      <c r="S139" s="8">
        <v>2006</v>
      </c>
      <c r="T139" s="12">
        <v>2007</v>
      </c>
      <c r="U139" s="8">
        <v>2008</v>
      </c>
      <c r="V139" s="12">
        <v>2009</v>
      </c>
      <c r="W139" s="8">
        <v>2010</v>
      </c>
      <c r="X139" s="12">
        <v>2011</v>
      </c>
      <c r="Y139" s="8">
        <v>2012</v>
      </c>
      <c r="Z139" s="12">
        <v>2013</v>
      </c>
      <c r="AA139" s="8">
        <v>2014</v>
      </c>
      <c r="AB139" s="12">
        <v>2015</v>
      </c>
      <c r="AC139" s="9">
        <v>2016</v>
      </c>
      <c r="AD139" s="9">
        <v>2017</v>
      </c>
      <c r="AE139" s="9">
        <v>2018</v>
      </c>
      <c r="AF139" s="9">
        <v>2019</v>
      </c>
      <c r="AG139" s="9">
        <v>2020</v>
      </c>
    </row>
    <row r="140" spans="6:33" ht="15.75" thickBot="1" x14ac:dyDescent="0.3">
      <c r="F140" s="194" t="s">
        <v>26</v>
      </c>
      <c r="G140" s="210"/>
      <c r="H140" s="172">
        <f>('C'!D46/2)/(D!H$94)</f>
        <v>-2.123166428738489E-7</v>
      </c>
      <c r="I140" s="172">
        <f>('C'!E46/2)/(D!I$94)</f>
        <v>-2.2373914728567594E-7</v>
      </c>
      <c r="J140" s="172">
        <f>('C'!F46/2)/(D!J$94)</f>
        <v>-1.7280869093381516E-7</v>
      </c>
      <c r="K140" s="172">
        <f>('C'!G46/2)/(D!K$94)</f>
        <v>-4.1537704707722536E-7</v>
      </c>
      <c r="L140" s="172">
        <f>('C'!H46/2)/(D!L$94)</f>
        <v>-9.8094405517276236E-7</v>
      </c>
      <c r="M140" s="172">
        <f>('C'!I46/2)/(D!M$94)</f>
        <v>-8.3924164027004396E-7</v>
      </c>
      <c r="N140" s="172">
        <f>('C'!J46/2)/(D!N$94)</f>
        <v>-4.5538761222774378E-7</v>
      </c>
      <c r="O140" s="172">
        <f>('C'!K46/2)/(D!O$94)</f>
        <v>-5.2559653781706464E-7</v>
      </c>
      <c r="P140" s="172">
        <f>('C'!L46/2)/(D!P$94)</f>
        <v>-8.5560940621962044E-7</v>
      </c>
      <c r="Q140" s="172">
        <f>('C'!M46/2)/(D!Q$94)</f>
        <v>-4.9473169542580261E-7</v>
      </c>
      <c r="R140" s="172">
        <f>('C'!N46/2)/(D!R$94)</f>
        <v>-4.8724552386127468E-7</v>
      </c>
      <c r="S140" s="172">
        <f>('C'!O46/2)/(D!S$94)</f>
        <v>-1.8157021218282931E-7</v>
      </c>
      <c r="T140" s="172">
        <f>('C'!P46/2)/(D!T$94)</f>
        <v>-1.8801082656406257E-7</v>
      </c>
      <c r="U140" s="172">
        <f>('C'!Q46/2)/(D!U$94)</f>
        <v>-2.6259156432553867E-7</v>
      </c>
      <c r="V140" s="172">
        <f>('C'!R46/2)/(D!V$94)</f>
        <v>-3.3250961602766996E-7</v>
      </c>
      <c r="W140" s="172">
        <f>('C'!S46/2)/(D!W$94)</f>
        <v>-2.8298339900925405E-7</v>
      </c>
      <c r="X140" s="172">
        <f>('C'!T46/2)/(D!X$94)</f>
        <v>-3.8420615718547165E-8</v>
      </c>
      <c r="Y140" s="172">
        <f>('C'!U46/2)/(D!Y$94)</f>
        <v>-2.0936205670450344E-7</v>
      </c>
      <c r="Z140" s="172">
        <f>('C'!V46/2)/(D!Z$94)</f>
        <v>-5.2865422039598406E-7</v>
      </c>
      <c r="AA140" s="172">
        <f>('C'!W46/2)/(D!AA$94)</f>
        <v>-5.4163117445179259E-7</v>
      </c>
      <c r="AB140" s="172">
        <f>('C'!X46/2)/(D!AB$94)</f>
        <v>-4.8248502169042017E-7</v>
      </c>
      <c r="AC140" s="172">
        <f>('C'!Y46/2)/(D!AC$94)</f>
        <v>-6.814614746628151E-7</v>
      </c>
      <c r="AD140" s="172">
        <f>('C'!Z46/2)/(D!AD$94)</f>
        <v>-3.1747888823716462E-7</v>
      </c>
      <c r="AE140" s="172">
        <f>('C'!AA46/2)/(D!AE$94)</f>
        <v>-2.8101778248276125E-7</v>
      </c>
      <c r="AF140" s="172">
        <f>('C'!AB46/2)/(D!AF$94)</f>
        <v>-4.487907342403906E-7</v>
      </c>
      <c r="AG140" s="172">
        <f>('C'!AC46/2)/(D!AG$94)</f>
        <v>-4.1350113598121104E-7</v>
      </c>
    </row>
    <row r="141" spans="6:33" x14ac:dyDescent="0.25">
      <c r="F141" s="216" t="s">
        <v>16</v>
      </c>
      <c r="G141" s="217"/>
      <c r="H141" s="168">
        <f>('C'!D47/2)/(D!H$94)</f>
        <v>-1.0504507931493333E-7</v>
      </c>
      <c r="I141" s="168">
        <f>('C'!E47/2)/(D!I$94)</f>
        <v>-2.1323901500316713E-7</v>
      </c>
      <c r="J141" s="168">
        <f>('C'!F47/2)/(D!J$94)</f>
        <v>-1.7338541870049076E-7</v>
      </c>
      <c r="K141" s="168">
        <f>('C'!G47/2)/(D!K$94)</f>
        <v>-2.8308797000860678E-7</v>
      </c>
      <c r="L141" s="168">
        <f>('C'!H47/2)/(D!L$94)</f>
        <v>-5.9967918037788154E-7</v>
      </c>
      <c r="M141" s="168">
        <f>('C'!I47/2)/(D!M$94)</f>
        <v>-5.3196285146567253E-7</v>
      </c>
      <c r="N141" s="168">
        <f>('C'!J47/2)/(D!N$94)</f>
        <v>-3.7847525310542376E-7</v>
      </c>
      <c r="O141" s="168">
        <f>('C'!K47/2)/(D!O$94)</f>
        <v>-4.0107221560961572E-7</v>
      </c>
      <c r="P141" s="168">
        <f>('C'!L47/2)/(D!P$94)</f>
        <v>-4.9683532687725157E-7</v>
      </c>
      <c r="Q141" s="168">
        <f>('C'!M47/2)/(D!Q$94)</f>
        <v>-3.5284954201319123E-7</v>
      </c>
      <c r="R141" s="168">
        <f>('C'!N47/2)/(D!R$94)</f>
        <v>-2.4806087881949714E-7</v>
      </c>
      <c r="S141" s="168">
        <f>('C'!O47/2)/(D!S$94)</f>
        <v>-5.5166744804108935E-8</v>
      </c>
      <c r="T141" s="168">
        <f>('C'!P47/2)/(D!T$94)</f>
        <v>-8.803708406185602E-8</v>
      </c>
      <c r="U141" s="168">
        <f>('C'!Q47/2)/(D!U$94)</f>
        <v>-1.8321805754470313E-7</v>
      </c>
      <c r="V141" s="168">
        <f>('C'!R47/2)/(D!V$94)</f>
        <v>-2.3765619380796877E-7</v>
      </c>
      <c r="W141" s="168">
        <f>('C'!S47/2)/(D!W$94)</f>
        <v>-1.6909178132497845E-7</v>
      </c>
      <c r="X141" s="168">
        <f>('C'!T47/2)/(D!X$94)</f>
        <v>8.461104057758843E-9</v>
      </c>
      <c r="Y141" s="168">
        <f>('C'!U47/2)/(D!Y$94)</f>
        <v>-1.1889058910016254E-7</v>
      </c>
      <c r="Z141" s="168">
        <f>('C'!V47/2)/(D!Z$94)</f>
        <v>-2.5063055380160954E-7</v>
      </c>
      <c r="AA141" s="168">
        <f>('C'!W47/2)/(D!AA$94)</f>
        <v>-2.4044251672635904E-7</v>
      </c>
      <c r="AB141" s="168">
        <f>('C'!X47/2)/(D!AB$94)</f>
        <v>-2.6748714077261197E-7</v>
      </c>
      <c r="AC141" s="168">
        <f>('C'!Y47/2)/(D!AC$94)</f>
        <v>-4.408784391305685E-7</v>
      </c>
      <c r="AD141" s="168">
        <f>('C'!Z47/2)/(D!AD$94)</f>
        <v>-2.0919284538352594E-7</v>
      </c>
      <c r="AE141" s="168">
        <f>('C'!AA47/2)/(D!AE$94)</f>
        <v>-1.6099671087706442E-7</v>
      </c>
      <c r="AF141" s="168">
        <f>('C'!AB47/2)/(D!AF$94)</f>
        <v>-2.3843161043307176E-7</v>
      </c>
      <c r="AG141" s="168">
        <f>('C'!AC47/2)/(D!AG$94)</f>
        <v>-2.1011334829634926E-7</v>
      </c>
    </row>
    <row r="142" spans="6:33" x14ac:dyDescent="0.25">
      <c r="F142" s="220" t="s">
        <v>17</v>
      </c>
      <c r="G142" s="221"/>
      <c r="H142" s="169">
        <f>('C'!D48/2)/(D!H$94)</f>
        <v>2.6821132526516831E-10</v>
      </c>
      <c r="I142" s="169">
        <f>('C'!E48/2)/(D!I$94)</f>
        <v>3.4682443495045034E-10</v>
      </c>
      <c r="J142" s="169">
        <f>('C'!F48/2)/(D!J$94)</f>
        <v>3.7830195032761375E-10</v>
      </c>
      <c r="K142" s="169">
        <f>('C'!G48/2)/(D!K$94)</f>
        <v>2.7051491558442792E-10</v>
      </c>
      <c r="L142" s="169">
        <f>('C'!H48/2)/(D!L$94)</f>
        <v>2.5079781173516933E-9</v>
      </c>
      <c r="M142" s="169">
        <f>('C'!I48/2)/(D!M$94)</f>
        <v>3.6458352036052198E-10</v>
      </c>
      <c r="N142" s="169">
        <f>('C'!J48/2)/(D!N$94)</f>
        <v>9.7366148711566168E-11</v>
      </c>
      <c r="O142" s="169">
        <f>('C'!K48/2)/(D!O$94)</f>
        <v>4.9570244594241244E-10</v>
      </c>
      <c r="P142" s="169">
        <f>('C'!L48/2)/(D!P$94)</f>
        <v>9.0544960293728722E-10</v>
      </c>
      <c r="Q142" s="169">
        <f>('C'!M48/2)/(D!Q$94)</f>
        <v>6.2045230204755209E-10</v>
      </c>
      <c r="R142" s="169">
        <f>('C'!N48/2)/(D!R$94)</f>
        <v>6.5795585043293309E-10</v>
      </c>
      <c r="S142" s="169">
        <f>('C'!O48/2)/(D!S$94)</f>
        <v>4.5218191905616165E-10</v>
      </c>
      <c r="T142" s="169">
        <f>('C'!P48/2)/(D!T$94)</f>
        <v>1.4696033593814596E-9</v>
      </c>
      <c r="U142" s="169">
        <f>('C'!Q48/2)/(D!U$94)</f>
        <v>1.2293891156383362E-9</v>
      </c>
      <c r="V142" s="169">
        <f>('C'!R48/2)/(D!V$94)</f>
        <v>6.0443549220074401E-10</v>
      </c>
      <c r="W142" s="169">
        <f>('C'!S48/2)/(D!W$94)</f>
        <v>7.1603775982899601E-10</v>
      </c>
      <c r="X142" s="169">
        <f>('C'!T48/2)/(D!X$94)</f>
        <v>1.5406625851483902E-9</v>
      </c>
      <c r="Y142" s="169">
        <f>('C'!U48/2)/(D!Y$94)</f>
        <v>1.7087896255619039E-9</v>
      </c>
      <c r="Z142" s="169">
        <f>('C'!V48/2)/(D!Z$94)</f>
        <v>1.9183409437314778E-9</v>
      </c>
      <c r="AA142" s="169">
        <f>('C'!W48/2)/(D!AA$94)</f>
        <v>1.1476491771488163E-9</v>
      </c>
      <c r="AB142" s="169">
        <f>('C'!X48/2)/(D!AB$94)</f>
        <v>1.763126649515912E-9</v>
      </c>
      <c r="AC142" s="169">
        <f>('C'!Y48/2)/(D!AC$94)</f>
        <v>2.3256341244089596E-9</v>
      </c>
      <c r="AD142" s="169">
        <f>('C'!Z48/2)/(D!AD$94)</f>
        <v>2.0962828008801506E-9</v>
      </c>
      <c r="AE142" s="169">
        <f>('C'!AA48/2)/(D!AE$94)</f>
        <v>2.060824452188177E-9</v>
      </c>
      <c r="AF142" s="169">
        <f>('C'!AB48/2)/(D!AF$94)</f>
        <v>8.6305922308918743E-10</v>
      </c>
      <c r="AG142" s="169">
        <f>('C'!AC48/2)/(D!AG$94)</f>
        <v>3.3561651573034336E-10</v>
      </c>
    </row>
    <row r="143" spans="6:33" x14ac:dyDescent="0.25">
      <c r="F143" s="216" t="s">
        <v>18</v>
      </c>
      <c r="G143" s="217"/>
      <c r="H143" s="169">
        <f>('C'!D49/2)/(D!H$94)</f>
        <v>-1.7640911189732951E-7</v>
      </c>
      <c r="I143" s="169">
        <f>('C'!E49/2)/(D!I$94)</f>
        <v>-4.4350258887411431E-8</v>
      </c>
      <c r="J143" s="169">
        <f>('C'!F49/2)/(D!J$94)</f>
        <v>-4.5118251321405406E-8</v>
      </c>
      <c r="K143" s="169">
        <f>('C'!G49/2)/(D!K$94)</f>
        <v>-1.1849862172009821E-7</v>
      </c>
      <c r="L143" s="169">
        <f>('C'!H49/2)/(D!L$94)</f>
        <v>-2.6127452300504493E-7</v>
      </c>
      <c r="M143" s="169">
        <f>('C'!I49/2)/(D!M$94)</f>
        <v>-2.0984731943109634E-7</v>
      </c>
      <c r="N143" s="169">
        <f>('C'!J49/2)/(D!N$94)</f>
        <v>-5.3509502892574389E-8</v>
      </c>
      <c r="O143" s="169">
        <f>('C'!K49/2)/(D!O$94)</f>
        <v>-3.8964817316182182E-8</v>
      </c>
      <c r="P143" s="169">
        <f>('C'!L49/2)/(D!P$94)</f>
        <v>-8.531836174172405E-8</v>
      </c>
      <c r="Q143" s="169">
        <f>('C'!M49/2)/(D!Q$94)</f>
        <v>-4.1353784161982344E-8</v>
      </c>
      <c r="R143" s="169">
        <f>('C'!N49/2)/(D!R$94)</f>
        <v>-1.1389959422965591E-7</v>
      </c>
      <c r="S143" s="169">
        <f>('C'!O49/2)/(D!S$94)</f>
        <v>-5.5841162927892726E-8</v>
      </c>
      <c r="T143" s="169">
        <f>('C'!P49/2)/(D!T$94)</f>
        <v>-2.6109828290245847E-8</v>
      </c>
      <c r="U143" s="169">
        <f>('C'!Q49/2)/(D!U$94)</f>
        <v>-1.924084681018802E-8</v>
      </c>
      <c r="V143" s="169">
        <f>('C'!R49/2)/(D!V$94)</f>
        <v>-7.4369300701526993E-8</v>
      </c>
      <c r="W143" s="169">
        <f>('C'!S49/2)/(D!W$94)</f>
        <v>-1.8916898248894233E-8</v>
      </c>
      <c r="X143" s="169">
        <f>('C'!T49/2)/(D!X$94)</f>
        <v>-5.1867674477361637E-9</v>
      </c>
      <c r="Y143" s="169">
        <f>('C'!U49/2)/(D!Y$94)</f>
        <v>-2.3849655094156263E-8</v>
      </c>
      <c r="Z143" s="169">
        <f>('C'!V49/2)/(D!Z$94)</f>
        <v>-1.5408048438235821E-7</v>
      </c>
      <c r="AA143" s="169">
        <f>('C'!W49/2)/(D!AA$94)</f>
        <v>-7.7415692622372047E-8</v>
      </c>
      <c r="AB143" s="169">
        <f>('C'!X49/2)/(D!AB$94)</f>
        <v>-7.030839152189113E-9</v>
      </c>
      <c r="AC143" s="169">
        <f>('C'!Y49/2)/(D!AC$94)</f>
        <v>-3.5664361562429348E-8</v>
      </c>
      <c r="AD143" s="169">
        <f>('C'!Z49/2)/(D!AD$94)</f>
        <v>-2.409067632143183E-9</v>
      </c>
      <c r="AE143" s="169">
        <f>('C'!AA49/2)/(D!AE$94)</f>
        <v>-4.5793324231952496E-9</v>
      </c>
      <c r="AF143" s="169">
        <f>('C'!AB49/2)/(D!AF$94)</f>
        <v>-2.4715041993473687E-9</v>
      </c>
      <c r="AG143" s="169">
        <f>('C'!AC49/2)/(D!AG$94)</f>
        <v>-4.7299361664232338E-9</v>
      </c>
    </row>
    <row r="144" spans="6:33" x14ac:dyDescent="0.25">
      <c r="F144" s="220" t="s">
        <v>19</v>
      </c>
      <c r="G144" s="221"/>
      <c r="H144" s="169">
        <f>('C'!D50/2)/(D!H$94)</f>
        <v>0</v>
      </c>
      <c r="I144" s="169">
        <f>('C'!E50/2)/(D!I$94)</f>
        <v>0</v>
      </c>
      <c r="J144" s="169">
        <f>('C'!F50/2)/(D!J$94)</f>
        <v>0</v>
      </c>
      <c r="K144" s="169">
        <f>('C'!G50/2)/(D!K$94)</f>
        <v>3.677227218473663E-12</v>
      </c>
      <c r="L144" s="169">
        <f>('C'!H50/2)/(D!L$94)</f>
        <v>1.5157306230320119E-10</v>
      </c>
      <c r="M144" s="169">
        <f>('C'!I50/2)/(D!M$94)</f>
        <v>1.7019303748603329E-13</v>
      </c>
      <c r="N144" s="169">
        <f>('C'!J50/2)/(D!N$94)</f>
        <v>2.8451279585599346E-10</v>
      </c>
      <c r="O144" s="169">
        <f>('C'!K50/2)/(D!O$94)</f>
        <v>1.8307778982115664E-9</v>
      </c>
      <c r="P144" s="169">
        <f>('C'!L50/2)/(D!P$94)</f>
        <v>2.184562396080008E-11</v>
      </c>
      <c r="Q144" s="169">
        <f>('C'!M50/2)/(D!Q$94)</f>
        <v>2.1395348745987159E-12</v>
      </c>
      <c r="R144" s="169">
        <f>('C'!N50/2)/(D!R$94)</f>
        <v>0</v>
      </c>
      <c r="S144" s="169">
        <f>('C'!O50/2)/(D!S$94)</f>
        <v>-1.1570451808746763E-12</v>
      </c>
      <c r="T144" s="169">
        <f>('C'!P50/2)/(D!T$94)</f>
        <v>-5.6988534771587155E-13</v>
      </c>
      <c r="U144" s="169">
        <f>('C'!Q50/2)/(D!U$94)</f>
        <v>1.8954159191118483E-10</v>
      </c>
      <c r="V144" s="169">
        <f>('C'!R50/2)/(D!V$94)</f>
        <v>6.433579717760385E-11</v>
      </c>
      <c r="W144" s="169">
        <f>('C'!S50/2)/(D!W$94)</f>
        <v>5.0474921621943354E-10</v>
      </c>
      <c r="X144" s="169">
        <f>('C'!T50/2)/(D!X$94)</f>
        <v>3.103922985964478E-10</v>
      </c>
      <c r="Y144" s="169">
        <f>('C'!U50/2)/(D!Y$94)</f>
        <v>3.4370779956017943E-9</v>
      </c>
      <c r="Z144" s="169">
        <f>('C'!V50/2)/(D!Z$94)</f>
        <v>5.3013217426680272E-9</v>
      </c>
      <c r="AA144" s="169">
        <f>('C'!W50/2)/(D!AA$94)</f>
        <v>4.9467110808915117E-9</v>
      </c>
      <c r="AB144" s="169">
        <f>('C'!X50/2)/(D!AB$94)</f>
        <v>3.8422473907499494E-9</v>
      </c>
      <c r="AC144" s="169">
        <f>('C'!Y50/2)/(D!AC$94)</f>
        <v>3.2881427007209853E-9</v>
      </c>
      <c r="AD144" s="169">
        <f>('C'!Z50/2)/(D!AD$94)</f>
        <v>5.8015193592672091E-9</v>
      </c>
      <c r="AE144" s="169">
        <f>('C'!AA50/2)/(D!AE$94)</f>
        <v>4.8217635779030619E-9</v>
      </c>
      <c r="AF144" s="169">
        <f>('C'!AB50/2)/(D!AF$94)</f>
        <v>1.0316454695115817E-8</v>
      </c>
      <c r="AG144" s="169">
        <f>('C'!AC50/2)/(D!AG$94)</f>
        <v>5.8988992315756013E-9</v>
      </c>
    </row>
    <row r="145" spans="6:33" x14ac:dyDescent="0.25">
      <c r="F145" s="216" t="s">
        <v>20</v>
      </c>
      <c r="G145" s="217"/>
      <c r="H145" s="169">
        <f>('C'!D51/2)/(D!H$94)</f>
        <v>-4.0438552781456992E-8</v>
      </c>
      <c r="I145" s="169">
        <f>('C'!E51/2)/(D!I$94)</f>
        <v>-1.0000276936925178E-7</v>
      </c>
      <c r="J145" s="169">
        <f>('C'!F51/2)/(D!J$94)</f>
        <v>-1.4264621360625917E-7</v>
      </c>
      <c r="K145" s="169">
        <f>('C'!G51/2)/(D!K$94)</f>
        <v>-2.2071200274375274E-7</v>
      </c>
      <c r="L145" s="169">
        <f>('C'!H51/2)/(D!L$94)</f>
        <v>-2.8886076813166734E-7</v>
      </c>
      <c r="M145" s="169">
        <f>('C'!I51/2)/(D!M$94)</f>
        <v>-2.3874153702395568E-7</v>
      </c>
      <c r="N145" s="169">
        <f>('C'!J51/2)/(D!N$94)</f>
        <v>-1.7858478985837886E-7</v>
      </c>
      <c r="O145" s="169">
        <f>('C'!K51/2)/(D!O$94)</f>
        <v>-2.2347490296615182E-7</v>
      </c>
      <c r="P145" s="169">
        <f>('C'!L51/2)/(D!P$94)</f>
        <v>-4.2075052660106179E-7</v>
      </c>
      <c r="Q145" s="169">
        <f>('C'!M51/2)/(D!Q$94)</f>
        <v>-2.9017230345574841E-7</v>
      </c>
      <c r="R145" s="169">
        <f>('C'!N51/2)/(D!R$94)</f>
        <v>-2.4750381969629268E-7</v>
      </c>
      <c r="S145" s="169">
        <f>('C'!O51/2)/(D!S$94)</f>
        <v>-1.8986431731452268E-7</v>
      </c>
      <c r="T145" s="169">
        <f>('C'!P51/2)/(D!T$94)</f>
        <v>-1.8306625878287633E-7</v>
      </c>
      <c r="U145" s="169">
        <f>('C'!Q51/2)/(D!U$94)</f>
        <v>-2.3005382640282535E-7</v>
      </c>
      <c r="V145" s="169">
        <f>('C'!R51/2)/(D!V$94)</f>
        <v>-1.7577096807878974E-7</v>
      </c>
      <c r="W145" s="169">
        <f>('C'!S51/2)/(D!W$94)</f>
        <v>-2.1499036705053507E-7</v>
      </c>
      <c r="X145" s="169">
        <f>('C'!T51/2)/(D!X$94)</f>
        <v>-1.6301705505864726E-7</v>
      </c>
      <c r="Y145" s="169">
        <f>('C'!U51/2)/(D!Y$94)</f>
        <v>-1.9672787049489421E-7</v>
      </c>
      <c r="Z145" s="169">
        <f>('C'!V51/2)/(D!Z$94)</f>
        <v>-2.5606031555848901E-7</v>
      </c>
      <c r="AA145" s="169">
        <f>('C'!W51/2)/(D!AA$94)</f>
        <v>-3.5836966929771134E-7</v>
      </c>
      <c r="AB145" s="169">
        <f>('C'!X51/2)/(D!AB$94)</f>
        <v>-3.8874685156095709E-7</v>
      </c>
      <c r="AC145" s="169">
        <f>('C'!Y51/2)/(D!AC$94)</f>
        <v>-3.9832539228643145E-7</v>
      </c>
      <c r="AD145" s="169">
        <f>('C'!Z51/2)/(D!AD$94)</f>
        <v>-2.9356076339805514E-7</v>
      </c>
      <c r="AE145" s="169">
        <f>('C'!AA51/2)/(D!AE$94)</f>
        <v>-2.8171708772837473E-7</v>
      </c>
      <c r="AF145" s="169">
        <f>('C'!AB51/2)/(D!AF$94)</f>
        <v>-3.5036318295940963E-7</v>
      </c>
      <c r="AG145" s="169">
        <f>('C'!AC51/2)/(D!AG$94)</f>
        <v>-3.2533087386489566E-7</v>
      </c>
    </row>
    <row r="146" spans="6:33" x14ac:dyDescent="0.25">
      <c r="F146" s="220" t="s">
        <v>21</v>
      </c>
      <c r="G146" s="221"/>
      <c r="H146" s="169">
        <f>('C'!D52/2)/(D!H$94)</f>
        <v>4.6272207209509995E-8</v>
      </c>
      <c r="I146" s="169">
        <f>('C'!E52/2)/(D!I$94)</f>
        <v>7.0255458240402188E-8</v>
      </c>
      <c r="J146" s="169">
        <f>('C'!F52/2)/(D!J$94)</f>
        <v>8.8097349709349469E-8</v>
      </c>
      <c r="K146" s="169">
        <f>('C'!G52/2)/(D!K$94)</f>
        <v>9.4934451957893258E-8</v>
      </c>
      <c r="L146" s="169">
        <f>('C'!H52/2)/(D!L$94)</f>
        <v>8.5140765199189951E-8</v>
      </c>
      <c r="M146" s="169">
        <f>('C'!I52/2)/(D!M$94)</f>
        <v>7.0310693265085537E-8</v>
      </c>
      <c r="N146" s="169">
        <f>('C'!J52/2)/(D!N$94)</f>
        <v>6.3099098697456894E-8</v>
      </c>
      <c r="O146" s="169">
        <f>('C'!K52/2)/(D!O$94)</f>
        <v>5.3521180046738727E-8</v>
      </c>
      <c r="P146" s="169">
        <f>('C'!L52/2)/(D!P$94)</f>
        <v>6.834153301288773E-8</v>
      </c>
      <c r="Q146" s="169">
        <f>('C'!M52/2)/(D!Q$94)</f>
        <v>7.2824928622332466E-8</v>
      </c>
      <c r="R146" s="169">
        <f>('C'!N52/2)/(D!R$94)</f>
        <v>6.0496465580684106E-8</v>
      </c>
      <c r="S146" s="169">
        <f>('C'!O52/2)/(D!S$94)</f>
        <v>6.0727575098577542E-8</v>
      </c>
      <c r="T146" s="169">
        <f>('C'!P52/2)/(D!T$94)</f>
        <v>6.4103543637643676E-8</v>
      </c>
      <c r="U146" s="169">
        <f>('C'!Q52/2)/(D!U$94)</f>
        <v>8.5067005135288958E-8</v>
      </c>
      <c r="V146" s="169">
        <f>('C'!R52/2)/(D!V$94)</f>
        <v>6.5352301912416779E-8</v>
      </c>
      <c r="W146" s="169">
        <f>('C'!S52/2)/(D!W$94)</f>
        <v>3.9000398200111348E-8</v>
      </c>
      <c r="X146" s="169">
        <f>('C'!T52/2)/(D!X$94)</f>
        <v>4.9691638283755948E-8</v>
      </c>
      <c r="Y146" s="169">
        <f>('C'!U52/2)/(D!Y$94)</f>
        <v>5.7854237440520947E-8</v>
      </c>
      <c r="Z146" s="169">
        <f>('C'!V52/2)/(D!Z$94)</f>
        <v>4.8192209101732723E-8</v>
      </c>
      <c r="AA146" s="169">
        <f>('C'!W52/2)/(D!AA$94)</f>
        <v>4.2873289907240108E-8</v>
      </c>
      <c r="AB146" s="169">
        <f>('C'!X52/2)/(D!AB$94)</f>
        <v>5.0868954690985803E-8</v>
      </c>
      <c r="AC146" s="169">
        <f>('C'!Y52/2)/(D!AC$94)</f>
        <v>5.9063146007219829E-8</v>
      </c>
      <c r="AD146" s="169">
        <f>('C'!Z52/2)/(D!AD$94)</f>
        <v>5.455050500994784E-8</v>
      </c>
      <c r="AE146" s="169">
        <f>('C'!AA52/2)/(D!AE$94)</f>
        <v>6.3704240169513233E-8</v>
      </c>
      <c r="AF146" s="169">
        <f>('C'!AB52/2)/(D!AF$94)</f>
        <v>4.145291413134654E-8</v>
      </c>
      <c r="AG146" s="169">
        <f>('C'!AC52/2)/(D!AG$94)</f>
        <v>5.1010054554102566E-8</v>
      </c>
    </row>
    <row r="147" spans="6:33" x14ac:dyDescent="0.25">
      <c r="F147" s="216" t="s">
        <v>22</v>
      </c>
      <c r="G147" s="217"/>
      <c r="H147" s="169">
        <f>('C'!D53/2)/(D!H$94)</f>
        <v>2.1660565669682752E-8</v>
      </c>
      <c r="I147" s="169">
        <f>('C'!E53/2)/(D!I$94)</f>
        <v>2.4974956471711457E-8</v>
      </c>
      <c r="J147" s="169">
        <f>('C'!F53/2)/(D!J$94)</f>
        <v>6.2984806595161297E-8</v>
      </c>
      <c r="K147" s="169">
        <f>('C'!G53/2)/(D!K$94)</f>
        <v>6.323606766382916E-8</v>
      </c>
      <c r="L147" s="169">
        <f>('C'!H53/2)/(D!L$94)</f>
        <v>3.4755632989237522E-8</v>
      </c>
      <c r="M147" s="169">
        <f>('C'!I53/2)/(D!M$94)</f>
        <v>2.0973713946203447E-8</v>
      </c>
      <c r="N147" s="169">
        <f>('C'!J53/2)/(D!N$94)</f>
        <v>5.43207703712403E-8</v>
      </c>
      <c r="O147" s="169">
        <f>('C'!K53/2)/(D!O$94)</f>
        <v>6.0691504366808901E-8</v>
      </c>
      <c r="P147" s="169">
        <f>('C'!L53/2)/(D!P$94)</f>
        <v>5.0477983275295768E-8</v>
      </c>
      <c r="Q147" s="169">
        <f>('C'!M53/2)/(D!Q$94)</f>
        <v>6.2559922863749997E-8</v>
      </c>
      <c r="R147" s="169">
        <f>('C'!N53/2)/(D!R$94)</f>
        <v>3.9058930907546176E-8</v>
      </c>
      <c r="S147" s="169">
        <f>('C'!O53/2)/(D!S$94)</f>
        <v>2.3412716423888313E-8</v>
      </c>
      <c r="T147" s="169">
        <f>('C'!P53/2)/(D!T$94)</f>
        <v>2.9315726801475596E-8</v>
      </c>
      <c r="U147" s="169">
        <f>('C'!Q53/2)/(D!U$94)</f>
        <v>5.3645995427097594E-8</v>
      </c>
      <c r="V147" s="169">
        <f>('C'!R53/2)/(D!V$94)</f>
        <v>3.9818342050436586E-8</v>
      </c>
      <c r="W147" s="169">
        <f>('C'!S53/2)/(D!W$94)</f>
        <v>5.7949244037539306E-8</v>
      </c>
      <c r="X147" s="169">
        <f>('C'!T53/2)/(D!X$94)</f>
        <v>3.8758318562634473E-8</v>
      </c>
      <c r="Y147" s="169">
        <f>('C'!U53/2)/(D!Y$94)</f>
        <v>3.4742012326170694E-8</v>
      </c>
      <c r="Z147" s="169">
        <f>('C'!V53/2)/(D!Z$94)</f>
        <v>3.2383819532544357E-8</v>
      </c>
      <c r="AA147" s="169">
        <f>('C'!W53/2)/(D!AA$94)</f>
        <v>3.4697654931926209E-8</v>
      </c>
      <c r="AB147" s="169">
        <f>('C'!X53/2)/(D!AB$94)</f>
        <v>4.7037012881309529E-8</v>
      </c>
      <c r="AC147" s="169">
        <f>('C'!Y53/2)/(D!AC$94)</f>
        <v>4.3965455515686502E-8</v>
      </c>
      <c r="AD147" s="169">
        <f>('C'!Z53/2)/(D!AD$94)</f>
        <v>4.7858743637714866E-8</v>
      </c>
      <c r="AE147" s="169">
        <f>('C'!AA53/2)/(D!AE$94)</f>
        <v>3.4174998322785508E-8</v>
      </c>
      <c r="AF147" s="169">
        <f>('C'!AB53/2)/(D!AF$94)</f>
        <v>3.1109907782617116E-8</v>
      </c>
      <c r="AG147" s="169">
        <f>('C'!AC53/2)/(D!AG$94)</f>
        <v>2.4512491510663676E-8</v>
      </c>
    </row>
    <row r="148" spans="6:33" x14ac:dyDescent="0.25">
      <c r="F148" s="220" t="s">
        <v>23</v>
      </c>
      <c r="G148" s="221"/>
      <c r="H148" s="169">
        <f>('C'!D54/2)/(D!H$94)</f>
        <v>7.6169627374123527E-9</v>
      </c>
      <c r="I148" s="169">
        <f>('C'!E54/2)/(D!I$94)</f>
        <v>7.6904555331810592E-9</v>
      </c>
      <c r="J148" s="169">
        <f>('C'!F54/2)/(D!J$94)</f>
        <v>1.4326252059159444E-8</v>
      </c>
      <c r="K148" s="169">
        <f>('C'!G54/2)/(D!K$94)</f>
        <v>1.5189457459597233E-8</v>
      </c>
      <c r="L148" s="169">
        <f>('C'!H54/2)/(D!L$94)</f>
        <v>1.1739837526589005E-8</v>
      </c>
      <c r="M148" s="169">
        <f>('C'!I54/2)/(D!M$94)</f>
        <v>1.0911991672225475E-8</v>
      </c>
      <c r="N148" s="169">
        <f>('C'!J54/2)/(D!N$94)</f>
        <v>9.6627489651876701E-9</v>
      </c>
      <c r="O148" s="169">
        <f>('C'!K54/2)/(D!O$94)</f>
        <v>-1.3958534995121003E-9</v>
      </c>
      <c r="P148" s="169">
        <f>('C'!L54/2)/(D!P$94)</f>
        <v>7.2345680033413427E-9</v>
      </c>
      <c r="Q148" s="169">
        <f>('C'!M54/2)/(D!Q$94)</f>
        <v>3.5977419147538121E-8</v>
      </c>
      <c r="R148" s="169">
        <f>('C'!N54/2)/(D!R$94)</f>
        <v>8.520432465295027E-9</v>
      </c>
      <c r="S148" s="169">
        <f>('C'!O54/2)/(D!S$94)</f>
        <v>1.672798688990302E-8</v>
      </c>
      <c r="T148" s="169">
        <f>('C'!P54/2)/(D!T$94)</f>
        <v>4.529659722476603E-9</v>
      </c>
      <c r="U148" s="169">
        <f>('C'!Q54/2)/(D!U$94)</f>
        <v>1.3811309829623861E-8</v>
      </c>
      <c r="V148" s="169">
        <f>('C'!R54/2)/(D!V$94)</f>
        <v>3.0714257682543039E-8</v>
      </c>
      <c r="W148" s="169">
        <f>('C'!S54/2)/(D!W$94)</f>
        <v>5.9146589405070503E-9</v>
      </c>
      <c r="X148" s="169">
        <f>('C'!T54/2)/(D!X$94)</f>
        <v>9.1606914090329953E-9</v>
      </c>
      <c r="Y148" s="169">
        <f>('C'!U54/2)/(D!Y$94)</f>
        <v>1.4049568595588151E-8</v>
      </c>
      <c r="Z148" s="169">
        <f>('C'!V54/2)/(D!Z$94)</f>
        <v>2.1152144747958024E-8</v>
      </c>
      <c r="AA148" s="169">
        <f>('C'!W54/2)/(D!AA$94)</f>
        <v>2.9598427049807968E-8</v>
      </c>
      <c r="AB148" s="169">
        <f>('C'!X54/2)/(D!AB$94)</f>
        <v>4.5851714318960693E-8</v>
      </c>
      <c r="AC148" s="169">
        <f>('C'!Y54/2)/(D!AC$94)</f>
        <v>5.728069050309489E-8</v>
      </c>
      <c r="AD148" s="169">
        <f>('C'!Z54/2)/(D!AD$94)</f>
        <v>4.3550378471967007E-8</v>
      </c>
      <c r="AE148" s="169">
        <f>('C'!AA54/2)/(D!AE$94)</f>
        <v>3.2383777820139551E-8</v>
      </c>
      <c r="AF148" s="169">
        <f>('C'!AB54/2)/(D!AF$94)</f>
        <v>3.0264732901031437E-8</v>
      </c>
      <c r="AG148" s="169">
        <f>('C'!AC54/2)/(D!AG$94)</f>
        <v>2.2694394432224599E-8</v>
      </c>
    </row>
    <row r="149" spans="6:33" x14ac:dyDescent="0.25">
      <c r="F149" s="216" t="s">
        <v>24</v>
      </c>
      <c r="G149" s="217"/>
      <c r="H149" s="169">
        <f>('C'!D55/2)/(D!H$94)</f>
        <v>3.3758132558080408E-8</v>
      </c>
      <c r="I149" s="169">
        <f>('C'!E55/2)/(D!I$94)</f>
        <v>3.0585170417039921E-8</v>
      </c>
      <c r="J149" s="169">
        <f>('C'!F55/2)/(D!J$94)</f>
        <v>2.2554440190010963E-8</v>
      </c>
      <c r="K149" s="169">
        <f>('C'!G55/2)/(D!K$94)</f>
        <v>3.3287378171109874E-8</v>
      </c>
      <c r="L149" s="169">
        <f>('C'!H55/2)/(D!L$94)</f>
        <v>3.4574896311356636E-8</v>
      </c>
      <c r="M149" s="169">
        <f>('C'!I55/2)/(D!M$94)</f>
        <v>3.8749135303581484E-8</v>
      </c>
      <c r="N149" s="169">
        <f>('C'!J55/2)/(D!N$94)</f>
        <v>2.7831511593667324E-8</v>
      </c>
      <c r="O149" s="169">
        <f>('C'!K55/2)/(D!O$94)</f>
        <v>2.2771892865923366E-8</v>
      </c>
      <c r="P149" s="169">
        <f>('C'!L55/2)/(D!P$94)</f>
        <v>2.1367064793873562E-8</v>
      </c>
      <c r="Q149" s="169">
        <f>('C'!M55/2)/(D!Q$94)</f>
        <v>1.801557974029795E-8</v>
      </c>
      <c r="R149" s="169">
        <f>('C'!N55/2)/(D!R$94)</f>
        <v>1.3517788821813589E-8</v>
      </c>
      <c r="S149" s="169">
        <f>('C'!O55/2)/(D!S$94)</f>
        <v>1.7964107137149774E-8</v>
      </c>
      <c r="T149" s="169">
        <f>('C'!P55/2)/(D!T$94)</f>
        <v>9.8852288164354756E-9</v>
      </c>
      <c r="U149" s="169">
        <f>('C'!Q55/2)/(D!U$94)</f>
        <v>1.6082522215413544E-8</v>
      </c>
      <c r="V149" s="169">
        <f>('C'!R55/2)/(D!V$94)</f>
        <v>1.8700333388803838E-8</v>
      </c>
      <c r="W149" s="169">
        <f>('C'!S55/2)/(D!W$94)</f>
        <v>1.5959116871189574E-8</v>
      </c>
      <c r="X149" s="169">
        <f>('C'!T55/2)/(D!X$94)</f>
        <v>2.1879217668878982E-8</v>
      </c>
      <c r="Y149" s="169">
        <f>('C'!U55/2)/(D!Y$94)</f>
        <v>1.8353081019339382E-8</v>
      </c>
      <c r="Z149" s="169">
        <f>('C'!V55/2)/(D!Z$94)</f>
        <v>2.3168631249931757E-8</v>
      </c>
      <c r="AA149" s="169">
        <f>('C'!W55/2)/(D!AA$94)</f>
        <v>2.1297168934523469E-8</v>
      </c>
      <c r="AB149" s="169">
        <f>('C'!X55/2)/(D!AB$94)</f>
        <v>3.1432555527637828E-8</v>
      </c>
      <c r="AC149" s="169">
        <f>('C'!Y55/2)/(D!AC$94)</f>
        <v>2.7460394803722567E-8</v>
      </c>
      <c r="AD149" s="169">
        <f>('C'!Z55/2)/(D!AD$94)</f>
        <v>3.3841805358171125E-8</v>
      </c>
      <c r="AE149" s="169">
        <f>('C'!AA55/2)/(D!AE$94)</f>
        <v>2.9092471546881119E-8</v>
      </c>
      <c r="AF149" s="169">
        <f>('C'!AB55/2)/(D!AF$94)</f>
        <v>2.8418593877431114E-8</v>
      </c>
      <c r="AG149" s="169">
        <f>('C'!AC55/2)/(D!AG$94)</f>
        <v>2.2240130898967007E-8</v>
      </c>
    </row>
    <row r="150" spans="6:33" ht="15.75" thickBot="1" x14ac:dyDescent="0.3">
      <c r="F150" s="218" t="s">
        <v>25</v>
      </c>
      <c r="G150" s="219"/>
      <c r="H150" s="170">
        <f>('C'!D56/2)/(D!H$94)</f>
        <v>0</v>
      </c>
      <c r="I150" s="170">
        <f>('C'!E56/2)/(D!I$94)</f>
        <v>0</v>
      </c>
      <c r="J150" s="170">
        <f>('C'!F56/2)/(D!J$94)</f>
        <v>4.6878145990360939E-15</v>
      </c>
      <c r="K150" s="170">
        <f>('C'!G56/2)/(D!K$94)</f>
        <v>5.0790431194387618E-15</v>
      </c>
      <c r="L150" s="170">
        <f>('C'!H56/2)/(D!L$94)</f>
        <v>-5.8013955794083212E-15</v>
      </c>
      <c r="M150" s="170">
        <f>('C'!I56/2)/(D!M$94)</f>
        <v>0</v>
      </c>
      <c r="N150" s="170">
        <f>('C'!J56/2)/(D!N$94)</f>
        <v>-1.1416658221473837E-10</v>
      </c>
      <c r="O150" s="170">
        <f>('C'!K56/2)/(D!O$94)</f>
        <v>8.6767450716333435E-14</v>
      </c>
      <c r="P150" s="170">
        <f>('C'!L56/2)/(D!P$94)</f>
        <v>-1.0536194625756423E-9</v>
      </c>
      <c r="Q150" s="170">
        <f>('C'!M56/2)/(D!Q$94)</f>
        <v>-3.5643967726223916E-10</v>
      </c>
      <c r="R150" s="170">
        <f>('C'!N56/2)/(D!R$94)</f>
        <v>-3.2821909667409837E-11</v>
      </c>
      <c r="S150" s="170">
        <f>('C'!O56/2)/(D!S$94)</f>
        <v>1.8602440301067999E-11</v>
      </c>
      <c r="T150" s="170">
        <f>('C'!P56/2)/(D!T$94)</f>
        <v>-1.0088668185393908E-10</v>
      </c>
      <c r="U150" s="170">
        <f>('C'!Q56/2)/(D!U$94)</f>
        <v>-1.0463817321206518E-10</v>
      </c>
      <c r="V150" s="170">
        <f>('C'!R56/2)/(D!V$94)</f>
        <v>3.2863903350429678E-11</v>
      </c>
      <c r="W150" s="170">
        <f>('C'!S56/2)/(D!W$94)</f>
        <v>-2.8477148686995073E-11</v>
      </c>
      <c r="X150" s="170">
        <f>('C'!T56/2)/(D!X$94)</f>
        <v>-1.8810614032808658E-11</v>
      </c>
      <c r="Y150" s="170">
        <f>('C'!U56/2)/(D!Y$94)</f>
        <v>-3.8710366068049531E-11</v>
      </c>
      <c r="Z150" s="170">
        <f>('C'!V56/2)/(D!Z$94)</f>
        <v>7.144425086029241E-13</v>
      </c>
      <c r="AA150" s="170">
        <f>('C'!W56/2)/(D!AA$94)</f>
        <v>3.5745387315689744E-11</v>
      </c>
      <c r="AB150" s="170">
        <f>('C'!X56/2)/(D!AB$94)</f>
        <v>-1.5859589058503379E-11</v>
      </c>
      <c r="AC150" s="170">
        <f>('C'!Y56/2)/(D!AC$94)</f>
        <v>2.3434985274109879E-11</v>
      </c>
      <c r="AD150" s="170">
        <f>('C'!Z56/2)/(D!AD$94)</f>
        <v>-1.5475318296209981E-11</v>
      </c>
      <c r="AE150" s="170">
        <f>('C'!AA56/2)/(D!AE$94)</f>
        <v>3.7182720027711973E-11</v>
      </c>
      <c r="AF150" s="170">
        <f>('C'!AB56/2)/(D!AF$94)</f>
        <v>4.9886843459986151E-11</v>
      </c>
      <c r="AG150" s="170">
        <f>('C'!AC56/2)/(D!AG$94)</f>
        <v>-1.8671671071202283E-11</v>
      </c>
    </row>
    <row r="151" spans="6:33" x14ac:dyDescent="0.25">
      <c r="F151" s="1" t="s">
        <v>52</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13"/>
  <sheetViews>
    <sheetView showGridLines="0" topLeftCell="V76" workbookViewId="0">
      <selection activeCell="AD88" sqref="AD88:AD98"/>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 min="29" max="29" width="19.28515625" customWidth="1"/>
    <col min="30" max="30" width="13.7109375" bestFit="1" customWidth="1"/>
  </cols>
  <sheetData>
    <row r="7" spans="2:11" ht="15" customHeight="1" x14ac:dyDescent="0.25">
      <c r="B7" s="202" t="s">
        <v>10</v>
      </c>
      <c r="C7" s="202"/>
      <c r="D7" s="202"/>
      <c r="E7" s="62"/>
      <c r="J7" s="191" t="s">
        <v>42</v>
      </c>
      <c r="K7" s="191"/>
    </row>
    <row r="8" spans="2:11" x14ac:dyDescent="0.25">
      <c r="B8" s="202"/>
      <c r="C8" s="202"/>
      <c r="D8" s="202"/>
      <c r="E8" s="62"/>
      <c r="J8" s="191"/>
      <c r="K8" s="191"/>
    </row>
    <row r="9" spans="2:11" x14ac:dyDescent="0.25">
      <c r="B9" s="202"/>
      <c r="C9" s="202"/>
      <c r="D9" s="202"/>
      <c r="E9" s="62"/>
      <c r="J9" s="191"/>
      <c r="K9" s="191"/>
    </row>
    <row r="10" spans="2:11" x14ac:dyDescent="0.25">
      <c r="B10" s="202"/>
      <c r="C10" s="202"/>
      <c r="D10" s="202"/>
      <c r="E10" s="62"/>
      <c r="J10" s="191"/>
      <c r="K10" s="191"/>
    </row>
    <row r="11" spans="2:11" x14ac:dyDescent="0.25">
      <c r="B11" s="202"/>
      <c r="C11" s="202"/>
      <c r="D11" s="202"/>
      <c r="E11" s="62"/>
      <c r="J11" s="191"/>
      <c r="K11" s="191"/>
    </row>
    <row r="12" spans="2:11" x14ac:dyDescent="0.25">
      <c r="B12" s="202"/>
      <c r="C12" s="202"/>
      <c r="D12" s="202"/>
      <c r="E12" s="62"/>
      <c r="J12" s="191"/>
      <c r="K12" s="191"/>
    </row>
    <row r="13" spans="2:11" x14ac:dyDescent="0.25">
      <c r="B13" s="202"/>
      <c r="C13" s="202"/>
      <c r="D13" s="202"/>
      <c r="E13" s="62"/>
      <c r="J13" s="191"/>
      <c r="K13" s="191"/>
    </row>
    <row r="14" spans="2:11" x14ac:dyDescent="0.25">
      <c r="B14" s="202"/>
      <c r="C14" s="202"/>
      <c r="D14" s="202"/>
      <c r="E14" s="62"/>
      <c r="J14" s="191"/>
      <c r="K14" s="191"/>
    </row>
    <row r="15" spans="2:11" x14ac:dyDescent="0.25">
      <c r="B15" s="202"/>
      <c r="C15" s="202"/>
      <c r="D15" s="202"/>
      <c r="E15" s="62"/>
      <c r="J15" s="191"/>
      <c r="K15" s="191"/>
    </row>
    <row r="16" spans="2:11" x14ac:dyDescent="0.25">
      <c r="B16" s="202"/>
      <c r="C16" s="202"/>
      <c r="D16" s="202"/>
      <c r="E16" s="62"/>
      <c r="J16" s="191"/>
      <c r="K16" s="191"/>
    </row>
    <row r="17" spans="2:12" x14ac:dyDescent="0.25">
      <c r="B17" s="192" t="s">
        <v>3</v>
      </c>
      <c r="C17" s="192"/>
      <c r="D17" s="192"/>
      <c r="G17" s="63" t="s">
        <v>3</v>
      </c>
      <c r="H17" s="63"/>
      <c r="I17" s="63"/>
      <c r="J17" s="63" t="s">
        <v>3</v>
      </c>
      <c r="K17" s="63"/>
      <c r="L17" s="63"/>
    </row>
    <row r="44" spans="4:31" ht="15.75" thickBot="1" x14ac:dyDescent="0.3"/>
    <row r="45" spans="4:31"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194" t="s">
        <v>26</v>
      </c>
      <c r="E46" s="210"/>
      <c r="F46" s="51">
        <f>+A!D46/E!E60</f>
        <v>4.9289135773226678E-6</v>
      </c>
      <c r="G46" s="51">
        <f>+A!E46/E!F60</f>
        <v>5.5792704193223372E-6</v>
      </c>
      <c r="H46" s="51">
        <f>+A!F46/E!G60</f>
        <v>8.2387862505090504E-6</v>
      </c>
      <c r="I46" s="51">
        <f>+A!G46/E!H60</f>
        <v>8.4762631687105445E-6</v>
      </c>
      <c r="J46" s="51">
        <f>+A!H46/E!I60</f>
        <v>7.0075822549250919E-6</v>
      </c>
      <c r="K46" s="51">
        <f>+A!I46/E!J60</f>
        <v>5.9461158840578034E-6</v>
      </c>
      <c r="L46" s="51">
        <f>+A!J46/E!K60</f>
        <v>6.8069317304252771E-6</v>
      </c>
      <c r="M46" s="51">
        <f>+A!K46/E!L60</f>
        <v>5.7397025408878478E-6</v>
      </c>
      <c r="N46" s="51">
        <f>+A!L46/E!M60</f>
        <v>4.8531559698230892E-6</v>
      </c>
      <c r="O46" s="51">
        <f>+A!M46/E!N60</f>
        <v>6.4941852349444333E-6</v>
      </c>
      <c r="P46" s="51">
        <f>+A!N46/E!O60</f>
        <v>4.7628521810700766E-6</v>
      </c>
      <c r="Q46" s="51">
        <f>+A!O46/E!P60</f>
        <v>4.8271659217419632E-6</v>
      </c>
      <c r="R46" s="51">
        <f>+A!P46/E!Q60</f>
        <v>4.6793734246814268E-6</v>
      </c>
      <c r="S46" s="51">
        <f>+A!Q46/E!R60</f>
        <v>6.3124792565542935E-6</v>
      </c>
      <c r="T46" s="51">
        <f>+A!R46/E!S60</f>
        <v>7.2223889113337435E-6</v>
      </c>
      <c r="U46" s="51">
        <f>+A!S46/E!T60</f>
        <v>7.0546607976012871E-6</v>
      </c>
      <c r="V46" s="51">
        <f>+A!T46/E!U60</f>
        <v>7.7623722515920284E-6</v>
      </c>
      <c r="W46" s="51">
        <f>+A!U46/E!V60</f>
        <v>6.831107007640336E-6</v>
      </c>
      <c r="X46" s="51">
        <f>+A!V46/E!W60</f>
        <v>7.6464351500604985E-6</v>
      </c>
      <c r="Y46" s="51">
        <f>+A!W46/E!X60</f>
        <v>7.383405604607796E-6</v>
      </c>
      <c r="Z46" s="51">
        <f>+A!X46/E!Y60</f>
        <v>9.1085822156683817E-6</v>
      </c>
      <c r="AA46" s="51">
        <f>+A!Y46/E!Z60</f>
        <v>9.3522634877064132E-6</v>
      </c>
      <c r="AB46" s="51">
        <f>+A!Z46/E!AA60</f>
        <v>8.8362283563238708E-6</v>
      </c>
      <c r="AC46" s="51">
        <f>+A!AA46/E!AB60</f>
        <v>7.3764069534442895E-6</v>
      </c>
      <c r="AD46" s="51">
        <f>+A!AB46/E!AC60</f>
        <v>7.1546867570484092E-6</v>
      </c>
      <c r="AE46" s="51">
        <f>+A!AC46/E!AD60</f>
        <v>5.8890893760398221E-6</v>
      </c>
    </row>
    <row r="47" spans="4:31" x14ac:dyDescent="0.25">
      <c r="D47" s="216" t="s">
        <v>16</v>
      </c>
      <c r="E47" s="217"/>
      <c r="F47" s="52">
        <f>+A!D47/E!E61</f>
        <v>5.4574259051223123E-6</v>
      </c>
      <c r="G47" s="52">
        <f>+A!E47/E!F61</f>
        <v>4.6713227113782658E-6</v>
      </c>
      <c r="H47" s="52">
        <f>+A!F47/E!G61</f>
        <v>1.0279856660574898E-5</v>
      </c>
      <c r="I47" s="52">
        <f>+A!G47/E!H61</f>
        <v>7.0326523595915832E-6</v>
      </c>
      <c r="J47" s="52">
        <f>+A!H47/E!I61</f>
        <v>9.8185646176261498E-6</v>
      </c>
      <c r="K47" s="52">
        <f>+A!I47/E!J61</f>
        <v>7.5744591111522394E-6</v>
      </c>
      <c r="L47" s="52">
        <f>+A!J47/E!K61</f>
        <v>1.1584168809262912E-5</v>
      </c>
      <c r="M47" s="52">
        <f>+A!K47/E!L61</f>
        <v>1.1875530972046015E-5</v>
      </c>
      <c r="N47" s="52">
        <f>+A!L47/E!M61</f>
        <v>9.4526851045389183E-6</v>
      </c>
      <c r="O47" s="52">
        <f>+A!M47/E!N61</f>
        <v>1.0651227472796408E-5</v>
      </c>
      <c r="P47" s="52">
        <f>+A!N47/E!O61</f>
        <v>8.7322013644675777E-6</v>
      </c>
      <c r="Q47" s="52">
        <f>+A!O47/E!P61</f>
        <v>1.3442052647831625E-5</v>
      </c>
      <c r="R47" s="52">
        <f>+A!P47/E!Q61</f>
        <v>1.0755597257344177E-5</v>
      </c>
      <c r="S47" s="52">
        <f>+A!Q47/E!R61</f>
        <v>1.0953515282777971E-5</v>
      </c>
      <c r="T47" s="52">
        <f>+A!R47/E!S61</f>
        <v>1.3679136120396407E-5</v>
      </c>
      <c r="U47" s="52">
        <f>+A!S47/E!T61</f>
        <v>1.4313747898743955E-5</v>
      </c>
      <c r="V47" s="52">
        <f>+A!T47/E!U61</f>
        <v>3.387902316594243E-5</v>
      </c>
      <c r="W47" s="52">
        <f>+A!U47/E!V61</f>
        <v>9.2185732528502458E-6</v>
      </c>
      <c r="X47" s="52">
        <f>+A!V47/E!W61</f>
        <v>1.0037239723172251E-5</v>
      </c>
      <c r="Y47" s="52">
        <f>+A!W47/E!X61</f>
        <v>1.0048563562822083E-5</v>
      </c>
      <c r="Z47" s="52">
        <f>+A!X47/E!Y61</f>
        <v>1.4387633544870424E-5</v>
      </c>
      <c r="AA47" s="52">
        <f>+A!Y47/E!Z61</f>
        <v>1.4074116222279502E-5</v>
      </c>
      <c r="AB47" s="52">
        <f>+A!Z47/E!AA61</f>
        <v>1.3698845516671009E-5</v>
      </c>
      <c r="AC47" s="52">
        <f>+A!AA47/E!AB61</f>
        <v>1.3366528295444623E-5</v>
      </c>
      <c r="AD47" s="52">
        <f>+A!AB47/E!AC61</f>
        <v>1.2319657929234312E-5</v>
      </c>
      <c r="AE47" s="52">
        <f>+A!AC47/E!AD61</f>
        <v>1.1340844388544493E-5</v>
      </c>
    </row>
    <row r="48" spans="4:31" x14ac:dyDescent="0.25">
      <c r="D48" s="42" t="s">
        <v>17</v>
      </c>
      <c r="E48" s="43"/>
      <c r="F48" s="53">
        <f>+A!D48/E!E62</f>
        <v>8.6149629822303547E-7</v>
      </c>
      <c r="G48" s="53">
        <f>+A!E48/E!F62</f>
        <v>1.0892296199346177E-6</v>
      </c>
      <c r="H48" s="53">
        <f>+A!F48/E!G62</f>
        <v>1.3105266665853899E-6</v>
      </c>
      <c r="I48" s="53">
        <f>+A!G48/E!H62</f>
        <v>8.8076904529391868E-7</v>
      </c>
      <c r="J48" s="53">
        <f>+A!H48/E!I62</f>
        <v>7.2610623609569004E-6</v>
      </c>
      <c r="K48" s="53">
        <f>+A!I48/E!J62</f>
        <v>1.292364964987603E-6</v>
      </c>
      <c r="L48" s="53">
        <f>+A!J48/E!K62</f>
        <v>3.3376301059542817E-7</v>
      </c>
      <c r="M48" s="53">
        <f>+A!K48/E!L62</f>
        <v>1.5872177265612273E-6</v>
      </c>
      <c r="N48" s="53">
        <f>+A!L48/E!M62</f>
        <v>2.4698790762550761E-6</v>
      </c>
      <c r="O48" s="53">
        <f>+A!M48/E!N62</f>
        <v>2.144410275459143E-6</v>
      </c>
      <c r="P48" s="53">
        <f>+A!N48/E!O62</f>
        <v>2.2623902952523275E-6</v>
      </c>
      <c r="Q48" s="53">
        <f>+A!O48/E!P62</f>
        <v>1.5757463017516676E-6</v>
      </c>
      <c r="R48" s="53">
        <f>+A!P48/E!Q62</f>
        <v>5.5565433517120916E-6</v>
      </c>
      <c r="S48" s="53">
        <f>+A!Q48/E!R62</f>
        <v>4.9022430679545738E-6</v>
      </c>
      <c r="T48" s="53">
        <f>+A!R48/E!S62</f>
        <v>2.4719673826870245E-6</v>
      </c>
      <c r="U48" s="53">
        <f>+A!S48/E!T62</f>
        <v>3.4151186861430185E-6</v>
      </c>
      <c r="V48" s="53">
        <f>+A!T48/E!U62</f>
        <v>7.4324189745952861E-6</v>
      </c>
      <c r="W48" s="53">
        <f>+A!U48/E!V62</f>
        <v>8.8830085709319055E-6</v>
      </c>
      <c r="X48" s="53">
        <f>+A!V48/E!W62</f>
        <v>9.8906701908751897E-6</v>
      </c>
      <c r="Y48" s="53">
        <f>+A!W48/E!X62</f>
        <v>5.9435895160447054E-6</v>
      </c>
      <c r="Z48" s="53">
        <f>+A!X48/E!Y62</f>
        <v>7.5654384896048008E-6</v>
      </c>
      <c r="AA48" s="53">
        <f>+A!Y48/E!Z62</f>
        <v>9.3919797180904821E-6</v>
      </c>
      <c r="AB48" s="53">
        <f>+A!Z48/E!AA62</f>
        <v>8.844329001124628E-6</v>
      </c>
      <c r="AC48" s="53">
        <f>+A!AA48/E!AB62</f>
        <v>8.42282026389933E-6</v>
      </c>
      <c r="AD48" s="53">
        <f>+A!AB48/E!AC62</f>
        <v>3.4500943718617932E-6</v>
      </c>
      <c r="AE48" s="53">
        <f>+A!AC48/E!AD62</f>
        <v>1.2068790409633312E-6</v>
      </c>
    </row>
    <row r="49" spans="4:31" x14ac:dyDescent="0.25">
      <c r="D49" s="40" t="s">
        <v>18</v>
      </c>
      <c r="E49" s="41"/>
      <c r="F49" s="53">
        <f>+A!D49/E!E63</f>
        <v>3.4287943305254629E-6</v>
      </c>
      <c r="G49" s="53">
        <f>+A!E49/E!F63</f>
        <v>1.2973776668695898E-6</v>
      </c>
      <c r="H49" s="53">
        <f>+A!F49/E!G63</f>
        <v>6.403134363800754E-7</v>
      </c>
      <c r="I49" s="53">
        <f>+A!G49/E!H63</f>
        <v>8.8333441562932196E-7</v>
      </c>
      <c r="J49" s="53">
        <f>+A!H49/E!I63</f>
        <v>1.2774143185888286E-6</v>
      </c>
      <c r="K49" s="53">
        <f>+A!I49/E!J63</f>
        <v>7.2644756109117546E-7</v>
      </c>
      <c r="L49" s="53">
        <f>+A!J49/E!K63</f>
        <v>6.2065779974333193E-7</v>
      </c>
      <c r="M49" s="53">
        <f>+A!K49/E!L63</f>
        <v>4.4186953486487763E-7</v>
      </c>
      <c r="N49" s="53">
        <f>+A!L49/E!M63</f>
        <v>5.5143523173443954E-7</v>
      </c>
      <c r="O49" s="53">
        <f>+A!M49/E!N63</f>
        <v>5.0849245663667976E-7</v>
      </c>
      <c r="P49" s="53">
        <f>+A!N49/E!O63</f>
        <v>6.3074116619691313E-7</v>
      </c>
      <c r="Q49" s="53">
        <f>+A!O49/E!P63</f>
        <v>2.4766204046419478E-7</v>
      </c>
      <c r="R49" s="53">
        <f>+A!P49/E!Q63</f>
        <v>2.0782737074889485E-7</v>
      </c>
      <c r="S49" s="53">
        <f>+A!Q49/E!R63</f>
        <v>1.425103572741052E-7</v>
      </c>
      <c r="T49" s="53">
        <f>+A!R49/E!S63</f>
        <v>1.1307122473402323E-7</v>
      </c>
      <c r="U49" s="53">
        <f>+A!S49/E!T63</f>
        <v>2.8684366196104646E-8</v>
      </c>
      <c r="V49" s="53">
        <f>+A!T49/E!U63</f>
        <v>6.7617004323873785E-8</v>
      </c>
      <c r="W49" s="53">
        <f>+A!U49/E!V63</f>
        <v>2.9181084462093946E-8</v>
      </c>
      <c r="X49" s="53">
        <f>+A!V49/E!W63</f>
        <v>2.2098195987346822E-6</v>
      </c>
      <c r="Y49" s="53">
        <f>+A!W49/E!X63</f>
        <v>4.8277072743802447E-8</v>
      </c>
      <c r="Z49" s="53">
        <f>+A!X49/E!Y63</f>
        <v>3.8553677809070146E-7</v>
      </c>
      <c r="AA49" s="53">
        <f>+A!Y49/E!Z63</f>
        <v>9.9619225192803673E-8</v>
      </c>
      <c r="AB49" s="53">
        <f>+A!Z49/E!AA63</f>
        <v>1.1225673879786284E-6</v>
      </c>
      <c r="AC49" s="53">
        <f>+A!AA49/E!AB63</f>
        <v>1.1932471556268488E-7</v>
      </c>
      <c r="AD49" s="53">
        <f>+A!AB49/E!AC63</f>
        <v>2.228505456964937E-7</v>
      </c>
      <c r="AE49" s="53">
        <f>+A!AC49/E!AD63</f>
        <v>7.9562228509284878E-10</v>
      </c>
    </row>
    <row r="50" spans="4:31" x14ac:dyDescent="0.25">
      <c r="D50" s="42" t="s">
        <v>19</v>
      </c>
      <c r="E50" s="43"/>
      <c r="F50" s="53">
        <f>+A!D50/E!E64</f>
        <v>0</v>
      </c>
      <c r="G50" s="53">
        <f>+A!E50/E!F64</f>
        <v>0</v>
      </c>
      <c r="H50" s="53">
        <f>+A!F50/E!G64</f>
        <v>0</v>
      </c>
      <c r="I50" s="53">
        <f>+A!G50/E!H64</f>
        <v>2.1451342768775942E-9</v>
      </c>
      <c r="J50" s="53">
        <f>+A!H50/E!I64</f>
        <v>6.1922165509324729E-8</v>
      </c>
      <c r="K50" s="53">
        <f>+A!I50/E!J64</f>
        <v>5.1362352039113498E-11</v>
      </c>
      <c r="L50" s="53">
        <f>+A!J50/E!K64</f>
        <v>9.3397921474721976E-8</v>
      </c>
      <c r="M50" s="53">
        <f>+A!K50/E!L64</f>
        <v>5.9101616284977279E-7</v>
      </c>
      <c r="N50" s="53">
        <f>+A!L50/E!M64</f>
        <v>5.4911809647724216E-9</v>
      </c>
      <c r="O50" s="53">
        <f>+A!M50/E!N64</f>
        <v>4.9079743691427962E-10</v>
      </c>
      <c r="P50" s="53">
        <f>+A!N50/E!O64</f>
        <v>0</v>
      </c>
      <c r="Q50" s="53">
        <f>+A!O50/E!P64</f>
        <v>0</v>
      </c>
      <c r="R50" s="53">
        <f>+A!P50/E!Q64</f>
        <v>0</v>
      </c>
      <c r="S50" s="53">
        <f>+A!Q50/E!R64</f>
        <v>3.2212969207872803E-8</v>
      </c>
      <c r="T50" s="53">
        <f>+A!R50/E!S64</f>
        <v>1.6556288931605946E-8</v>
      </c>
      <c r="U50" s="53">
        <f>+A!S50/E!T64</f>
        <v>1.2337933757484191E-7</v>
      </c>
      <c r="V50" s="53">
        <f>+A!T50/E!U64</f>
        <v>6.3764117128042082E-8</v>
      </c>
      <c r="W50" s="53">
        <f>+A!U50/E!V64</f>
        <v>7.5348845804843665E-7</v>
      </c>
      <c r="X50" s="53">
        <f>+A!V50/E!W64</f>
        <v>1.2265897930648749E-6</v>
      </c>
      <c r="Y50" s="53">
        <f>+A!W50/E!X64</f>
        <v>1.2246077836931769E-6</v>
      </c>
      <c r="Z50" s="53">
        <f>+A!X50/E!Y64</f>
        <v>1.2031178825265068E-6</v>
      </c>
      <c r="AA50" s="53">
        <f>+A!Y50/E!Z64</f>
        <v>1.2204820677219828E-6</v>
      </c>
      <c r="AB50" s="53">
        <f>+A!Z50/E!AA64</f>
        <v>1.8670029091808135E-6</v>
      </c>
      <c r="AC50" s="53">
        <f>+A!AA50/E!AB64</f>
        <v>1.2936767532671146E-6</v>
      </c>
      <c r="AD50" s="53">
        <f>+A!AB50/E!AC64</f>
        <v>2.968877436509791E-6</v>
      </c>
      <c r="AE50" s="53">
        <f>+A!AC50/E!AD64</f>
        <v>2.1382170376131396E-6</v>
      </c>
    </row>
    <row r="51" spans="4:31" x14ac:dyDescent="0.25">
      <c r="D51" s="40" t="s">
        <v>20</v>
      </c>
      <c r="E51" s="41"/>
      <c r="F51" s="53">
        <f>+A!D51/E!E65</f>
        <v>0</v>
      </c>
      <c r="G51" s="53">
        <f>+A!E51/E!F65</f>
        <v>0</v>
      </c>
      <c r="H51" s="53">
        <f>+A!F51/E!G65</f>
        <v>0</v>
      </c>
      <c r="I51" s="53">
        <f>+A!G51/E!H65</f>
        <v>0</v>
      </c>
      <c r="J51" s="53">
        <f>+A!H51/E!I65</f>
        <v>0</v>
      </c>
      <c r="K51" s="53">
        <f>+A!I51/E!J65</f>
        <v>0</v>
      </c>
      <c r="L51" s="53">
        <f>+A!J51/E!K65</f>
        <v>0</v>
      </c>
      <c r="M51" s="53">
        <f>+A!K51/E!L65</f>
        <v>7.4363843226943689E-9</v>
      </c>
      <c r="N51" s="53">
        <f>+A!L51/E!M65</f>
        <v>8.8176857266496025E-7</v>
      </c>
      <c r="O51" s="53">
        <f>+A!M51/E!N65</f>
        <v>0</v>
      </c>
      <c r="P51" s="53">
        <f>+A!N51/E!O65</f>
        <v>7.5934641489636264E-6</v>
      </c>
      <c r="Q51" s="53">
        <f>+A!O51/E!P65</f>
        <v>4.5509251206327289E-6</v>
      </c>
      <c r="R51" s="53">
        <f>+A!P51/E!Q65</f>
        <v>8.6560350575814951E-6</v>
      </c>
      <c r="S51" s="53">
        <f>+A!Q51/E!R65</f>
        <v>1.0644733249866082E-5</v>
      </c>
      <c r="T51" s="53">
        <f>+A!R51/E!S65</f>
        <v>1.0526646332067018E-5</v>
      </c>
      <c r="U51" s="53">
        <f>+A!S51/E!T65</f>
        <v>7.2064391439522179E-6</v>
      </c>
      <c r="V51" s="53">
        <f>+A!T51/E!U65</f>
        <v>5.5256545299189935E-6</v>
      </c>
      <c r="W51" s="53">
        <f>+A!U51/E!V65</f>
        <v>9.8497739902830822E-7</v>
      </c>
      <c r="X51" s="53">
        <f>+A!V51/E!W65</f>
        <v>1.8284386030133722E-6</v>
      </c>
      <c r="Y51" s="53">
        <f>+A!W51/E!X65</f>
        <v>1.8244655090732262E-6</v>
      </c>
      <c r="Z51" s="53">
        <f>+A!X51/E!Y65</f>
        <v>9.6896574889196064E-6</v>
      </c>
      <c r="AA51" s="53">
        <f>+A!Y51/E!Z65</f>
        <v>4.4878397505873657E-6</v>
      </c>
      <c r="AB51" s="53">
        <f>+A!Z51/E!AA65</f>
        <v>4.9691459881075991E-8</v>
      </c>
      <c r="AC51" s="53">
        <f>+A!AA51/E!AB65</f>
        <v>7.6578639366173678E-7</v>
      </c>
      <c r="AD51" s="53">
        <f>+A!AB51/E!AC65</f>
        <v>4.6454126042773599E-7</v>
      </c>
      <c r="AE51" s="53">
        <f>+A!AC51/E!AD65</f>
        <v>8.2665813971744034E-8</v>
      </c>
    </row>
    <row r="52" spans="4:31" x14ac:dyDescent="0.25">
      <c r="D52" s="42" t="s">
        <v>21</v>
      </c>
      <c r="E52" s="43"/>
      <c r="F52" s="53">
        <f>+A!D52/E!E66</f>
        <v>1.8014412047624683E-5</v>
      </c>
      <c r="G52" s="53">
        <f>+A!E52/E!F66</f>
        <v>2.779539979991992E-5</v>
      </c>
      <c r="H52" s="53">
        <f>+A!F52/E!G66</f>
        <v>3.6691856482924091E-5</v>
      </c>
      <c r="I52" s="53">
        <f>+A!G52/E!H66</f>
        <v>3.6101071888522687E-5</v>
      </c>
      <c r="J52" s="53">
        <f>+A!H52/E!I66</f>
        <v>2.7261234791253824E-5</v>
      </c>
      <c r="K52" s="53">
        <f>+A!I52/E!J66</f>
        <v>2.4603037470170777E-5</v>
      </c>
      <c r="L52" s="53">
        <f>+A!J52/E!K66</f>
        <v>2.0743263973186643E-5</v>
      </c>
      <c r="M52" s="53">
        <f>+A!K52/E!L66</f>
        <v>1.5768476649126651E-5</v>
      </c>
      <c r="N52" s="53">
        <f>+A!L52/E!M66</f>
        <v>1.6058387005489319E-5</v>
      </c>
      <c r="O52" s="53">
        <f>+A!M52/E!N66</f>
        <v>1.7327637093528434E-5</v>
      </c>
      <c r="P52" s="53">
        <f>+A!N52/E!O66</f>
        <v>1.5726475955957319E-5</v>
      </c>
      <c r="Q52" s="53">
        <f>+A!O52/E!P66</f>
        <v>1.5753072679009817E-5</v>
      </c>
      <c r="R52" s="53">
        <f>+A!P52/E!Q66</f>
        <v>1.7938881523635853E-5</v>
      </c>
      <c r="S52" s="53">
        <f>+A!Q52/E!R66</f>
        <v>2.4498557140956672E-5</v>
      </c>
      <c r="T52" s="53">
        <f>+A!R52/E!S66</f>
        <v>2.1830943070417073E-5</v>
      </c>
      <c r="U52" s="53">
        <f>+A!S52/E!T66</f>
        <v>2.419754187048162E-5</v>
      </c>
      <c r="V52" s="53">
        <f>+A!T52/E!U66</f>
        <v>2.5811640523287175E-5</v>
      </c>
      <c r="W52" s="53">
        <f>+A!U52/E!V66</f>
        <v>3.0070520706144332E-5</v>
      </c>
      <c r="X52" s="53">
        <f>+A!V52/E!W66</f>
        <v>3.0805736676715087E-5</v>
      </c>
      <c r="Y52" s="53">
        <f>+A!W52/E!X66</f>
        <v>2.5953584382590028E-5</v>
      </c>
      <c r="Z52" s="53">
        <f>+A!X52/E!Y66</f>
        <v>2.978550582480676E-5</v>
      </c>
      <c r="AA52" s="53">
        <f>+A!Y52/E!Z66</f>
        <v>3.0319093370903368E-5</v>
      </c>
      <c r="AB52" s="53">
        <f>+A!Z52/E!AA66</f>
        <v>2.6554235274823821E-5</v>
      </c>
      <c r="AC52" s="53">
        <f>+A!AA52/E!AB66</f>
        <v>2.4306166664708463E-5</v>
      </c>
      <c r="AD52" s="53">
        <f>+A!AB52/E!AC66</f>
        <v>2.3221037837503384E-5</v>
      </c>
      <c r="AE52" s="53">
        <f>+A!AC52/E!AD66</f>
        <v>2.081307088406739E-5</v>
      </c>
    </row>
    <row r="53" spans="4:31" x14ac:dyDescent="0.25">
      <c r="D53" s="40" t="s">
        <v>22</v>
      </c>
      <c r="E53" s="41"/>
      <c r="F53" s="53">
        <f>+A!D53/E!E67</f>
        <v>7.377655769368697E-6</v>
      </c>
      <c r="G53" s="53">
        <f>+A!E53/E!F67</f>
        <v>7.4056013425302129E-6</v>
      </c>
      <c r="H53" s="53">
        <f>+A!F53/E!G67</f>
        <v>1.6515903459329725E-5</v>
      </c>
      <c r="I53" s="53">
        <f>+A!G53/E!H67</f>
        <v>1.7580440922455937E-5</v>
      </c>
      <c r="J53" s="53">
        <f>+A!H53/E!I67</f>
        <v>1.5247410089498506E-5</v>
      </c>
      <c r="K53" s="53">
        <f>+A!I53/E!J67</f>
        <v>1.2370801636597179E-5</v>
      </c>
      <c r="L53" s="53">
        <f>+A!J53/E!K67</f>
        <v>2.0200981896497113E-5</v>
      </c>
      <c r="M53" s="53">
        <f>+A!K53/E!L67</f>
        <v>1.6457706420300174E-5</v>
      </c>
      <c r="N53" s="53">
        <f>+A!L53/E!M67</f>
        <v>1.2996551094330041E-5</v>
      </c>
      <c r="O53" s="53">
        <f>+A!M53/E!N67</f>
        <v>1.8795982151740798E-5</v>
      </c>
      <c r="P53" s="53">
        <f>+A!N53/E!O67</f>
        <v>1.3714399636313399E-5</v>
      </c>
      <c r="Q53" s="53">
        <f>+A!O53/E!P67</f>
        <v>1.0956832228424175E-5</v>
      </c>
      <c r="R53" s="53">
        <f>+A!P53/E!Q67</f>
        <v>1.1061939035457785E-5</v>
      </c>
      <c r="S53" s="53">
        <f>+A!Q53/E!R67</f>
        <v>1.5613964877086782E-5</v>
      </c>
      <c r="T53" s="53">
        <f>+A!R53/E!S67</f>
        <v>1.5045362358378658E-5</v>
      </c>
      <c r="U53" s="53">
        <f>+A!S53/E!T67</f>
        <v>1.9656442137879083E-5</v>
      </c>
      <c r="V53" s="53">
        <f>+A!T53/E!U67</f>
        <v>1.3237445590281966E-5</v>
      </c>
      <c r="W53" s="53">
        <f>+A!U53/E!V67</f>
        <v>1.3168828437583323E-5</v>
      </c>
      <c r="X53" s="53">
        <f>+A!V53/E!W67</f>
        <v>1.3128413605268155E-5</v>
      </c>
      <c r="Y53" s="53">
        <f>+A!W53/E!X67</f>
        <v>1.313475290029276E-5</v>
      </c>
      <c r="Z53" s="53">
        <f>+A!X53/E!Y67</f>
        <v>1.4470097874130863E-5</v>
      </c>
      <c r="AA53" s="53">
        <f>+A!Y53/E!Z67</f>
        <v>1.3838012635028066E-5</v>
      </c>
      <c r="AB53" s="53">
        <f>+A!Z53/E!AA67</f>
        <v>1.4985023227381108E-5</v>
      </c>
      <c r="AC53" s="53">
        <f>+A!AA53/E!AB67</f>
        <v>1.1231989952061347E-5</v>
      </c>
      <c r="AD53" s="53">
        <f>+A!AB53/E!AC67</f>
        <v>1.0624164299201728E-5</v>
      </c>
      <c r="AE53" s="53">
        <f>+A!AC53/E!AD67</f>
        <v>7.0655226603792048E-6</v>
      </c>
    </row>
    <row r="54" spans="4:31" x14ac:dyDescent="0.25">
      <c r="D54" s="42" t="s">
        <v>23</v>
      </c>
      <c r="E54" s="43"/>
      <c r="F54" s="53">
        <f>+A!D54/E!E68</f>
        <v>7.2770128187264164E-7</v>
      </c>
      <c r="G54" s="53">
        <f>+A!E54/E!F68</f>
        <v>7.3458405186829282E-7</v>
      </c>
      <c r="H54" s="53">
        <f>+A!F54/E!G68</f>
        <v>1.4220571866744742E-6</v>
      </c>
      <c r="I54" s="53">
        <f>+A!G54/E!H68</f>
        <v>1.3643103632000179E-6</v>
      </c>
      <c r="J54" s="53">
        <f>+A!H54/E!I68</f>
        <v>9.0506844637890718E-7</v>
      </c>
      <c r="K54" s="53">
        <f>+A!I54/E!J68</f>
        <v>8.7292488069241447E-7</v>
      </c>
      <c r="L54" s="53">
        <f>+A!J54/E!K68</f>
        <v>9.7331685043777245E-7</v>
      </c>
      <c r="M54" s="53">
        <f>+A!K54/E!L68</f>
        <v>8.0953558009335779E-7</v>
      </c>
      <c r="N54" s="53">
        <f>+A!L54/E!M68</f>
        <v>5.720785397773382E-7</v>
      </c>
      <c r="O54" s="53">
        <f>+A!M54/E!N68</f>
        <v>2.419961056473518E-6</v>
      </c>
      <c r="P54" s="53">
        <f>+A!N54/E!O68</f>
        <v>7.0694226753362331E-7</v>
      </c>
      <c r="Q54" s="53">
        <f>+A!O54/E!P68</f>
        <v>1.2436775574082956E-6</v>
      </c>
      <c r="R54" s="53">
        <f>+A!P54/E!Q68</f>
        <v>4.1994746951156584E-7</v>
      </c>
      <c r="S54" s="53">
        <f>+A!Q54/E!R68</f>
        <v>1.2612704650502195E-6</v>
      </c>
      <c r="T54" s="53">
        <f>+A!R54/E!S68</f>
        <v>3.3881172720247336E-6</v>
      </c>
      <c r="U54" s="53">
        <f>+A!S54/E!T68</f>
        <v>8.8196795883692849E-7</v>
      </c>
      <c r="V54" s="53">
        <f>+A!T54/E!U68</f>
        <v>1.2765022510680807E-6</v>
      </c>
      <c r="W54" s="53">
        <f>+A!U54/E!V68</f>
        <v>1.8472278002336156E-6</v>
      </c>
      <c r="X54" s="53">
        <f>+A!V54/E!W68</f>
        <v>2.7364064139959189E-6</v>
      </c>
      <c r="Y54" s="53">
        <f>+A!W54/E!X68</f>
        <v>3.69241587575263E-6</v>
      </c>
      <c r="Z54" s="53">
        <f>+A!X54/E!Y68</f>
        <v>4.5893476430713739E-6</v>
      </c>
      <c r="AA54" s="53">
        <f>+A!Y54/E!Z68</f>
        <v>5.5694690764970837E-6</v>
      </c>
      <c r="AB54" s="53">
        <f>+A!Z54/E!AA68</f>
        <v>4.3007261810155348E-6</v>
      </c>
      <c r="AC54" s="53">
        <f>+A!AA54/E!AB68</f>
        <v>3.164910413869121E-6</v>
      </c>
      <c r="AD54" s="53">
        <f>+A!AB54/E!AC68</f>
        <v>2.9004168515608976E-6</v>
      </c>
      <c r="AE54" s="53">
        <f>+A!AC54/E!AD68</f>
        <v>1.9530483368100771E-6</v>
      </c>
    </row>
    <row r="55" spans="4:31" x14ac:dyDescent="0.25">
      <c r="D55" s="40" t="s">
        <v>24</v>
      </c>
      <c r="E55" s="41"/>
      <c r="F55" s="53">
        <f>+A!D55/E!E69</f>
        <v>1.0132923661168933E-5</v>
      </c>
      <c r="G55" s="53">
        <f>+A!E55/E!F69</f>
        <v>9.5967351481020319E-6</v>
      </c>
      <c r="H55" s="53">
        <f>+A!F55/E!G69</f>
        <v>8.4050314953500021E-6</v>
      </c>
      <c r="I55" s="53">
        <f>+A!G55/E!H69</f>
        <v>1.0130133068288945E-5</v>
      </c>
      <c r="J55" s="53">
        <f>+A!H55/E!I69</f>
        <v>8.474149755596767E-6</v>
      </c>
      <c r="K55" s="53">
        <f>+A!I55/E!J69</f>
        <v>1.0153336951716106E-5</v>
      </c>
      <c r="L55" s="53">
        <f>+A!J55/E!K69</f>
        <v>7.3913531453668778E-6</v>
      </c>
      <c r="M55" s="53">
        <f>+A!K55/E!L69</f>
        <v>5.8286313695306443E-6</v>
      </c>
      <c r="N55" s="53">
        <f>+A!L55/E!M69</f>
        <v>4.420009606445898E-6</v>
      </c>
      <c r="O55" s="53">
        <f>+A!M55/E!N69</f>
        <v>3.9743547772080527E-6</v>
      </c>
      <c r="P55" s="53">
        <f>+A!N55/E!O69</f>
        <v>3.4461344642298771E-6</v>
      </c>
      <c r="Q55" s="53">
        <f>+A!O55/E!P69</f>
        <v>4.5652939693508713E-6</v>
      </c>
      <c r="R55" s="53">
        <f>+A!P55/E!Q69</f>
        <v>3.7929196545623508E-6</v>
      </c>
      <c r="S55" s="53">
        <f>+A!Q55/E!R69</f>
        <v>4.8665243390445821E-6</v>
      </c>
      <c r="T55" s="53">
        <f>+A!R55/E!S69</f>
        <v>6.0913373941992386E-6</v>
      </c>
      <c r="U55" s="53">
        <f>+A!S55/E!T69</f>
        <v>5.9803238500263496E-6</v>
      </c>
      <c r="V55" s="53">
        <f>+A!T55/E!U69</f>
        <v>7.9125104794208818E-6</v>
      </c>
      <c r="W55" s="53">
        <f>+A!U55/E!V69</f>
        <v>6.944549637833935E-6</v>
      </c>
      <c r="X55" s="53">
        <f>+A!V55/E!W69</f>
        <v>8.7913075555356242E-6</v>
      </c>
      <c r="Y55" s="53">
        <f>+A!W55/E!X69</f>
        <v>7.6791762389451419E-6</v>
      </c>
      <c r="Z55" s="53">
        <f>+A!X55/E!Y69</f>
        <v>9.1442436029713613E-6</v>
      </c>
      <c r="AA55" s="53">
        <f>+A!Y55/E!Z69</f>
        <v>7.7701682888553583E-6</v>
      </c>
      <c r="AB55" s="53">
        <f>+A!Z55/E!AA69</f>
        <v>1.0076182707082461E-5</v>
      </c>
      <c r="AC55" s="53">
        <f>+A!AA55/E!AB69</f>
        <v>8.8046488056167936E-6</v>
      </c>
      <c r="AD55" s="53">
        <f>+A!AB55/E!AC69</f>
        <v>8.1544271640007946E-6</v>
      </c>
      <c r="AE55" s="53">
        <f>+A!AC55/E!AD69</f>
        <v>5.7447239700658438E-6</v>
      </c>
    </row>
    <row r="56" spans="4:31" ht="15.75" thickBot="1" x14ac:dyDescent="0.3">
      <c r="D56" s="44" t="s">
        <v>25</v>
      </c>
      <c r="E56" s="45"/>
      <c r="F56" s="54">
        <f>+A!D56/E!E70</f>
        <v>0</v>
      </c>
      <c r="G56" s="54">
        <f>+A!E56/E!F70</f>
        <v>0</v>
      </c>
      <c r="H56" s="54">
        <f>+A!F56/E!G70</f>
        <v>6.3435712746522797E-12</v>
      </c>
      <c r="I56" s="54">
        <f>+A!G56/E!H70</f>
        <v>6.36566783560167E-12</v>
      </c>
      <c r="J56" s="54">
        <f>+A!H56/E!I70</f>
        <v>0</v>
      </c>
      <c r="K56" s="54">
        <f>+A!I56/E!J70</f>
        <v>0</v>
      </c>
      <c r="L56" s="54">
        <f>+A!J56/E!K70</f>
        <v>0</v>
      </c>
      <c r="M56" s="54">
        <f>+A!K56/E!L70</f>
        <v>2.7344940571086535E-9</v>
      </c>
      <c r="N56" s="54">
        <f>+A!L56/E!M70</f>
        <v>0</v>
      </c>
      <c r="O56" s="54">
        <f>+A!M56/E!N70</f>
        <v>0</v>
      </c>
      <c r="P56" s="54">
        <f>+A!N56/E!O70</f>
        <v>5.6931740963591291E-8</v>
      </c>
      <c r="Q56" s="54">
        <f>+A!O56/E!P70</f>
        <v>3.870407582282075E-8</v>
      </c>
      <c r="R56" s="54">
        <f>+A!P56/E!Q70</f>
        <v>2.5246923312942334E-8</v>
      </c>
      <c r="S56" s="54">
        <f>+A!Q56/E!R70</f>
        <v>4.2131891495368133E-8</v>
      </c>
      <c r="T56" s="54">
        <f>+A!R56/E!S70</f>
        <v>8.9144261788054441E-8</v>
      </c>
      <c r="U56" s="54">
        <f>+A!S56/E!T70</f>
        <v>7.8951010289276614E-8</v>
      </c>
      <c r="V56" s="54">
        <f>+A!T56/E!U70</f>
        <v>4.5482516984931111E-8</v>
      </c>
      <c r="W56" s="54">
        <f>+A!U56/E!V70</f>
        <v>6.5308439243736863E-9</v>
      </c>
      <c r="X56" s="54">
        <f>+A!V56/E!W70</f>
        <v>4.0448513571841995E-8</v>
      </c>
      <c r="Y56" s="54">
        <f>+A!W56/E!X70</f>
        <v>1.0252217793607864E-7</v>
      </c>
      <c r="Z56" s="54">
        <f>+A!X56/E!Y70</f>
        <v>5.8790362124835784E-8</v>
      </c>
      <c r="AA56" s="54">
        <f>+A!Y56/E!Z70</f>
        <v>5.5140003236286372E-8</v>
      </c>
      <c r="AB56" s="54">
        <f>+A!Z56/E!AA70</f>
        <v>2.6860559633855751E-8</v>
      </c>
      <c r="AC56" s="54">
        <f>+A!AA56/E!AB70</f>
        <v>5.3021043802060222E-8</v>
      </c>
      <c r="AD56" s="54">
        <f>+A!AB56/E!AC70</f>
        <v>6.5955892837490397E-8</v>
      </c>
      <c r="AE56" s="54">
        <f>+A!AC56/E!AD70</f>
        <v>2.12271324330606E-8</v>
      </c>
    </row>
    <row r="57" spans="4:31" x14ac:dyDescent="0.25">
      <c r="D57" s="1" t="s">
        <v>52</v>
      </c>
    </row>
    <row r="58" spans="4:31" ht="16.5" thickBot="1" x14ac:dyDescent="0.3">
      <c r="E58" s="228" t="s">
        <v>63</v>
      </c>
      <c r="F58" s="228"/>
      <c r="G58" s="228"/>
      <c r="H58" s="228"/>
      <c r="I58" s="228"/>
      <c r="J58" s="228"/>
      <c r="K58" s="228"/>
      <c r="L58" s="228"/>
      <c r="M58" s="228"/>
      <c r="N58" s="228"/>
      <c r="O58" s="228"/>
      <c r="P58" s="228"/>
      <c r="Q58" s="228"/>
      <c r="R58" s="228"/>
      <c r="S58" s="228"/>
      <c r="T58" s="228"/>
      <c r="U58" s="228"/>
      <c r="V58" s="228"/>
      <c r="W58" s="228"/>
      <c r="X58" s="228"/>
      <c r="Y58" s="228"/>
      <c r="Z58" s="228"/>
    </row>
    <row r="59" spans="4:31" ht="15.75" thickBot="1" x14ac:dyDescent="0.3">
      <c r="D59" s="57" t="s">
        <v>14</v>
      </c>
      <c r="E59" s="12">
        <v>1995</v>
      </c>
      <c r="F59" s="8">
        <v>1996</v>
      </c>
      <c r="G59" s="12">
        <v>1997</v>
      </c>
      <c r="H59" s="8">
        <v>1998</v>
      </c>
      <c r="I59" s="12">
        <v>1999</v>
      </c>
      <c r="J59" s="8">
        <v>2000</v>
      </c>
      <c r="K59" s="12">
        <v>2001</v>
      </c>
      <c r="L59" s="8">
        <v>2002</v>
      </c>
      <c r="M59" s="12">
        <v>2003</v>
      </c>
      <c r="N59" s="8">
        <v>2004</v>
      </c>
      <c r="O59" s="12">
        <v>2005</v>
      </c>
      <c r="P59" s="8">
        <v>2006</v>
      </c>
      <c r="Q59" s="12">
        <v>2007</v>
      </c>
      <c r="R59" s="8">
        <v>2008</v>
      </c>
      <c r="S59" s="12">
        <v>2009</v>
      </c>
      <c r="T59" s="8">
        <v>2010</v>
      </c>
      <c r="U59" s="12">
        <v>2011</v>
      </c>
      <c r="V59" s="8">
        <v>2012</v>
      </c>
      <c r="W59" s="12">
        <v>2013</v>
      </c>
      <c r="X59" s="8">
        <v>2014</v>
      </c>
      <c r="Y59" s="12">
        <v>2015</v>
      </c>
      <c r="Z59" s="9">
        <v>2016</v>
      </c>
      <c r="AA59" s="9">
        <v>2017</v>
      </c>
      <c r="AB59" s="9">
        <v>2018</v>
      </c>
      <c r="AC59" s="9">
        <v>2019</v>
      </c>
      <c r="AD59" s="9">
        <v>2020</v>
      </c>
    </row>
    <row r="60" spans="4:31" ht="15.75" thickBot="1" x14ac:dyDescent="0.3">
      <c r="D60" s="58" t="s">
        <v>15</v>
      </c>
      <c r="E60" s="173">
        <v>5121223897.3179998</v>
      </c>
      <c r="F60" s="173">
        <v>5356252297.165</v>
      </c>
      <c r="G60" s="173">
        <v>5569373765.118</v>
      </c>
      <c r="H60" s="173">
        <v>5463027642.9989996</v>
      </c>
      <c r="I60" s="173">
        <v>5652106326.9949999</v>
      </c>
      <c r="J60" s="173">
        <v>6381098306.8339996</v>
      </c>
      <c r="K60" s="173">
        <v>6135079894.1230001</v>
      </c>
      <c r="L60" s="173">
        <v>6435763828.6750002</v>
      </c>
      <c r="M60" s="173">
        <v>7504619720.9540014</v>
      </c>
      <c r="N60" s="173">
        <v>9177228219.3780003</v>
      </c>
      <c r="O60" s="173">
        <v>10456192656.563</v>
      </c>
      <c r="P60" s="173">
        <v>12119173226.780001</v>
      </c>
      <c r="Q60" s="173">
        <v>14008364806.761</v>
      </c>
      <c r="R60" s="173">
        <v>16134944109.993999</v>
      </c>
      <c r="S60" s="173">
        <v>12518250001.481001</v>
      </c>
      <c r="T60" s="173">
        <v>15117154893.721001</v>
      </c>
      <c r="U60" s="173">
        <v>18203249653.612</v>
      </c>
      <c r="V60" s="173">
        <v>18335944651.417</v>
      </c>
      <c r="W60" s="173">
        <v>18796406061.047001</v>
      </c>
      <c r="X60" s="173">
        <v>18795080133.942001</v>
      </c>
      <c r="Y60" s="173">
        <v>16381814037.240999</v>
      </c>
      <c r="Z60" s="173">
        <v>15898557626.766001</v>
      </c>
      <c r="AA60" s="173">
        <v>17572655859.314999</v>
      </c>
      <c r="AB60" s="173">
        <v>19379530020.812</v>
      </c>
      <c r="AC60" s="173">
        <v>18814380639.011002</v>
      </c>
      <c r="AD60" s="173">
        <v>17421369153.848999</v>
      </c>
    </row>
    <row r="61" spans="4:31" x14ac:dyDescent="0.25">
      <c r="D61" s="59" t="s">
        <v>16</v>
      </c>
      <c r="E61" s="174">
        <v>362167262.435</v>
      </c>
      <c r="F61" s="174">
        <v>384862727.55699998</v>
      </c>
      <c r="G61" s="174">
        <v>374035662.84600002</v>
      </c>
      <c r="H61" s="174">
        <v>359910154.88599998</v>
      </c>
      <c r="I61" s="174">
        <v>350561424.61199999</v>
      </c>
      <c r="J61" s="174">
        <v>336063996.47100002</v>
      </c>
      <c r="K61" s="174">
        <v>352039500.38599998</v>
      </c>
      <c r="L61" s="174">
        <v>370936929.92500001</v>
      </c>
      <c r="M61" s="174">
        <v>427109118.24000001</v>
      </c>
      <c r="N61" s="174">
        <v>490517831.24000001</v>
      </c>
      <c r="O61" s="174">
        <v>543882327.23599994</v>
      </c>
      <c r="P61" s="174">
        <v>597299996.53699994</v>
      </c>
      <c r="Q61" s="174">
        <v>714331042.35599995</v>
      </c>
      <c r="R61" s="174">
        <v>864009841.19500005</v>
      </c>
      <c r="S61" s="174">
        <v>784203761.523</v>
      </c>
      <c r="T61" s="174">
        <v>873801193.68299997</v>
      </c>
      <c r="U61" s="174">
        <v>1053610661.239</v>
      </c>
      <c r="V61" s="174">
        <v>1053586247.416</v>
      </c>
      <c r="W61" s="174">
        <v>1128392896.092</v>
      </c>
      <c r="X61" s="174">
        <v>1167548966.243</v>
      </c>
      <c r="Y61" s="174">
        <v>1058520843.786</v>
      </c>
      <c r="Z61" s="174">
        <v>1077254142.3239999</v>
      </c>
      <c r="AA61" s="174">
        <v>1161850462.5539999</v>
      </c>
      <c r="AB61" s="174">
        <v>1215715826.9389999</v>
      </c>
      <c r="AC61" s="174">
        <v>1224859495.8299999</v>
      </c>
      <c r="AD61" s="174">
        <v>1225992485.5369999</v>
      </c>
    </row>
    <row r="62" spans="4:31" x14ac:dyDescent="0.25">
      <c r="D62" s="60" t="s">
        <v>17</v>
      </c>
      <c r="E62" s="175">
        <v>57600943.965000004</v>
      </c>
      <c r="F62" s="175">
        <v>61874005.964000002</v>
      </c>
      <c r="G62" s="175">
        <v>61577533.718000002</v>
      </c>
      <c r="H62" s="175">
        <v>60471017.101000004</v>
      </c>
      <c r="I62" s="175">
        <v>59537568.817000002</v>
      </c>
      <c r="J62" s="175">
        <v>56357145.213</v>
      </c>
      <c r="K62" s="175">
        <v>57301137.012999997</v>
      </c>
      <c r="L62" s="175">
        <v>61189462.777999997</v>
      </c>
      <c r="M62" s="175">
        <v>69390441.680999994</v>
      </c>
      <c r="N62" s="175">
        <v>78444876.862000003</v>
      </c>
      <c r="O62" s="175">
        <v>84698913.534999996</v>
      </c>
      <c r="P62" s="175">
        <v>92757317.493000001</v>
      </c>
      <c r="Q62" s="175">
        <v>109062588.311</v>
      </c>
      <c r="R62" s="175">
        <v>121471740.94499999</v>
      </c>
      <c r="S62" s="175">
        <v>113649962.361</v>
      </c>
      <c r="T62" s="175">
        <v>120165662.66500001</v>
      </c>
      <c r="U62" s="175">
        <v>138860713.252</v>
      </c>
      <c r="V62" s="175">
        <v>142705367.20500001</v>
      </c>
      <c r="W62" s="175">
        <v>148226355.91999999</v>
      </c>
      <c r="X62" s="175">
        <v>147219116.93900001</v>
      </c>
      <c r="Y62" s="175">
        <v>136791938.94999999</v>
      </c>
      <c r="Z62" s="175">
        <v>140065783.73100001</v>
      </c>
      <c r="AA62" s="175">
        <v>147845359.41999999</v>
      </c>
      <c r="AB62" s="175">
        <v>163229649.56200001</v>
      </c>
      <c r="AC62" s="175">
        <v>162001945.384</v>
      </c>
      <c r="AD62" s="175">
        <v>150915703.90900001</v>
      </c>
    </row>
    <row r="63" spans="4:31" x14ac:dyDescent="0.25">
      <c r="D63" s="60" t="s">
        <v>18</v>
      </c>
      <c r="E63" s="175">
        <v>214088664.77200001</v>
      </c>
      <c r="F63" s="175">
        <v>205339591.39500001</v>
      </c>
      <c r="G63" s="175">
        <v>207743571.26100001</v>
      </c>
      <c r="H63" s="175">
        <v>185926187.28999999</v>
      </c>
      <c r="I63" s="175">
        <v>178904366.94999999</v>
      </c>
      <c r="J63" s="175">
        <v>197879389.648</v>
      </c>
      <c r="K63" s="175">
        <v>187472066.005</v>
      </c>
      <c r="L63" s="175">
        <v>195630142.33700001</v>
      </c>
      <c r="M63" s="175">
        <v>231477774.09599999</v>
      </c>
      <c r="N63" s="175">
        <v>294952261.42000002</v>
      </c>
      <c r="O63" s="175">
        <v>342225958.23500001</v>
      </c>
      <c r="P63" s="175">
        <v>415731857.03799999</v>
      </c>
      <c r="Q63" s="175">
        <v>509201457.04900002</v>
      </c>
      <c r="R63" s="175">
        <v>584975026.33899999</v>
      </c>
      <c r="S63" s="175">
        <v>441146720.727</v>
      </c>
      <c r="T63" s="175">
        <v>631005749.83099997</v>
      </c>
      <c r="U63" s="175">
        <v>799828394.36300004</v>
      </c>
      <c r="V63" s="175">
        <v>747025013.01199996</v>
      </c>
      <c r="W63" s="175">
        <v>751566327.38300002</v>
      </c>
      <c r="X63" s="175">
        <v>719057681.56700003</v>
      </c>
      <c r="Y63" s="175">
        <v>581259720.82299995</v>
      </c>
      <c r="Z63" s="175">
        <v>568093155.61800003</v>
      </c>
      <c r="AA63" s="175">
        <v>662461788.89900005</v>
      </c>
      <c r="AB63" s="175">
        <v>714956659.21099997</v>
      </c>
      <c r="AC63" s="175">
        <v>702237454.75199997</v>
      </c>
      <c r="AD63" s="175">
        <v>722704744.16499996</v>
      </c>
    </row>
    <row r="64" spans="4:31" x14ac:dyDescent="0.25">
      <c r="D64" s="60" t="s">
        <v>19</v>
      </c>
      <c r="E64" s="175">
        <v>374962355.83600003</v>
      </c>
      <c r="F64" s="175">
        <v>459134336.80800003</v>
      </c>
      <c r="G64" s="175">
        <v>462508825.29100001</v>
      </c>
      <c r="H64" s="175">
        <v>337508009.54699999</v>
      </c>
      <c r="I64" s="175">
        <v>421932918.287</v>
      </c>
      <c r="J64" s="175">
        <v>661963454.75199997</v>
      </c>
      <c r="K64" s="175">
        <v>598353786.86800003</v>
      </c>
      <c r="L64" s="175">
        <v>607629744.45299995</v>
      </c>
      <c r="M64" s="175">
        <v>753025629.00899994</v>
      </c>
      <c r="N64" s="175">
        <v>1020787726.908</v>
      </c>
      <c r="O64" s="175">
        <v>1420688797.175</v>
      </c>
      <c r="P64" s="175">
        <v>1780233516.3380001</v>
      </c>
      <c r="Q64" s="175">
        <v>2019678715.4990001</v>
      </c>
      <c r="R64" s="175">
        <v>2865243480.177</v>
      </c>
      <c r="S64" s="175">
        <v>1806141468.2679999</v>
      </c>
      <c r="T64" s="175">
        <v>2344679471.3460002</v>
      </c>
      <c r="U64" s="175">
        <v>3260893577.2210002</v>
      </c>
      <c r="V64" s="175">
        <v>3383954953.4759998</v>
      </c>
      <c r="W64" s="175">
        <v>3303012158.5120001</v>
      </c>
      <c r="X64" s="175">
        <v>3078947439.5050001</v>
      </c>
      <c r="Y64" s="175">
        <v>1874512076.293</v>
      </c>
      <c r="Z64" s="175">
        <v>1523937179.5699999</v>
      </c>
      <c r="AA64" s="175">
        <v>1938293176.8369999</v>
      </c>
      <c r="AB64" s="175">
        <v>2486541550.566</v>
      </c>
      <c r="AC64" s="175">
        <v>2250343486.006</v>
      </c>
      <c r="AD64" s="175">
        <v>1497180100.8440001</v>
      </c>
    </row>
    <row r="65" spans="4:30" x14ac:dyDescent="0.25">
      <c r="D65" s="60" t="s">
        <v>20</v>
      </c>
      <c r="E65" s="175">
        <v>27196870.296999998</v>
      </c>
      <c r="F65" s="175">
        <v>25334018.646000002</v>
      </c>
      <c r="G65" s="175">
        <v>27438703.605999999</v>
      </c>
      <c r="H65" s="175">
        <v>28551343.942000002</v>
      </c>
      <c r="I65" s="175">
        <v>25005970.625</v>
      </c>
      <c r="J65" s="175">
        <v>19713269.432999998</v>
      </c>
      <c r="K65" s="175">
        <v>19292055.112</v>
      </c>
      <c r="L65" s="175">
        <v>24877681.407000002</v>
      </c>
      <c r="M65" s="175">
        <v>31413004.34</v>
      </c>
      <c r="N65" s="175">
        <v>37769607.560999997</v>
      </c>
      <c r="O65" s="175">
        <v>39212274.419</v>
      </c>
      <c r="P65" s="175">
        <v>45530742.542999998</v>
      </c>
      <c r="Q65" s="175">
        <v>62222483.667999998</v>
      </c>
      <c r="R65" s="175">
        <v>91118394.160999998</v>
      </c>
      <c r="S65" s="175">
        <v>66163047.377999999</v>
      </c>
      <c r="T65" s="175">
        <v>82410742.412</v>
      </c>
      <c r="U65" s="175">
        <v>112433920.11499999</v>
      </c>
      <c r="V65" s="175">
        <v>109015699.351</v>
      </c>
      <c r="W65" s="175">
        <v>101097734.26100001</v>
      </c>
      <c r="X65" s="175">
        <v>98964874.425999999</v>
      </c>
      <c r="Y65" s="175">
        <v>87824053.737000003</v>
      </c>
      <c r="Z65" s="175">
        <v>90340124.098000005</v>
      </c>
      <c r="AA65" s="175">
        <v>105611708.985</v>
      </c>
      <c r="AB65" s="175">
        <v>98678953.590000004</v>
      </c>
      <c r="AC65" s="175">
        <v>92855045.772</v>
      </c>
      <c r="AD65" s="175">
        <v>104686563.698</v>
      </c>
    </row>
    <row r="66" spans="4:30" x14ac:dyDescent="0.25">
      <c r="D66" s="60" t="s">
        <v>21</v>
      </c>
      <c r="E66" s="175">
        <v>475232384.90200001</v>
      </c>
      <c r="F66" s="175">
        <v>492402343.5</v>
      </c>
      <c r="G66" s="175">
        <v>512180134.81400001</v>
      </c>
      <c r="H66" s="175">
        <v>518588480.08200002</v>
      </c>
      <c r="I66" s="175">
        <v>539034644.34099996</v>
      </c>
      <c r="J66" s="175">
        <v>575744357.46700001</v>
      </c>
      <c r="K66" s="175">
        <v>598591427.85099995</v>
      </c>
      <c r="L66" s="175">
        <v>670133852.18700004</v>
      </c>
      <c r="M66" s="175">
        <v>806462068.42400002</v>
      </c>
      <c r="N66" s="175">
        <v>984472949.65400004</v>
      </c>
      <c r="O66" s="175">
        <v>1122540742.7219999</v>
      </c>
      <c r="P66" s="175">
        <v>1253331359.6849999</v>
      </c>
      <c r="Q66" s="175">
        <v>1481140837.2920001</v>
      </c>
      <c r="R66" s="175">
        <v>1684530226.109</v>
      </c>
      <c r="S66" s="175">
        <v>1449907129.431</v>
      </c>
      <c r="T66" s="175">
        <v>1648262464.5710001</v>
      </c>
      <c r="U66" s="175">
        <v>1939142920.9949999</v>
      </c>
      <c r="V66" s="175">
        <v>1914211947.392</v>
      </c>
      <c r="W66" s="175">
        <v>1957297455.1059999</v>
      </c>
      <c r="X66" s="175">
        <v>1996837093.329</v>
      </c>
      <c r="Y66" s="175">
        <v>1803202212.375</v>
      </c>
      <c r="Z66" s="175">
        <v>1788334477.4430001</v>
      </c>
      <c r="AA66" s="175">
        <v>1970103806.74</v>
      </c>
      <c r="AB66" s="175">
        <v>2209783251.342</v>
      </c>
      <c r="AC66" s="175">
        <v>2163869692.2859998</v>
      </c>
      <c r="AD66" s="175">
        <v>2185383418.5910001</v>
      </c>
    </row>
    <row r="67" spans="4:30" x14ac:dyDescent="0.25">
      <c r="D67" s="60" t="s">
        <v>22</v>
      </c>
      <c r="E67" s="175">
        <v>821492109.34500003</v>
      </c>
      <c r="F67" s="175">
        <v>822267459.23099995</v>
      </c>
      <c r="G67" s="175">
        <v>845322814.727</v>
      </c>
      <c r="H67" s="175">
        <v>827140801.76600003</v>
      </c>
      <c r="I67" s="175">
        <v>813288940.69299996</v>
      </c>
      <c r="J67" s="175">
        <v>870680843.199</v>
      </c>
      <c r="K67" s="175">
        <v>838744873.23500001</v>
      </c>
      <c r="L67" s="175">
        <v>888563061.37300003</v>
      </c>
      <c r="M67" s="175">
        <v>1025714430.178</v>
      </c>
      <c r="N67" s="175">
        <v>1289223931.177</v>
      </c>
      <c r="O67" s="175">
        <v>1448916505.786</v>
      </c>
      <c r="P67" s="175">
        <v>1705211835.911</v>
      </c>
      <c r="Q67" s="175">
        <v>2005115010.027</v>
      </c>
      <c r="R67" s="175">
        <v>2206427404.6469998</v>
      </c>
      <c r="S67" s="175">
        <v>1584473635.9389999</v>
      </c>
      <c r="T67" s="175">
        <v>1963696671.516</v>
      </c>
      <c r="U67" s="175">
        <v>2359482408.217</v>
      </c>
      <c r="V67" s="175">
        <v>2241527417.5609999</v>
      </c>
      <c r="W67" s="175">
        <v>2293526156.7259998</v>
      </c>
      <c r="X67" s="175">
        <v>2333593196.0560002</v>
      </c>
      <c r="Y67" s="175">
        <v>2079010125.687</v>
      </c>
      <c r="Z67" s="175">
        <v>1984441749.279</v>
      </c>
      <c r="AA67" s="175">
        <v>2179530155.1700001</v>
      </c>
      <c r="AB67" s="175">
        <v>2371475590.1389999</v>
      </c>
      <c r="AC67" s="175">
        <v>2233605329.4829998</v>
      </c>
      <c r="AD67" s="175">
        <v>2153612794.3270001</v>
      </c>
    </row>
    <row r="68" spans="4:30" x14ac:dyDescent="0.25">
      <c r="D68" s="60" t="s">
        <v>23</v>
      </c>
      <c r="E68" s="175">
        <v>1938249986.822</v>
      </c>
      <c r="F68" s="175">
        <v>2054312227.664</v>
      </c>
      <c r="G68" s="175">
        <v>2178792125.263</v>
      </c>
      <c r="H68" s="175">
        <v>2244451909.6209998</v>
      </c>
      <c r="I68" s="175">
        <v>2353977766.5700002</v>
      </c>
      <c r="J68" s="175">
        <v>2612918992.744</v>
      </c>
      <c r="K68" s="175">
        <v>2474204570.605</v>
      </c>
      <c r="L68" s="175">
        <v>2578614271.3569999</v>
      </c>
      <c r="M68" s="175">
        <v>2944398160.1820002</v>
      </c>
      <c r="N68" s="175">
        <v>3501326592.5640001</v>
      </c>
      <c r="O68" s="175">
        <v>3820396833.0009999</v>
      </c>
      <c r="P68" s="175">
        <v>4439047699.3929996</v>
      </c>
      <c r="Q68" s="175">
        <v>5059099421.342</v>
      </c>
      <c r="R68" s="175">
        <v>5447956001.8290014</v>
      </c>
      <c r="S68" s="175">
        <v>4227241517.954</v>
      </c>
      <c r="T68" s="175">
        <v>5131596850.7159996</v>
      </c>
      <c r="U68" s="175">
        <v>5804100222.934</v>
      </c>
      <c r="V68" s="175">
        <v>5850242183.7919998</v>
      </c>
      <c r="W68" s="175">
        <v>6023834732.915</v>
      </c>
      <c r="X68" s="175">
        <v>6218451759.6680002</v>
      </c>
      <c r="Y68" s="175">
        <v>5896367437.0699997</v>
      </c>
      <c r="Z68" s="175">
        <v>5850254225.757</v>
      </c>
      <c r="AA68" s="175">
        <v>6404097550.2180004</v>
      </c>
      <c r="AB68" s="175">
        <v>6915405852.908</v>
      </c>
      <c r="AC68" s="175">
        <v>6761369487.0950003</v>
      </c>
      <c r="AD68" s="175">
        <v>6401418625.6239996</v>
      </c>
    </row>
    <row r="69" spans="4:30" x14ac:dyDescent="0.25">
      <c r="D69" s="60" t="s">
        <v>24</v>
      </c>
      <c r="E69" s="175">
        <v>636508397.34599996</v>
      </c>
      <c r="F69" s="175">
        <v>673915649.45700002</v>
      </c>
      <c r="G69" s="175">
        <v>710722024.45700002</v>
      </c>
      <c r="H69" s="175">
        <v>713859230.79700005</v>
      </c>
      <c r="I69" s="175">
        <v>737869188.10000002</v>
      </c>
      <c r="J69" s="175">
        <v>784340560.92799997</v>
      </c>
      <c r="K69" s="175">
        <v>774313699.73000002</v>
      </c>
      <c r="L69" s="175">
        <v>808529430.19099998</v>
      </c>
      <c r="M69" s="175">
        <v>924714279.81500006</v>
      </c>
      <c r="N69" s="175">
        <v>1079774011.2709999</v>
      </c>
      <c r="O69" s="175">
        <v>1188590881.3239999</v>
      </c>
      <c r="P69" s="175">
        <v>1325155409.622</v>
      </c>
      <c r="Q69" s="175">
        <v>1510252133.369</v>
      </c>
      <c r="R69" s="175">
        <v>1649934622.8640001</v>
      </c>
      <c r="S69" s="175">
        <v>1437943662.1489999</v>
      </c>
      <c r="T69" s="175">
        <v>1632685661.322</v>
      </c>
      <c r="U69" s="175">
        <v>1890238254.8369999</v>
      </c>
      <c r="V69" s="175">
        <v>1973246749.5580001</v>
      </c>
      <c r="W69" s="175">
        <v>2059399001.3010001</v>
      </c>
      <c r="X69" s="175">
        <v>2168573748.2550001</v>
      </c>
      <c r="Y69" s="175">
        <v>2047093320.427</v>
      </c>
      <c r="Z69" s="175">
        <v>2004667006.0339999</v>
      </c>
      <c r="AA69" s="175">
        <v>2098351192.5739999</v>
      </c>
      <c r="AB69" s="175">
        <v>2233296345.3870001</v>
      </c>
      <c r="AC69" s="175">
        <v>2260146498.256</v>
      </c>
      <c r="AD69" s="175">
        <v>2102417812.0539999</v>
      </c>
    </row>
    <row r="70" spans="4:30" ht="15.75" thickBot="1" x14ac:dyDescent="0.3">
      <c r="D70" s="61" t="s">
        <v>25</v>
      </c>
      <c r="E70" s="176">
        <v>144272727.34400001</v>
      </c>
      <c r="F70" s="176">
        <v>144057585.859</v>
      </c>
      <c r="G70" s="176">
        <v>157639909.241</v>
      </c>
      <c r="H70" s="176">
        <v>157092708.23199999</v>
      </c>
      <c r="I70" s="176">
        <v>152878358.42500001</v>
      </c>
      <c r="J70" s="176">
        <v>265436264.97400001</v>
      </c>
      <c r="K70" s="176">
        <v>234766781.39899999</v>
      </c>
      <c r="L70" s="176">
        <v>229658571.891</v>
      </c>
      <c r="M70" s="176">
        <v>290854281.22399998</v>
      </c>
      <c r="N70" s="176">
        <v>399958434.69300002</v>
      </c>
      <c r="O70" s="176">
        <v>444391820.30599999</v>
      </c>
      <c r="P70" s="176">
        <v>464421372.11299998</v>
      </c>
      <c r="Q70" s="176">
        <v>538085367.13999999</v>
      </c>
      <c r="R70" s="176">
        <v>617442015.45899999</v>
      </c>
      <c r="S70" s="176">
        <v>605972823.33700001</v>
      </c>
      <c r="T70" s="176">
        <v>687464287.04499996</v>
      </c>
      <c r="U70" s="176">
        <v>842609480.31299996</v>
      </c>
      <c r="V70" s="176">
        <v>918717407.65499997</v>
      </c>
      <c r="W70" s="176">
        <v>1028369062.96</v>
      </c>
      <c r="X70" s="176">
        <v>863062039.66100001</v>
      </c>
      <c r="Y70" s="176">
        <v>813925927.15100002</v>
      </c>
      <c r="Z70" s="176">
        <v>867265092.37</v>
      </c>
      <c r="AA70" s="176">
        <v>898194241.99899995</v>
      </c>
      <c r="AB70" s="176">
        <v>963145882.051</v>
      </c>
      <c r="AC70" s="176">
        <v>956138978.44400001</v>
      </c>
      <c r="AD70" s="176">
        <v>868181326.80499995</v>
      </c>
    </row>
    <row r="71" spans="4:30" x14ac:dyDescent="0.25">
      <c r="D71" s="1" t="s">
        <v>51</v>
      </c>
    </row>
    <row r="72" spans="4:30" ht="15.75" thickBot="1" x14ac:dyDescent="0.3"/>
    <row r="73" spans="4:30" ht="15.75" thickBot="1" x14ac:dyDescent="0.3">
      <c r="D73" s="57" t="s">
        <v>14</v>
      </c>
      <c r="E73" s="12">
        <v>1995</v>
      </c>
      <c r="F73" s="8">
        <v>1996</v>
      </c>
      <c r="G73" s="12">
        <v>1997</v>
      </c>
      <c r="H73" s="8">
        <v>1998</v>
      </c>
      <c r="I73" s="12">
        <v>1999</v>
      </c>
      <c r="J73" s="8">
        <v>2000</v>
      </c>
      <c r="K73" s="12">
        <v>2001</v>
      </c>
      <c r="L73" s="8">
        <v>2002</v>
      </c>
      <c r="M73" s="12">
        <v>2003</v>
      </c>
      <c r="N73" s="8">
        <v>2004</v>
      </c>
      <c r="O73" s="12">
        <v>2005</v>
      </c>
      <c r="P73" s="8">
        <v>2006</v>
      </c>
      <c r="Q73" s="12">
        <v>2007</v>
      </c>
      <c r="R73" s="8">
        <v>2008</v>
      </c>
      <c r="S73" s="12">
        <v>2009</v>
      </c>
      <c r="T73" s="8">
        <v>2010</v>
      </c>
      <c r="U73" s="12">
        <v>2011</v>
      </c>
      <c r="V73" s="8">
        <v>2012</v>
      </c>
      <c r="W73" s="12">
        <v>2013</v>
      </c>
      <c r="X73" s="8">
        <v>2014</v>
      </c>
      <c r="Y73" s="12">
        <v>2015</v>
      </c>
      <c r="Z73" s="9">
        <v>2016</v>
      </c>
      <c r="AA73" s="9">
        <v>2017</v>
      </c>
      <c r="AB73" s="9">
        <v>2018</v>
      </c>
      <c r="AC73" s="9">
        <v>2019</v>
      </c>
      <c r="AD73" s="9">
        <v>2020</v>
      </c>
    </row>
    <row r="74" spans="4:30" ht="15.75" thickBot="1" x14ac:dyDescent="0.3">
      <c r="D74" s="58" t="s">
        <v>15</v>
      </c>
      <c r="E74" s="51">
        <f>+B!E46/E!E88</f>
        <v>1.2440663480588596E-5</v>
      </c>
      <c r="F74" s="51">
        <f>+B!F46/E!F88</f>
        <v>1.3489700841680521E-5</v>
      </c>
      <c r="G74" s="51">
        <f>+B!G46/E!G88</f>
        <v>1.4656451999390737E-5</v>
      </c>
      <c r="H74" s="51">
        <f>+B!H46/E!H88</f>
        <v>2.2962984519059669E-5</v>
      </c>
      <c r="I74" s="51">
        <f>+B!I46/E!I88</f>
        <v>3.5971785320914288E-5</v>
      </c>
      <c r="J74" s="51">
        <f>+B!J46/E!J88</f>
        <v>3.1363902603624015E-5</v>
      </c>
      <c r="K74" s="51">
        <f>+B!K46/E!K88</f>
        <v>2.079628305287E-5</v>
      </c>
      <c r="L74" s="51">
        <f>+B!L46/E!L88</f>
        <v>2.1104752632118771E-5</v>
      </c>
      <c r="M74" s="51">
        <f>+B!M46/E!M88</f>
        <v>2.5646741242645326E-5</v>
      </c>
      <c r="N74" s="51">
        <f>+B!N46/E!N88</f>
        <v>1.856937318827114E-5</v>
      </c>
      <c r="O74" s="51">
        <f>+B!O46/E!O88</f>
        <v>1.7883841244566E-5</v>
      </c>
      <c r="P74" s="51">
        <f>+B!P46/E!P88</f>
        <v>9.5024682757581558E-6</v>
      </c>
      <c r="Q74" s="51">
        <f>+B!Q46/E!Q88</f>
        <v>1.0091833437703433E-5</v>
      </c>
      <c r="R74" s="51">
        <f>+B!R46/E!R88</f>
        <v>1.3938176537403124E-5</v>
      </c>
      <c r="S74" s="51">
        <f>+B!S46/E!S88</f>
        <v>1.9352468403940872E-5</v>
      </c>
      <c r="T74" s="51">
        <f>+B!T46/E!T88</f>
        <v>1.7623362936316824E-5</v>
      </c>
      <c r="U74" s="51">
        <f>+B!U46/E!U88</f>
        <v>9.1520363514664992E-6</v>
      </c>
      <c r="V74" s="51">
        <f>+B!V46/E!V88</f>
        <v>1.5233237667523862E-5</v>
      </c>
      <c r="W74" s="51">
        <f>+B!W46/E!W88</f>
        <v>2.9236697018668111E-5</v>
      </c>
      <c r="X74" s="51">
        <f>+B!X46/E!X88</f>
        <v>2.9330708826589738E-5</v>
      </c>
      <c r="Y74" s="51">
        <f>+B!Y46/E!Y88</f>
        <v>2.6191826343326631E-5</v>
      </c>
      <c r="Z74" s="51">
        <f>+B!Z46/E!Z88</f>
        <v>3.3296223058096402E-5</v>
      </c>
      <c r="AA74" s="51">
        <f>+B!AA46/E!AA88</f>
        <v>1.9864596091572995E-5</v>
      </c>
      <c r="AB74" s="51">
        <f>+B!AB46/E!AB88</f>
        <v>1.6860933883255427E-5</v>
      </c>
      <c r="AC74" s="51">
        <f>+B!AC46/E!AC88</f>
        <v>2.2315386452286918E-5</v>
      </c>
      <c r="AD74" s="51">
        <f>+B!AD46/E!AD88</f>
        <v>1.852022066843127E-5</v>
      </c>
    </row>
    <row r="75" spans="4:30" x14ac:dyDescent="0.25">
      <c r="D75" s="59" t="s">
        <v>16</v>
      </c>
      <c r="E75" s="52">
        <f>+B!E47/E!E89</f>
        <v>5.7080534779309224E-5</v>
      </c>
      <c r="F75" s="52">
        <f>+B!F47/E!F89</f>
        <v>1.0775246432952139E-4</v>
      </c>
      <c r="G75" s="52">
        <f>+B!G47/E!G89</f>
        <v>1.049874536589198E-4</v>
      </c>
      <c r="H75" s="52">
        <f>+B!H47/E!H89</f>
        <v>1.5328625505666728E-4</v>
      </c>
      <c r="I75" s="52">
        <f>+B!I47/E!I89</f>
        <v>2.8593528163470955E-4</v>
      </c>
      <c r="J75" s="52">
        <f>+B!J47/E!J89</f>
        <v>3.0280445889373513E-4</v>
      </c>
      <c r="K75" s="52">
        <f>+B!K47/E!K89</f>
        <v>2.1196938944881828E-4</v>
      </c>
      <c r="L75" s="52">
        <f>+B!L47/E!L89</f>
        <v>2.1103776131912221E-4</v>
      </c>
      <c r="M75" s="52">
        <f>+B!M47/E!M89</f>
        <v>2.1656550413563376E-4</v>
      </c>
      <c r="N75" s="52">
        <f>+B!N47/E!N89</f>
        <v>1.7020953924841024E-4</v>
      </c>
      <c r="O75" s="52">
        <f>+B!O47/E!O89</f>
        <v>1.3616849656872086E-4</v>
      </c>
      <c r="P75" s="52">
        <f>+B!P47/E!P89</f>
        <v>4.1841828053933982E-5</v>
      </c>
      <c r="Q75" s="52">
        <f>+B!Q47/E!Q89</f>
        <v>5.9896716794181116E-5</v>
      </c>
      <c r="R75" s="52">
        <f>+B!R47/E!R89</f>
        <v>1.1016557736165767E-4</v>
      </c>
      <c r="S75" s="52">
        <f>+B!S47/E!S89</f>
        <v>1.5158882138061459E-4</v>
      </c>
      <c r="T75" s="52">
        <f>+B!T47/E!T89</f>
        <v>1.2363377500500678E-4</v>
      </c>
      <c r="U75" s="52">
        <f>+B!U47/E!U89</f>
        <v>2.8283258778770205E-5</v>
      </c>
      <c r="V75" s="52">
        <f>+B!V47/E!V89</f>
        <v>9.2414135292963193E-5</v>
      </c>
      <c r="W75" s="52">
        <f>+B!W47/E!W89</f>
        <v>1.8105472951764182E-4</v>
      </c>
      <c r="X75" s="52">
        <f>+B!X47/E!X89</f>
        <v>1.6882590739427492E-4</v>
      </c>
      <c r="Y75" s="52">
        <f>+B!Y47/E!Y89</f>
        <v>1.6224755420021599E-4</v>
      </c>
      <c r="Z75" s="52">
        <f>+B!Z47/E!Z89</f>
        <v>2.4780155811468622E-4</v>
      </c>
      <c r="AA75" s="52">
        <f>+B!AA47/E!AA89</f>
        <v>1.2794131241207493E-4</v>
      </c>
      <c r="AB75" s="52">
        <f>+B!AB47/E!AB89</f>
        <v>1.023623205901313E-4</v>
      </c>
      <c r="AC75" s="52">
        <f>+B!AC47/E!AC89</f>
        <v>1.3884661893266874E-4</v>
      </c>
      <c r="AD75" s="52">
        <f>+B!AD47/E!AD89</f>
        <v>1.0377555770928749E-4</v>
      </c>
    </row>
    <row r="76" spans="4:30" x14ac:dyDescent="0.25">
      <c r="D76" s="60" t="s">
        <v>17</v>
      </c>
      <c r="E76" s="53">
        <f>+B!E48/E!E90</f>
        <v>0</v>
      </c>
      <c r="F76" s="53">
        <f>+B!F48/E!F90</f>
        <v>0</v>
      </c>
      <c r="G76" s="53">
        <f>+B!G48/E!G90</f>
        <v>0</v>
      </c>
      <c r="H76" s="53">
        <f>+B!H48/E!H90</f>
        <v>0</v>
      </c>
      <c r="I76" s="53">
        <f>+B!I48/E!I90</f>
        <v>0</v>
      </c>
      <c r="J76" s="53">
        <f>+B!J48/E!J90</f>
        <v>0</v>
      </c>
      <c r="K76" s="53">
        <f>+B!K48/E!K90</f>
        <v>0</v>
      </c>
      <c r="L76" s="53">
        <f>+B!L48/E!L90</f>
        <v>0</v>
      </c>
      <c r="M76" s="53">
        <f>+B!M48/E!M90</f>
        <v>0</v>
      </c>
      <c r="N76" s="53">
        <f>+B!N48/E!N90</f>
        <v>2.7719714684110291E-7</v>
      </c>
      <c r="O76" s="53">
        <f>+B!O48/E!O90</f>
        <v>0</v>
      </c>
      <c r="P76" s="53">
        <f>+B!P48/E!P90</f>
        <v>0</v>
      </c>
      <c r="Q76" s="53">
        <f>+B!Q48/E!Q90</f>
        <v>0</v>
      </c>
      <c r="R76" s="53">
        <f>+B!R48/E!R90</f>
        <v>0</v>
      </c>
      <c r="S76" s="53">
        <f>+B!S48/E!S90</f>
        <v>0</v>
      </c>
      <c r="T76" s="53">
        <f>+B!T48/E!T90</f>
        <v>0</v>
      </c>
      <c r="U76" s="53">
        <f>+B!U48/E!U90</f>
        <v>0</v>
      </c>
      <c r="V76" s="53">
        <f>+B!V48/E!V90</f>
        <v>0</v>
      </c>
      <c r="W76" s="53">
        <f>+B!W48/E!W90</f>
        <v>0</v>
      </c>
      <c r="X76" s="53">
        <f>+B!X48/E!X90</f>
        <v>1.6696837118572314E-9</v>
      </c>
      <c r="Y76" s="53">
        <f>+B!Y48/E!Y90</f>
        <v>0</v>
      </c>
      <c r="Z76" s="53">
        <f>+B!Z48/E!Z90</f>
        <v>0</v>
      </c>
      <c r="AA76" s="53">
        <f>+B!AA48/E!AA90</f>
        <v>0</v>
      </c>
      <c r="AB76" s="53">
        <f>+B!AB48/E!AB90</f>
        <v>0</v>
      </c>
      <c r="AC76" s="53">
        <f>+B!AC48/E!AC90</f>
        <v>0</v>
      </c>
      <c r="AD76" s="53">
        <f>+B!AD48/E!AD90</f>
        <v>0</v>
      </c>
    </row>
    <row r="77" spans="4:30" x14ac:dyDescent="0.25">
      <c r="D77" s="60" t="s">
        <v>18</v>
      </c>
      <c r="E77" s="53">
        <f>+B!E49/E!E91</f>
        <v>1.395194225148885E-4</v>
      </c>
      <c r="F77" s="53">
        <f>+B!F49/E!F91</f>
        <v>3.8830517821242292E-5</v>
      </c>
      <c r="G77" s="53">
        <f>+B!G49/E!G91</f>
        <v>4.2112595260465823E-5</v>
      </c>
      <c r="H77" s="53">
        <f>+B!H49/E!H91</f>
        <v>1.1227658616844632E-4</v>
      </c>
      <c r="I77" s="53">
        <f>+B!I49/E!I91</f>
        <v>2.2173353388137048E-4</v>
      </c>
      <c r="J77" s="53">
        <f>+B!J49/E!J91</f>
        <v>1.8589903608352669E-4</v>
      </c>
      <c r="K77" s="53">
        <f>+B!K49/E!K91</f>
        <v>4.9654198542614467E-5</v>
      </c>
      <c r="L77" s="53">
        <f>+B!L49/E!L91</f>
        <v>3.5415500751687585E-5</v>
      </c>
      <c r="M77" s="53">
        <f>+B!M49/E!M91</f>
        <v>6.2810959295291576E-5</v>
      </c>
      <c r="N77" s="53">
        <f>+B!N49/E!N91</f>
        <v>2.9010118062217343E-5</v>
      </c>
      <c r="O77" s="53">
        <f>+B!O49/E!O91</f>
        <v>8.704347879868691E-5</v>
      </c>
      <c r="P77" s="53">
        <f>+B!P49/E!P91</f>
        <v>3.9876021253263922E-5</v>
      </c>
      <c r="Q77" s="53">
        <f>+B!Q49/E!Q91</f>
        <v>1.9358922032773093E-5</v>
      </c>
      <c r="R77" s="53">
        <f>+B!R49/E!R91</f>
        <v>1.3844425000991956E-5</v>
      </c>
      <c r="S77" s="53">
        <f>+B!S49/E!S91</f>
        <v>7.2288640438385399E-5</v>
      </c>
      <c r="T77" s="53">
        <f>+B!T49/E!T91</f>
        <v>1.5858827783745202E-5</v>
      </c>
      <c r="U77" s="53">
        <f>+B!U49/E!U91</f>
        <v>4.0155959459575345E-6</v>
      </c>
      <c r="V77" s="53">
        <f>+B!V49/E!V91</f>
        <v>2.1742146033053511E-5</v>
      </c>
      <c r="W77" s="53">
        <f>+B!W49/E!W91</f>
        <v>1.4624302245125546E-4</v>
      </c>
      <c r="X77" s="53">
        <f>+B!X49/E!X91</f>
        <v>7.451657410377765E-5</v>
      </c>
      <c r="Y77" s="53">
        <f>+B!Y49/E!Y91</f>
        <v>6.7941291695689606E-6</v>
      </c>
      <c r="Z77" s="53">
        <f>+B!Z49/E!Z91</f>
        <v>3.3304770421931287E-5</v>
      </c>
      <c r="AA77" s="53">
        <f>+B!AA49/E!AA91</f>
        <v>3.071841918235433E-6</v>
      </c>
      <c r="AB77" s="53">
        <f>+B!AB49/E!AB91</f>
        <v>3.9461723386860736E-6</v>
      </c>
      <c r="AC77" s="53">
        <f>+B!AC49/E!AC91</f>
        <v>2.2613687725207299E-6</v>
      </c>
      <c r="AD77" s="53">
        <f>+B!AD49/E!AD91</f>
        <v>3.3299177941903597E-6</v>
      </c>
    </row>
    <row r="78" spans="4:30" x14ac:dyDescent="0.25">
      <c r="D78" s="60" t="s">
        <v>19</v>
      </c>
      <c r="E78" s="53">
        <f>+B!E50/E!E92</f>
        <v>0</v>
      </c>
      <c r="F78" s="53">
        <f>+B!F50/E!F92</f>
        <v>0</v>
      </c>
      <c r="G78" s="53">
        <f>+B!G50/E!G92</f>
        <v>0</v>
      </c>
      <c r="H78" s="53">
        <f>+B!H50/E!H92</f>
        <v>0</v>
      </c>
      <c r="I78" s="53">
        <f>+B!I50/E!I92</f>
        <v>0</v>
      </c>
      <c r="J78" s="53">
        <f>+B!J50/E!J92</f>
        <v>0</v>
      </c>
      <c r="K78" s="53">
        <f>+B!K50/E!K92</f>
        <v>0</v>
      </c>
      <c r="L78" s="53">
        <f>+B!L50/E!L92</f>
        <v>6.9130418573514841E-10</v>
      </c>
      <c r="M78" s="53">
        <f>+B!M50/E!M92</f>
        <v>0</v>
      </c>
      <c r="N78" s="53">
        <f>+B!N50/E!N92</f>
        <v>0</v>
      </c>
      <c r="O78" s="53">
        <f>+B!O50/E!O92</f>
        <v>0</v>
      </c>
      <c r="P78" s="53">
        <f>+B!P50/E!P92</f>
        <v>2.0949377420962919E-10</v>
      </c>
      <c r="Q78" s="53">
        <f>+B!Q50/E!Q92</f>
        <v>1.1797237023296913E-10</v>
      </c>
      <c r="R78" s="53">
        <f>+B!R50/E!R92</f>
        <v>1.7100790519146417E-10</v>
      </c>
      <c r="S78" s="53">
        <f>+B!S50/E!S92</f>
        <v>0</v>
      </c>
      <c r="T78" s="53">
        <f>+B!T50/E!T92</f>
        <v>0</v>
      </c>
      <c r="U78" s="53">
        <f>+B!U50/E!U92</f>
        <v>0</v>
      </c>
      <c r="V78" s="53">
        <f>+B!V50/E!V92</f>
        <v>0</v>
      </c>
      <c r="W78" s="53">
        <f>+B!W50/E!W92</f>
        <v>0</v>
      </c>
      <c r="X78" s="53">
        <f>+B!X50/E!X92</f>
        <v>0</v>
      </c>
      <c r="Y78" s="53">
        <f>+B!Y50/E!Y92</f>
        <v>0</v>
      </c>
      <c r="Z78" s="53">
        <f>+B!Z50/E!Z92</f>
        <v>0</v>
      </c>
      <c r="AA78" s="53">
        <f>+B!AA50/E!AA92</f>
        <v>0</v>
      </c>
      <c r="AB78" s="53">
        <f>+B!AB50/E!AB92</f>
        <v>0</v>
      </c>
      <c r="AC78" s="53">
        <f>+B!AC50/E!AC92</f>
        <v>0</v>
      </c>
      <c r="AD78" s="53">
        <f>+B!AD50/E!AD92</f>
        <v>0</v>
      </c>
    </row>
    <row r="79" spans="4:30" x14ac:dyDescent="0.25">
      <c r="D79" s="60" t="s">
        <v>20</v>
      </c>
      <c r="E79" s="53">
        <f>+B!E51/E!E93</f>
        <v>2.7314165438380199E-4</v>
      </c>
      <c r="F79" s="53">
        <f>+B!F51/E!F93</f>
        <v>7.4780849385620331E-4</v>
      </c>
      <c r="G79" s="53">
        <f>+B!G51/E!G93</f>
        <v>1.1160853763032118E-3</v>
      </c>
      <c r="H79" s="53">
        <f>+B!H51/E!H93</f>
        <v>1.4882161070620958E-3</v>
      </c>
      <c r="I79" s="53">
        <f>+B!I51/E!I93</f>
        <v>1.8551778694889001E-3</v>
      </c>
      <c r="J79" s="53">
        <f>+B!J51/E!J93</f>
        <v>2.2168988731404229E-3</v>
      </c>
      <c r="K79" s="53">
        <f>+B!K51/E!K93</f>
        <v>1.6831331415001151E-3</v>
      </c>
      <c r="L79" s="53">
        <f>+B!L51/E!L93</f>
        <v>1.6689237076341304E-3</v>
      </c>
      <c r="M79" s="53">
        <f>+B!M51/E!M93</f>
        <v>2.3673473339166332E-3</v>
      </c>
      <c r="N79" s="53">
        <f>+B!N51/E!N93</f>
        <v>1.6914080117312661E-3</v>
      </c>
      <c r="O79" s="53">
        <f>+B!O51/E!O93</f>
        <v>1.7378662236470408E-3</v>
      </c>
      <c r="P79" s="53">
        <f>+B!P51/E!P93</f>
        <v>1.3018494204123166E-3</v>
      </c>
      <c r="Q79" s="53">
        <f>+B!Q51/E!Q93</f>
        <v>1.2295098321444215E-3</v>
      </c>
      <c r="R79" s="53">
        <f>+B!R51/E!R93</f>
        <v>1.2214885370893504E-3</v>
      </c>
      <c r="S79" s="53">
        <f>+B!S51/E!S93</f>
        <v>1.1959022623704804E-3</v>
      </c>
      <c r="T79" s="53">
        <f>+B!T51/E!T93</f>
        <v>1.5042579592094187E-3</v>
      </c>
      <c r="U79" s="53">
        <f>+B!U51/E!U93</f>
        <v>9.5622570306992617E-4</v>
      </c>
      <c r="V79" s="53">
        <f>+B!V51/E!V93</f>
        <v>1.318995293786933E-3</v>
      </c>
      <c r="W79" s="53">
        <f>+B!W51/E!W93</f>
        <v>1.8851261656529133E-3</v>
      </c>
      <c r="X79" s="53">
        <f>+B!X51/E!X93</f>
        <v>2.6835630405620849E-3</v>
      </c>
      <c r="Y79" s="53">
        <f>+B!Y51/E!Y93</f>
        <v>2.5358772374813113E-3</v>
      </c>
      <c r="Z79" s="53">
        <f>+B!Z51/E!Z93</f>
        <v>2.4668290398706522E-3</v>
      </c>
      <c r="AA79" s="53">
        <f>+B!AA51/E!AA93</f>
        <v>1.6925428758804519E-3</v>
      </c>
      <c r="AB79" s="53">
        <f>+B!AB51/E!AB93</f>
        <v>1.8319398294242561E-3</v>
      </c>
      <c r="AC79" s="53">
        <f>+B!AC51/E!AC93</f>
        <v>2.3290661842933773E-3</v>
      </c>
      <c r="AD79" s="53">
        <f>+B!AD51/E!AD93</f>
        <v>1.6474903897796514E-3</v>
      </c>
    </row>
    <row r="80" spans="4:30" x14ac:dyDescent="0.25">
      <c r="D80" s="60" t="s">
        <v>21</v>
      </c>
      <c r="E80" s="53">
        <f>+B!E52/E!E94</f>
        <v>0</v>
      </c>
      <c r="F80" s="53">
        <f>+B!F52/E!F94</f>
        <v>6.6289665037693822E-8</v>
      </c>
      <c r="G80" s="53">
        <f>+B!G52/E!G94</f>
        <v>0</v>
      </c>
      <c r="H80" s="53">
        <f>+B!H52/E!H94</f>
        <v>5.5011176015107235E-8</v>
      </c>
      <c r="I80" s="53">
        <f>+B!I52/E!I94</f>
        <v>3.2871993157090015E-8</v>
      </c>
      <c r="J80" s="53">
        <f>+B!J52/E!J94</f>
        <v>1.9395775304878542E-7</v>
      </c>
      <c r="K80" s="53">
        <f>+B!K52/E!K94</f>
        <v>3.5473172744694352E-8</v>
      </c>
      <c r="L80" s="53">
        <f>+B!L52/E!L94</f>
        <v>1.1377955779847241E-7</v>
      </c>
      <c r="M80" s="53">
        <f>+B!M52/E!M94</f>
        <v>1.7194307916256278E-8</v>
      </c>
      <c r="N80" s="53">
        <f>+B!N52/E!N94</f>
        <v>5.5351088631175951E-9</v>
      </c>
      <c r="O80" s="53">
        <f>+B!O52/E!O94</f>
        <v>2.9742648545240909E-8</v>
      </c>
      <c r="P80" s="53">
        <f>+B!P52/E!P94</f>
        <v>8.7733225508034484E-8</v>
      </c>
      <c r="Q80" s="53">
        <f>+B!Q52/E!Q94</f>
        <v>8.9204560595948601E-8</v>
      </c>
      <c r="R80" s="53">
        <f>+B!R52/E!R94</f>
        <v>3.6595169771745789E-8</v>
      </c>
      <c r="S80" s="53">
        <f>+B!S52/E!S94</f>
        <v>8.5269491740367789E-7</v>
      </c>
      <c r="T80" s="53">
        <f>+B!T52/E!T94</f>
        <v>1.0275222625726328E-5</v>
      </c>
      <c r="U80" s="53">
        <f>+B!U52/E!U94</f>
        <v>8.3237408834102212E-6</v>
      </c>
      <c r="V80" s="53">
        <f>+B!V52/E!V94</f>
        <v>7.4151285186696505E-6</v>
      </c>
      <c r="W80" s="53">
        <f>+B!W52/E!W94</f>
        <v>1.1555969890812193E-5</v>
      </c>
      <c r="X80" s="53">
        <f>+B!X52/E!X94</f>
        <v>9.2370083006313697E-6</v>
      </c>
      <c r="Y80" s="53">
        <f>+B!Y52/E!Y94</f>
        <v>1.264051833272879E-5</v>
      </c>
      <c r="Z80" s="53">
        <f>+B!Z52/E!Z94</f>
        <v>1.1113816574762354E-5</v>
      </c>
      <c r="AA80" s="53">
        <f>+B!AA52/E!AA94</f>
        <v>8.8952563389786966E-6</v>
      </c>
      <c r="AB80" s="53">
        <f>+B!AB52/E!AB94</f>
        <v>4.8720519334662166E-6</v>
      </c>
      <c r="AC80" s="53">
        <f>+B!AC52/E!AC94</f>
        <v>1.0367740607394594E-5</v>
      </c>
      <c r="AD80" s="53">
        <f>+B!AD52/E!AD94</f>
        <v>7.9149790908255731E-6</v>
      </c>
    </row>
    <row r="81" spans="4:30" x14ac:dyDescent="0.25">
      <c r="D81" s="60" t="s">
        <v>22</v>
      </c>
      <c r="E81" s="53">
        <f>+B!E53/E!E95</f>
        <v>2.4828114369511868E-6</v>
      </c>
      <c r="F81" s="53">
        <f>+B!F53/E!F95</f>
        <v>1.4961064080479775E-6</v>
      </c>
      <c r="G81" s="53">
        <f>+B!G53/E!G95</f>
        <v>6.1834909423210193E-7</v>
      </c>
      <c r="H81" s="53">
        <f>+B!H53/E!H95</f>
        <v>2.47578308900837E-6</v>
      </c>
      <c r="I81" s="53">
        <f>+B!I53/E!I95</f>
        <v>7.6871458534652403E-6</v>
      </c>
      <c r="J81" s="53">
        <f>+B!J53/E!J95</f>
        <v>7.3163780595227439E-6</v>
      </c>
      <c r="K81" s="53">
        <f>+B!K53/E!K95</f>
        <v>7.3147733538536153E-6</v>
      </c>
      <c r="L81" s="53">
        <f>+B!L53/E!L95</f>
        <v>2.9977183008050239E-6</v>
      </c>
      <c r="M81" s="53">
        <f>+B!M53/E!M95</f>
        <v>3.594132497474779E-6</v>
      </c>
      <c r="N81" s="53">
        <f>+B!N53/E!N95</f>
        <v>7.305987884298295E-6</v>
      </c>
      <c r="O81" s="53">
        <f>+B!O53/E!O95</f>
        <v>5.7667034650841743E-6</v>
      </c>
      <c r="P81" s="53">
        <f>+B!P53/E!P95</f>
        <v>6.4906691009011987E-6</v>
      </c>
      <c r="Q81" s="53">
        <f>+B!Q53/E!Q95</f>
        <v>5.0063872048087621E-6</v>
      </c>
      <c r="R81" s="53">
        <f>+B!R53/E!R95</f>
        <v>3.7758103915081732E-6</v>
      </c>
      <c r="S81" s="53">
        <f>+B!S53/E!S95</f>
        <v>3.348931960729816E-6</v>
      </c>
      <c r="T81" s="53">
        <f>+B!T53/E!T95</f>
        <v>2.7499106374913423E-6</v>
      </c>
      <c r="U81" s="53">
        <f>+B!U53/E!U95</f>
        <v>2.2513518542179092E-6</v>
      </c>
      <c r="V81" s="53">
        <f>+B!V53/E!V95</f>
        <v>1.6915824020892234E-6</v>
      </c>
      <c r="W81" s="53">
        <f>+B!W53/E!W95</f>
        <v>2.3891880203837539E-6</v>
      </c>
      <c r="X81" s="53">
        <f>+B!X53/E!X95</f>
        <v>1.8151387721127598E-6</v>
      </c>
      <c r="Y81" s="53">
        <f>+B!Y53/E!Y95</f>
        <v>1.2073854279886074E-6</v>
      </c>
      <c r="Z81" s="53">
        <f>+B!Z53/E!Z95</f>
        <v>1.3267158641353509E-6</v>
      </c>
      <c r="AA81" s="53">
        <f>+B!AA53/E!AA95</f>
        <v>1.3003904343143289E-6</v>
      </c>
      <c r="AB81" s="53">
        <f>+B!AB53/E!AB95</f>
        <v>1.6287948639978862E-6</v>
      </c>
      <c r="AC81" s="53">
        <f>+B!AC53/E!AC95</f>
        <v>1.6126216156307062E-6</v>
      </c>
      <c r="AD81" s="53">
        <f>+B!AD53/E!AD95</f>
        <v>9.0337583767850052E-7</v>
      </c>
    </row>
    <row r="82" spans="4:30" x14ac:dyDescent="0.25">
      <c r="D82" s="60" t="s">
        <v>23</v>
      </c>
      <c r="E82" s="53">
        <f>+B!E54/E!E96</f>
        <v>6.3539866777269157E-10</v>
      </c>
      <c r="F82" s="53">
        <f>+B!F54/E!F96</f>
        <v>7.1386328692754836E-9</v>
      </c>
      <c r="G82" s="53">
        <f>+B!G54/E!G96</f>
        <v>1.9516937754003807E-8</v>
      </c>
      <c r="H82" s="53">
        <f>+B!H54/E!H96</f>
        <v>3.1978093298909454E-8</v>
      </c>
      <c r="I82" s="53">
        <f>+B!I54/E!I96</f>
        <v>4.4985439758154865E-8</v>
      </c>
      <c r="J82" s="53">
        <f>+B!J54/E!J96</f>
        <v>3.8198694224649878E-8</v>
      </c>
      <c r="K82" s="53">
        <f>+B!K54/E!K96</f>
        <v>2.031271202478348E-7</v>
      </c>
      <c r="L82" s="53">
        <f>+B!L54/E!L96</f>
        <v>9.0262096282163939E-7</v>
      </c>
      <c r="M82" s="53">
        <f>+B!M54/E!M96</f>
        <v>1.0526204280632924E-7</v>
      </c>
      <c r="N82" s="53">
        <f>+B!N54/E!N96</f>
        <v>1.3399514769902726E-8</v>
      </c>
      <c r="O82" s="53">
        <f>+B!O54/E!O96</f>
        <v>5.5351466494466078E-8</v>
      </c>
      <c r="P82" s="53">
        <f>+B!P54/E!P96</f>
        <v>2.5223698710338315E-8</v>
      </c>
      <c r="Q82" s="53">
        <f>+B!Q54/E!Q96</f>
        <v>5.0243673352971085E-8</v>
      </c>
      <c r="R82" s="53">
        <f>+B!R54/E!R96</f>
        <v>3.2914538139327284E-8</v>
      </c>
      <c r="S82" s="53">
        <f>+B!S54/E!S96</f>
        <v>1.0737765569563062E-8</v>
      </c>
      <c r="T82" s="53">
        <f>+B!T54/E!T96</f>
        <v>2.148109283805866E-7</v>
      </c>
      <c r="U82" s="53">
        <f>+B!U54/E!U96</f>
        <v>2.1311145360821692E-7</v>
      </c>
      <c r="V82" s="53">
        <f>+B!V54/E!V96</f>
        <v>6.3585527956701164E-8</v>
      </c>
      <c r="W82" s="53">
        <f>+B!W54/E!W96</f>
        <v>5.1181868484592471E-8</v>
      </c>
      <c r="X82" s="53">
        <f>+B!X54/E!X96</f>
        <v>6.2418735646034533E-8</v>
      </c>
      <c r="Y82" s="53">
        <f>+B!Y54/E!Y96</f>
        <v>2.3984468531777451E-8</v>
      </c>
      <c r="Z82" s="53">
        <f>+B!Z54/E!Z96</f>
        <v>2.9745559187742317E-8</v>
      </c>
      <c r="AA82" s="53">
        <f>+B!AA54/E!AA96</f>
        <v>5.6468280909446831E-8</v>
      </c>
      <c r="AB82" s="53">
        <f>+B!AB54/E!AB96</f>
        <v>3.9204441764827351E-8</v>
      </c>
      <c r="AC82" s="53">
        <f>+B!AC54/E!AC96</f>
        <v>1.5854348133420166E-9</v>
      </c>
      <c r="AD82" s="53">
        <f>+B!AD54/E!AD96</f>
        <v>2.8084671282496189E-8</v>
      </c>
    </row>
    <row r="83" spans="4:30" x14ac:dyDescent="0.25">
      <c r="D83" s="60" t="s">
        <v>24</v>
      </c>
      <c r="E83" s="53">
        <f>+B!E55/E!E97</f>
        <v>3.1297941328853529E-7</v>
      </c>
      <c r="F83" s="53">
        <f>+B!F55/E!F97</f>
        <v>7.5223638874946962E-7</v>
      </c>
      <c r="G83" s="53">
        <f>+B!G55/E!G97</f>
        <v>1.5950135982730766E-6</v>
      </c>
      <c r="H83" s="53">
        <f>+B!H55/E!H97</f>
        <v>9.1681878916285746E-7</v>
      </c>
      <c r="I83" s="53">
        <f>+B!I55/E!I97</f>
        <v>3.8026577700377055E-7</v>
      </c>
      <c r="J83" s="53">
        <f>+B!J55/E!J97</f>
        <v>2.7273916994025427E-7</v>
      </c>
      <c r="K83" s="53">
        <f>+B!K55/E!K97</f>
        <v>3.1481892046874042E-7</v>
      </c>
      <c r="L83" s="53">
        <f>+B!L55/E!L97</f>
        <v>2.9007633012321951E-7</v>
      </c>
      <c r="M83" s="53">
        <f>+B!M55/E!M97</f>
        <v>4.3215901925352028E-8</v>
      </c>
      <c r="N83" s="53">
        <f>+B!N55/E!N97</f>
        <v>6.3270807443698171E-8</v>
      </c>
      <c r="O83" s="53">
        <f>+B!O55/E!O97</f>
        <v>1.2608391354083904E-7</v>
      </c>
      <c r="P83" s="53">
        <f>+B!P55/E!P97</f>
        <v>1.7452830542797574E-7</v>
      </c>
      <c r="Q83" s="53">
        <f>+B!Q55/E!Q97</f>
        <v>1.0468924630782883E-6</v>
      </c>
      <c r="R83" s="53">
        <f>+B!R55/E!R97</f>
        <v>1.3966294137379675E-7</v>
      </c>
      <c r="S83" s="53">
        <f>+B!S55/E!S97</f>
        <v>4.5566182924802468E-8</v>
      </c>
      <c r="T83" s="53">
        <f>+B!T55/E!T97</f>
        <v>3.7060152204337371E-7</v>
      </c>
      <c r="U83" s="53">
        <f>+B!U55/E!U97</f>
        <v>1.59217329197311E-7</v>
      </c>
      <c r="V83" s="53">
        <f>+B!V55/E!V97</f>
        <v>4.6585112639987502E-8</v>
      </c>
      <c r="W83" s="53">
        <f>+B!W55/E!W97</f>
        <v>2.0370177421423949E-7</v>
      </c>
      <c r="X83" s="53">
        <f>+B!X55/E!X97</f>
        <v>2.052024496691515E-7</v>
      </c>
      <c r="Y83" s="53">
        <f>+B!Y55/E!Y97</f>
        <v>1.3719831607568429E-7</v>
      </c>
      <c r="Z83" s="53">
        <f>+B!Z55/E!Z97</f>
        <v>2.2421405005933925E-8</v>
      </c>
      <c r="AA83" s="53">
        <f>+B!AA55/E!AA97</f>
        <v>1.6721958004298119E-8</v>
      </c>
      <c r="AB83" s="53">
        <f>+B!AB55/E!AB97</f>
        <v>1.1733067781066115E-7</v>
      </c>
      <c r="AC83" s="53">
        <f>+B!AC55/E!AC97</f>
        <v>1.1972263114286366E-8</v>
      </c>
      <c r="AD83" s="53">
        <f>+B!AD55/E!AD97</f>
        <v>4.0494331096680766E-9</v>
      </c>
    </row>
    <row r="84" spans="4:30" ht="15.75" thickBot="1" x14ac:dyDescent="0.3">
      <c r="D84" s="61" t="s">
        <v>25</v>
      </c>
      <c r="E84" s="54">
        <f>+B!E56/E!E98</f>
        <v>0</v>
      </c>
      <c r="F84" s="54">
        <f>+B!F56/E!F98</f>
        <v>0</v>
      </c>
      <c r="G84" s="54">
        <f>+B!G56/E!G98</f>
        <v>0</v>
      </c>
      <c r="H84" s="54">
        <f>+B!H56/E!H98</f>
        <v>0</v>
      </c>
      <c r="I84" s="54">
        <f>+B!I56/E!I98</f>
        <v>6.1068169404568414E-12</v>
      </c>
      <c r="J84" s="54">
        <f>+B!J56/E!J98</f>
        <v>0</v>
      </c>
      <c r="K84" s="54">
        <f>+B!K56/E!K98</f>
        <v>1.0336998426285279E-7</v>
      </c>
      <c r="L84" s="54">
        <f>+B!L56/E!L98</f>
        <v>2.8509804806051629E-9</v>
      </c>
      <c r="M84" s="54">
        <f>+B!M56/E!M98</f>
        <v>7.4486676823586532E-7</v>
      </c>
      <c r="N84" s="54">
        <f>+B!N56/E!N98</f>
        <v>2.5257475351625861E-7</v>
      </c>
      <c r="O84" s="54">
        <f>+B!O56/E!O98</f>
        <v>1.0139813972720334E-7</v>
      </c>
      <c r="P84" s="54">
        <f>+B!P56/E!P98</f>
        <v>2.8748043647492073E-8</v>
      </c>
      <c r="Q84" s="54">
        <f>+B!Q56/E!Q98</f>
        <v>1.1314313212442542E-7</v>
      </c>
      <c r="R84" s="54">
        <f>+B!R56/E!R98</f>
        <v>1.3902309094044429E-7</v>
      </c>
      <c r="S84" s="54">
        <f>+B!S56/E!S98</f>
        <v>7.8990404041869796E-8</v>
      </c>
      <c r="T84" s="54">
        <f>+B!T56/E!T98</f>
        <v>1.3843747437698409E-7</v>
      </c>
      <c r="U84" s="54">
        <f>+B!U56/E!U98</f>
        <v>8.0302913846081984E-8</v>
      </c>
      <c r="V84" s="54">
        <f>+B!V56/E!V98</f>
        <v>4.238800181797928E-8</v>
      </c>
      <c r="W84" s="54">
        <f>+B!W56/E!W98</f>
        <v>4.759601378643257E-8</v>
      </c>
      <c r="X84" s="54">
        <f>+B!X56/E!X98</f>
        <v>8.3053339112055505E-8</v>
      </c>
      <c r="Y84" s="54">
        <f>+B!Y56/E!Y98</f>
        <v>8.1239117300707845E-8</v>
      </c>
      <c r="Z84" s="54">
        <f>+B!Z56/E!Z98</f>
        <v>4.8005428625096851E-8</v>
      </c>
      <c r="AA84" s="54">
        <f>+B!AA56/E!AA98</f>
        <v>4.553147656729254E-8</v>
      </c>
      <c r="AB84" s="54">
        <f>+B!AB56/E!AB98</f>
        <v>3.460966705617322E-8</v>
      </c>
      <c r="AC84" s="54">
        <f>+B!AC56/E!AC98</f>
        <v>3.9704516401459638E-8</v>
      </c>
      <c r="AD84" s="54">
        <f>+B!AD56/E!AD98</f>
        <v>3.6973127910300995E-8</v>
      </c>
    </row>
    <row r="85" spans="4:30" s="1" customFormat="1" x14ac:dyDescent="0.25">
      <c r="D85" s="1" t="s">
        <v>52</v>
      </c>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4:30" ht="15.75" thickBot="1" x14ac:dyDescent="0.3"/>
    <row r="87" spans="4:30" ht="15.75" thickBot="1" x14ac:dyDescent="0.3">
      <c r="D87" s="57" t="s">
        <v>14</v>
      </c>
      <c r="E87" s="12">
        <v>1995</v>
      </c>
      <c r="F87" s="8">
        <v>1996</v>
      </c>
      <c r="G87" s="12">
        <v>1997</v>
      </c>
      <c r="H87" s="8">
        <v>1998</v>
      </c>
      <c r="I87" s="12">
        <v>1999</v>
      </c>
      <c r="J87" s="8">
        <v>2000</v>
      </c>
      <c r="K87" s="12">
        <v>2001</v>
      </c>
      <c r="L87" s="8">
        <v>2002</v>
      </c>
      <c r="M87" s="12">
        <v>2003</v>
      </c>
      <c r="N87" s="8">
        <v>2004</v>
      </c>
      <c r="O87" s="12">
        <v>2005</v>
      </c>
      <c r="P87" s="8">
        <v>2006</v>
      </c>
      <c r="Q87" s="12">
        <v>2007</v>
      </c>
      <c r="R87" s="8">
        <v>2008</v>
      </c>
      <c r="S87" s="12">
        <v>2009</v>
      </c>
      <c r="T87" s="8">
        <v>2010</v>
      </c>
      <c r="U87" s="12">
        <v>2011</v>
      </c>
      <c r="V87" s="8">
        <v>2012</v>
      </c>
      <c r="W87" s="12">
        <v>2013</v>
      </c>
      <c r="X87" s="8">
        <v>2014</v>
      </c>
      <c r="Y87" s="12">
        <v>2015</v>
      </c>
      <c r="Z87" s="9">
        <v>2016</v>
      </c>
      <c r="AA87" s="9">
        <v>2017</v>
      </c>
      <c r="AB87" s="9">
        <v>2018</v>
      </c>
      <c r="AC87" s="9">
        <v>2019</v>
      </c>
      <c r="AD87" s="9">
        <v>2020</v>
      </c>
    </row>
    <row r="88" spans="4:30" ht="15.75" thickBot="1" x14ac:dyDescent="0.3">
      <c r="D88" s="58" t="s">
        <v>15</v>
      </c>
      <c r="E88" s="173">
        <v>5186519199.7740002</v>
      </c>
      <c r="F88" s="173">
        <v>5438298510.915</v>
      </c>
      <c r="G88" s="173">
        <v>5645858902.5120001</v>
      </c>
      <c r="H88" s="173">
        <v>5578046699.1859999</v>
      </c>
      <c r="I88" s="173">
        <v>5801635869.2840004</v>
      </c>
      <c r="J88" s="173">
        <v>6555328990.7309999</v>
      </c>
      <c r="K88" s="173">
        <v>6309295736.4750004</v>
      </c>
      <c r="L88" s="173">
        <v>6629663111.382</v>
      </c>
      <c r="M88" s="173">
        <v>7734830640.7889996</v>
      </c>
      <c r="N88" s="173">
        <v>9448164901.4850006</v>
      </c>
      <c r="O88" s="173">
        <v>10719503566.285</v>
      </c>
      <c r="P88" s="173">
        <v>12332743093.599001</v>
      </c>
      <c r="Q88" s="173">
        <v>14177721113.138</v>
      </c>
      <c r="R88" s="173">
        <v>16432852560.402</v>
      </c>
      <c r="S88" s="173">
        <v>12657852987.379999</v>
      </c>
      <c r="T88" s="173">
        <v>15254273600.983</v>
      </c>
      <c r="U88" s="173">
        <v>18251446299.514999</v>
      </c>
      <c r="V88" s="173">
        <v>18418179124.070999</v>
      </c>
      <c r="W88" s="173">
        <v>18734677848.535999</v>
      </c>
      <c r="X88" s="173">
        <v>18806776994.763</v>
      </c>
      <c r="Y88" s="173">
        <v>16509585636.825001</v>
      </c>
      <c r="Z88" s="173">
        <v>16042546299.26</v>
      </c>
      <c r="AA88" s="173">
        <v>17785863773.484001</v>
      </c>
      <c r="AB88" s="173">
        <v>19597307141.341</v>
      </c>
      <c r="AC88" s="173">
        <v>19056376232.123001</v>
      </c>
      <c r="AD88" s="187">
        <v>17656404092.278999</v>
      </c>
    </row>
    <row r="89" spans="4:30" x14ac:dyDescent="0.25">
      <c r="D89" s="59" t="s">
        <v>16</v>
      </c>
      <c r="E89" s="174">
        <v>375108083.39099997</v>
      </c>
      <c r="F89" s="174">
        <v>401238804.78299999</v>
      </c>
      <c r="G89" s="174">
        <v>388917328.47100002</v>
      </c>
      <c r="H89" s="174">
        <v>380122796.91000003</v>
      </c>
      <c r="I89" s="174">
        <v>373546417.18000001</v>
      </c>
      <c r="J89" s="174">
        <v>359365249.764</v>
      </c>
      <c r="K89" s="174">
        <v>369956814.06599998</v>
      </c>
      <c r="L89" s="174">
        <v>393226072.34500003</v>
      </c>
      <c r="M89" s="174">
        <v>452886947.02999997</v>
      </c>
      <c r="N89" s="174">
        <v>516122306.58700001</v>
      </c>
      <c r="O89" s="174">
        <v>565432841.95799994</v>
      </c>
      <c r="P89" s="174">
        <v>618062862.03999996</v>
      </c>
      <c r="Q89" s="174">
        <v>734369968.07599998</v>
      </c>
      <c r="R89" s="174">
        <v>891476197.48399997</v>
      </c>
      <c r="S89" s="174">
        <v>799457366.95000005</v>
      </c>
      <c r="T89" s="174">
        <v>885019485.94200003</v>
      </c>
      <c r="U89" s="174">
        <v>1061663729.589</v>
      </c>
      <c r="V89" s="174">
        <v>1059477207.568</v>
      </c>
      <c r="W89" s="174">
        <v>1120467278.267</v>
      </c>
      <c r="X89" s="174">
        <v>1155055542.184</v>
      </c>
      <c r="Y89" s="174">
        <v>1061555601.556</v>
      </c>
      <c r="Z89" s="174">
        <v>1067565119.4960001</v>
      </c>
      <c r="AA89" s="174">
        <v>1144303565.7509999</v>
      </c>
      <c r="AB89" s="174">
        <v>1208031424.914</v>
      </c>
      <c r="AC89" s="184">
        <v>1220767933.0109999</v>
      </c>
      <c r="AD89" s="174">
        <v>1232766200.6730001</v>
      </c>
    </row>
    <row r="90" spans="4:30" x14ac:dyDescent="0.25">
      <c r="D90" s="60" t="s">
        <v>17</v>
      </c>
      <c r="E90" s="175">
        <v>51654247.222000003</v>
      </c>
      <c r="F90" s="175">
        <v>56265438.292000003</v>
      </c>
      <c r="G90" s="175">
        <v>57607812.052000001</v>
      </c>
      <c r="H90" s="175">
        <v>57187498.096000001</v>
      </c>
      <c r="I90" s="175">
        <v>58253817.467</v>
      </c>
      <c r="J90" s="175">
        <v>57025796.471000001</v>
      </c>
      <c r="K90" s="175">
        <v>59702877.090000004</v>
      </c>
      <c r="L90" s="175">
        <v>64684366.497000001</v>
      </c>
      <c r="M90" s="175">
        <v>72831569.251000002</v>
      </c>
      <c r="N90" s="175">
        <v>82724516.688999996</v>
      </c>
      <c r="O90" s="175">
        <v>89548236.133000001</v>
      </c>
      <c r="P90" s="175">
        <v>96273768.702999994</v>
      </c>
      <c r="Q90" s="175">
        <v>112181434.82600001</v>
      </c>
      <c r="R90" s="175">
        <v>126309590.074</v>
      </c>
      <c r="S90" s="175">
        <v>117848822.807</v>
      </c>
      <c r="T90" s="175">
        <v>122440186.139</v>
      </c>
      <c r="U90" s="175">
        <v>142277579.75</v>
      </c>
      <c r="V90" s="175">
        <v>144548362.22499999</v>
      </c>
      <c r="W90" s="175">
        <v>148282516.838</v>
      </c>
      <c r="X90" s="175">
        <v>146135461.625</v>
      </c>
      <c r="Y90" s="175">
        <v>139413739.02599999</v>
      </c>
      <c r="Z90" s="175">
        <v>142419296.058</v>
      </c>
      <c r="AA90" s="175">
        <v>149613282.764</v>
      </c>
      <c r="AB90" s="175">
        <v>162282307.252</v>
      </c>
      <c r="AC90" s="185">
        <v>162313095.766</v>
      </c>
      <c r="AD90" s="175">
        <v>152961609.89700001</v>
      </c>
    </row>
    <row r="91" spans="4:30" x14ac:dyDescent="0.25">
      <c r="D91" s="60" t="s">
        <v>18</v>
      </c>
      <c r="E91" s="175">
        <v>239194797.38699999</v>
      </c>
      <c r="F91" s="175">
        <v>228803412.84400001</v>
      </c>
      <c r="G91" s="175">
        <v>231702699.38600001</v>
      </c>
      <c r="H91" s="175">
        <v>209261171.91299999</v>
      </c>
      <c r="I91" s="175">
        <v>204141562.206</v>
      </c>
      <c r="J91" s="175">
        <v>226282023.222</v>
      </c>
      <c r="K91" s="175">
        <v>214017753.01800001</v>
      </c>
      <c r="L91" s="175">
        <v>218002395.45199999</v>
      </c>
      <c r="M91" s="175">
        <v>259141719.57600001</v>
      </c>
      <c r="N91" s="175">
        <v>338968251.66000003</v>
      </c>
      <c r="O91" s="175">
        <v>383576006.62099999</v>
      </c>
      <c r="P91" s="175">
        <v>455233481.91399997</v>
      </c>
      <c r="Q91" s="175">
        <v>561630961.76499999</v>
      </c>
      <c r="R91" s="175">
        <v>679199677.79999995</v>
      </c>
      <c r="S91" s="175">
        <v>478863757.70899999</v>
      </c>
      <c r="T91" s="175">
        <v>684783903.83500004</v>
      </c>
      <c r="U91" s="175">
        <v>878732334.5</v>
      </c>
      <c r="V91" s="175">
        <v>814753519.41199994</v>
      </c>
      <c r="W91" s="175">
        <v>816545623.84200001</v>
      </c>
      <c r="X91" s="175">
        <v>792344934.13199997</v>
      </c>
      <c r="Y91" s="175">
        <v>640397450.71200001</v>
      </c>
      <c r="Z91" s="175">
        <v>607424694.53199995</v>
      </c>
      <c r="AA91" s="175">
        <v>731273307.60899997</v>
      </c>
      <c r="AB91" s="175">
        <v>795798492.93799996</v>
      </c>
      <c r="AC91" s="185">
        <v>776986938.77400005</v>
      </c>
      <c r="AD91" s="175">
        <v>771034649.70799994</v>
      </c>
    </row>
    <row r="92" spans="4:30" x14ac:dyDescent="0.25">
      <c r="D92" s="60" t="s">
        <v>19</v>
      </c>
      <c r="E92" s="175">
        <v>378302556.00099999</v>
      </c>
      <c r="F92" s="175">
        <v>457035065.42400002</v>
      </c>
      <c r="G92" s="175">
        <v>470418733.26700002</v>
      </c>
      <c r="H92" s="175">
        <v>353842536.78399998</v>
      </c>
      <c r="I92" s="175">
        <v>416441330.27499998</v>
      </c>
      <c r="J92" s="175">
        <v>658028521.84099996</v>
      </c>
      <c r="K92" s="175">
        <v>606909999.80400002</v>
      </c>
      <c r="L92" s="175">
        <v>610440394.70299995</v>
      </c>
      <c r="M92" s="175">
        <v>764410934.65100002</v>
      </c>
      <c r="N92" s="175">
        <v>1031442942.046</v>
      </c>
      <c r="O92" s="175">
        <v>1427961298.902</v>
      </c>
      <c r="P92" s="175">
        <v>1785255917.0840001</v>
      </c>
      <c r="Q92" s="175">
        <v>1991991849.7520001</v>
      </c>
      <c r="R92" s="175">
        <v>2859516929.6560001</v>
      </c>
      <c r="S92" s="175">
        <v>1801918046.3139999</v>
      </c>
      <c r="T92" s="175">
        <v>2347251751.8759999</v>
      </c>
      <c r="U92" s="175">
        <v>3208264083.7969999</v>
      </c>
      <c r="V92" s="175">
        <v>3339516720.223</v>
      </c>
      <c r="W92" s="175">
        <v>3225478579.0300002</v>
      </c>
      <c r="X92" s="175">
        <v>3020494232.02</v>
      </c>
      <c r="Y92" s="175">
        <v>1833346798.635</v>
      </c>
      <c r="Z92" s="175">
        <v>1517805941.7160001</v>
      </c>
      <c r="AA92" s="175">
        <v>1979558157.5940001</v>
      </c>
      <c r="AB92" s="175">
        <v>2532784654.717</v>
      </c>
      <c r="AC92" s="185">
        <v>2299174283.29</v>
      </c>
      <c r="AD92" s="175">
        <v>1578433119.6240001</v>
      </c>
    </row>
    <row r="93" spans="4:30" x14ac:dyDescent="0.25">
      <c r="D93" s="60" t="s">
        <v>20</v>
      </c>
      <c r="E93" s="175">
        <v>27391358.585999999</v>
      </c>
      <c r="F93" s="175">
        <v>25986011.338</v>
      </c>
      <c r="G93" s="175">
        <v>27264177.675000001</v>
      </c>
      <c r="H93" s="175">
        <v>29199677.247000001</v>
      </c>
      <c r="I93" s="175">
        <v>26839259.361000001</v>
      </c>
      <c r="J93" s="175">
        <v>21513904.210000001</v>
      </c>
      <c r="K93" s="175">
        <v>20841042.895</v>
      </c>
      <c r="L93" s="175">
        <v>26235309.499000002</v>
      </c>
      <c r="M93" s="175">
        <v>33653076.107000001</v>
      </c>
      <c r="N93" s="175">
        <v>40172229.012000002</v>
      </c>
      <c r="O93" s="175">
        <v>41648988.291000001</v>
      </c>
      <c r="P93" s="175">
        <v>47300716.222999997</v>
      </c>
      <c r="Q93" s="175">
        <v>61836406.681999996</v>
      </c>
      <c r="R93" s="175">
        <v>92020511.520999998</v>
      </c>
      <c r="S93" s="175">
        <v>68896984.805999994</v>
      </c>
      <c r="T93" s="175">
        <v>82306694.302000001</v>
      </c>
      <c r="U93" s="175">
        <v>114851963.97400001</v>
      </c>
      <c r="V93" s="175">
        <v>110727081.95999999</v>
      </c>
      <c r="W93" s="175">
        <v>103905194.023</v>
      </c>
      <c r="X93" s="175">
        <v>101856597.318</v>
      </c>
      <c r="Y93" s="175">
        <v>90316359.409999996</v>
      </c>
      <c r="Z93" s="175">
        <v>91501355.121000007</v>
      </c>
      <c r="AA93" s="175">
        <v>108191587.11399999</v>
      </c>
      <c r="AB93" s="175">
        <v>102634211.55</v>
      </c>
      <c r="AC93" s="185">
        <v>97438321.645999998</v>
      </c>
      <c r="AD93" s="175">
        <v>107171308.006</v>
      </c>
    </row>
    <row r="94" spans="4:30" x14ac:dyDescent="0.25">
      <c r="D94" s="60" t="s">
        <v>21</v>
      </c>
      <c r="E94" s="175">
        <v>506235279.73799998</v>
      </c>
      <c r="F94" s="175">
        <v>519900047.472</v>
      </c>
      <c r="G94" s="175">
        <v>540703540.42900002</v>
      </c>
      <c r="H94" s="175">
        <v>548888465.71300006</v>
      </c>
      <c r="I94" s="175">
        <v>573101847.21599996</v>
      </c>
      <c r="J94" s="175">
        <v>612870576.87300003</v>
      </c>
      <c r="K94" s="175">
        <v>636932032.06299996</v>
      </c>
      <c r="L94" s="175">
        <v>710136351.05799997</v>
      </c>
      <c r="M94" s="175">
        <v>849467165.01400006</v>
      </c>
      <c r="N94" s="175">
        <v>1026718740.415</v>
      </c>
      <c r="O94" s="175">
        <v>1167246418.7980001</v>
      </c>
      <c r="P94" s="175">
        <v>1304078350.448</v>
      </c>
      <c r="Q94" s="175">
        <v>1525022925.859</v>
      </c>
      <c r="R94" s="175">
        <v>1757690984.9360001</v>
      </c>
      <c r="S94" s="175">
        <v>1498042235.187</v>
      </c>
      <c r="T94" s="175">
        <v>1706216073.227</v>
      </c>
      <c r="U94" s="175">
        <v>2014075189.848</v>
      </c>
      <c r="V94" s="175">
        <v>1974694027.6400001</v>
      </c>
      <c r="W94" s="175">
        <v>2030634401.2420001</v>
      </c>
      <c r="X94" s="175">
        <v>2072751195.7190001</v>
      </c>
      <c r="Y94" s="175">
        <v>1886874364.8150001</v>
      </c>
      <c r="Z94" s="175">
        <v>1872588940.082</v>
      </c>
      <c r="AA94" s="175">
        <v>2055901404.4219999</v>
      </c>
      <c r="AB94" s="175">
        <v>2301258310.2789998</v>
      </c>
      <c r="AC94" s="185">
        <v>2257209249.941</v>
      </c>
      <c r="AD94" s="175">
        <v>2249115227.6869998</v>
      </c>
    </row>
    <row r="95" spans="4:30" x14ac:dyDescent="0.25">
      <c r="D95" s="60" t="s">
        <v>22</v>
      </c>
      <c r="E95" s="175">
        <v>826952046.95899999</v>
      </c>
      <c r="F95" s="175">
        <v>826308873.05200005</v>
      </c>
      <c r="G95" s="175">
        <v>849702869.95000005</v>
      </c>
      <c r="H95" s="175">
        <v>844625690.06299996</v>
      </c>
      <c r="I95" s="175">
        <v>833812850.98300004</v>
      </c>
      <c r="J95" s="175">
        <v>899493567.23500001</v>
      </c>
      <c r="K95" s="175">
        <v>857660749.898</v>
      </c>
      <c r="L95" s="175">
        <v>911581985.29400003</v>
      </c>
      <c r="M95" s="175">
        <v>1050639619.617</v>
      </c>
      <c r="N95" s="175">
        <v>1311664918.1140001</v>
      </c>
      <c r="O95" s="175">
        <v>1473209096.2260001</v>
      </c>
      <c r="P95" s="175">
        <v>1712590771.0280001</v>
      </c>
      <c r="Q95" s="175">
        <v>2015768974.1429999</v>
      </c>
      <c r="R95" s="175">
        <v>2242263016.9780002</v>
      </c>
      <c r="S95" s="175">
        <v>1592026073.5420001</v>
      </c>
      <c r="T95" s="175">
        <v>1958994567.516</v>
      </c>
      <c r="U95" s="175">
        <v>2340725635.6339998</v>
      </c>
      <c r="V95" s="175">
        <v>2214012155.349</v>
      </c>
      <c r="W95" s="175">
        <v>2244110113.6690001</v>
      </c>
      <c r="X95" s="175">
        <v>2315953504.2639999</v>
      </c>
      <c r="Y95" s="175">
        <v>2049444976.425</v>
      </c>
      <c r="Z95" s="175">
        <v>1953446906.0480001</v>
      </c>
      <c r="AA95" s="175">
        <v>2159030800.223</v>
      </c>
      <c r="AB95" s="175">
        <v>2355701804.3280001</v>
      </c>
      <c r="AC95" s="185">
        <v>2221996136.7680001</v>
      </c>
      <c r="AD95" s="175">
        <v>2118302173.0109999</v>
      </c>
    </row>
    <row r="96" spans="4:30" x14ac:dyDescent="0.25">
      <c r="D96" s="60" t="s">
        <v>23</v>
      </c>
      <c r="E96" s="175">
        <v>1916906757.563</v>
      </c>
      <c r="F96" s="175">
        <v>2052774007.0610001</v>
      </c>
      <c r="G96" s="175">
        <v>2167604392.309</v>
      </c>
      <c r="H96" s="175">
        <v>2236374737.2779999</v>
      </c>
      <c r="I96" s="175">
        <v>2376057688.3239999</v>
      </c>
      <c r="J96" s="175">
        <v>2642996103.6430001</v>
      </c>
      <c r="K96" s="175">
        <v>2511698090.2280002</v>
      </c>
      <c r="L96" s="175">
        <v>2615676011.5780001</v>
      </c>
      <c r="M96" s="175">
        <v>2992987705.7360001</v>
      </c>
      <c r="N96" s="175">
        <v>3618937016.2059999</v>
      </c>
      <c r="O96" s="175">
        <v>3962370175.3579998</v>
      </c>
      <c r="P96" s="175">
        <v>4505167989.2379999</v>
      </c>
      <c r="Q96" s="175">
        <v>5108882031.7080002</v>
      </c>
      <c r="R96" s="175">
        <v>5514523680.4379997</v>
      </c>
      <c r="S96" s="175">
        <v>4333862543.2379999</v>
      </c>
      <c r="T96" s="175">
        <v>5288641544.2849998</v>
      </c>
      <c r="U96" s="175">
        <v>5970171844.1610003</v>
      </c>
      <c r="V96" s="175">
        <v>6041642058.2620001</v>
      </c>
      <c r="W96" s="175">
        <v>6223082693.7449999</v>
      </c>
      <c r="X96" s="175">
        <v>6415894135.8730001</v>
      </c>
      <c r="Y96" s="175">
        <v>6137179975.6569996</v>
      </c>
      <c r="Z96" s="175">
        <v>6118089723.9610004</v>
      </c>
      <c r="AA96" s="175">
        <v>6675623800.2799997</v>
      </c>
      <c r="AB96" s="175">
        <v>7198061936.2670002</v>
      </c>
      <c r="AC96" s="185">
        <v>7051062526.1440001</v>
      </c>
      <c r="AD96" s="175">
        <v>6628989818.9420004</v>
      </c>
    </row>
    <row r="97" spans="4:30" x14ac:dyDescent="0.25">
      <c r="D97" s="60" t="s">
        <v>24</v>
      </c>
      <c r="E97" s="175">
        <v>651624328.44099998</v>
      </c>
      <c r="F97" s="175">
        <v>696686583.949</v>
      </c>
      <c r="G97" s="175">
        <v>728739868.58700001</v>
      </c>
      <c r="H97" s="175">
        <v>739100254.06299996</v>
      </c>
      <c r="I97" s="175">
        <v>770668878.77499998</v>
      </c>
      <c r="J97" s="175">
        <v>816300057.11600006</v>
      </c>
      <c r="K97" s="175">
        <v>814636552.39699996</v>
      </c>
      <c r="L97" s="175">
        <v>865337754.00899994</v>
      </c>
      <c r="M97" s="175">
        <v>991047232.42799997</v>
      </c>
      <c r="N97" s="175">
        <v>1150957336.2850001</v>
      </c>
      <c r="O97" s="175">
        <v>1262214945.0369999</v>
      </c>
      <c r="P97" s="175">
        <v>1392650890.6619999</v>
      </c>
      <c r="Q97" s="175">
        <v>1577961498.684</v>
      </c>
      <c r="R97" s="175">
        <v>1714792754.9300001</v>
      </c>
      <c r="S97" s="175">
        <v>1474031742.155</v>
      </c>
      <c r="T97" s="175">
        <v>1665942969.138</v>
      </c>
      <c r="U97" s="175">
        <v>1883651745.1459999</v>
      </c>
      <c r="V97" s="175">
        <v>1893566313.378</v>
      </c>
      <c r="W97" s="175">
        <v>1956757625.3940001</v>
      </c>
      <c r="X97" s="175">
        <v>2045014573.0550001</v>
      </c>
      <c r="Y97" s="175">
        <v>1963267536.3989999</v>
      </c>
      <c r="Z97" s="175">
        <v>1945774584.0840001</v>
      </c>
      <c r="AA97" s="175">
        <v>2030444041.9760001</v>
      </c>
      <c r="AB97" s="175">
        <v>2170796289.1939998</v>
      </c>
      <c r="AC97" s="185">
        <v>2184967015.0320001</v>
      </c>
      <c r="AD97" s="175">
        <v>2032136295.9059999</v>
      </c>
    </row>
    <row r="98" spans="4:30" ht="15.75" thickBot="1" x14ac:dyDescent="0.3">
      <c r="D98" s="61" t="s">
        <v>25</v>
      </c>
      <c r="E98" s="176">
        <v>166785681.623</v>
      </c>
      <c r="F98" s="176">
        <v>151074664.63</v>
      </c>
      <c r="G98" s="176">
        <v>169581114.59599999</v>
      </c>
      <c r="H98" s="176">
        <v>165907444.71900001</v>
      </c>
      <c r="I98" s="176">
        <v>163751428.89500001</v>
      </c>
      <c r="J98" s="176">
        <v>261449719.565</v>
      </c>
      <c r="K98" s="176">
        <v>216939183.65099999</v>
      </c>
      <c r="L98" s="176">
        <v>214312235.442</v>
      </c>
      <c r="M98" s="176">
        <v>267741841.23199999</v>
      </c>
      <c r="N98" s="176">
        <v>330456622.59600002</v>
      </c>
      <c r="O98" s="176">
        <v>343783427.32700002</v>
      </c>
      <c r="P98" s="176">
        <v>416097879.44800001</v>
      </c>
      <c r="Q98" s="176">
        <v>487762703.43400002</v>
      </c>
      <c r="R98" s="176">
        <v>551692524.46599996</v>
      </c>
      <c r="S98" s="176">
        <v>490489958.495</v>
      </c>
      <c r="T98" s="176">
        <v>509955850.59399998</v>
      </c>
      <c r="U98" s="176">
        <v>634161297.03100002</v>
      </c>
      <c r="V98" s="176">
        <v>819028935.33599997</v>
      </c>
      <c r="W98" s="176">
        <v>862467184.41999996</v>
      </c>
      <c r="X98" s="176">
        <v>737321348.602</v>
      </c>
      <c r="Y98" s="176">
        <v>703601933.39400005</v>
      </c>
      <c r="Z98" s="176">
        <v>720022734.71899998</v>
      </c>
      <c r="AA98" s="176">
        <v>741882375.59300005</v>
      </c>
      <c r="AB98" s="176">
        <v>758776441.20000005</v>
      </c>
      <c r="AC98" s="186">
        <v>774622203.90799999</v>
      </c>
      <c r="AD98" s="176">
        <v>772506996.68400002</v>
      </c>
    </row>
    <row r="99" spans="4:30" x14ac:dyDescent="0.25">
      <c r="D99" s="1" t="s">
        <v>51</v>
      </c>
    </row>
    <row r="100" spans="4:30" ht="15.75" thickBot="1" x14ac:dyDescent="0.3"/>
    <row r="101" spans="4:30" ht="15.75" thickBot="1" x14ac:dyDescent="0.3">
      <c r="D101" s="57" t="s">
        <v>14</v>
      </c>
      <c r="E101" s="12">
        <v>1995</v>
      </c>
      <c r="F101" s="8">
        <v>1996</v>
      </c>
      <c r="G101" s="12">
        <v>1997</v>
      </c>
      <c r="H101" s="8">
        <v>1998</v>
      </c>
      <c r="I101" s="12">
        <v>1999</v>
      </c>
      <c r="J101" s="8">
        <v>2000</v>
      </c>
      <c r="K101" s="12">
        <v>2001</v>
      </c>
      <c r="L101" s="8">
        <v>2002</v>
      </c>
      <c r="M101" s="12">
        <v>2003</v>
      </c>
      <c r="N101" s="8">
        <v>2004</v>
      </c>
      <c r="O101" s="12">
        <v>2005</v>
      </c>
      <c r="P101" s="8">
        <v>2006</v>
      </c>
      <c r="Q101" s="12">
        <v>2007</v>
      </c>
      <c r="R101" s="8">
        <v>2008</v>
      </c>
      <c r="S101" s="12">
        <v>2009</v>
      </c>
      <c r="T101" s="8">
        <v>2010</v>
      </c>
      <c r="U101" s="12">
        <v>2011</v>
      </c>
      <c r="V101" s="8">
        <v>2012</v>
      </c>
      <c r="W101" s="12">
        <v>2013</v>
      </c>
      <c r="X101" s="8">
        <v>2014</v>
      </c>
      <c r="Y101" s="12">
        <v>2015</v>
      </c>
      <c r="Z101" s="9">
        <v>2016</v>
      </c>
      <c r="AA101" s="9">
        <v>2017</v>
      </c>
      <c r="AB101" s="9">
        <v>2018</v>
      </c>
      <c r="AC101" s="9">
        <v>2019</v>
      </c>
      <c r="AD101" s="9">
        <v>2020</v>
      </c>
    </row>
    <row r="102" spans="4:30" ht="15.75" thickBot="1" x14ac:dyDescent="0.3">
      <c r="D102" s="58" t="s">
        <v>15</v>
      </c>
      <c r="E102" s="51">
        <f>+(A!D46+B!E46)/(E!E60+E!E88)</f>
        <v>8.7085804481608161E-6</v>
      </c>
      <c r="F102" s="51">
        <f>+(A!E46+B!F46)/(E!F60+E!F88)</f>
        <v>9.5645480609270419E-6</v>
      </c>
      <c r="G102" s="51">
        <f>+(A!F46+B!G46)/(E!G60+E!G88)</f>
        <v>1.1469502578512506E-5</v>
      </c>
      <c r="H102" s="51">
        <f>+(A!G46+B!H46)/(E!H60+E!H88)</f>
        <v>1.5795080677401521E-5</v>
      </c>
      <c r="I102" s="51">
        <f>+(A!H46+B!I46)/(E!I60+E!I88)</f>
        <v>2.1678748809333833E-5</v>
      </c>
      <c r="J102" s="51">
        <f>+(A!I46+B!J46)/(E!J60+E!J88)</f>
        <v>1.8826175449990103E-5</v>
      </c>
      <c r="K102" s="51">
        <f>+(A!J46+B!K46)/(E!K60+E!K88)</f>
        <v>1.3899529806437391E-5</v>
      </c>
      <c r="L102" s="51">
        <f>+(A!K46+B!L46)/(E!L60+E!L88)</f>
        <v>1.3536241166201679E-5</v>
      </c>
      <c r="M102" s="51">
        <f>+(A!L46+B!M46)/(E!M60+E!M88)</f>
        <v>1.5407005136446773E-5</v>
      </c>
      <c r="N102" s="51">
        <f>+(A!M46+B!N46)/(E!N60+E!N88)</f>
        <v>1.2619605850719852E-5</v>
      </c>
      <c r="O102" s="51">
        <f>+(A!N46+B!O46)/(E!O60+E!O88)</f>
        <v>1.1404923713413508E-5</v>
      </c>
      <c r="P102" s="51">
        <f>+(A!O46+B!P46)/(E!P60+E!P88)</f>
        <v>7.185234797060552E-6</v>
      </c>
      <c r="Q102" s="51">
        <f>+(A!P46+B!Q46)/(E!Q60+E!Q88)</f>
        <v>7.401863834265484E-6</v>
      </c>
      <c r="R102" s="51">
        <f>+(A!Q46+B!R46)/(E!R60+E!R88)</f>
        <v>1.0160205289563931E-5</v>
      </c>
      <c r="S102" s="51">
        <f>+(A!R46+B!S46)/(E!S60+E!S88)</f>
        <v>1.3321059663141007E-5</v>
      </c>
      <c r="T102" s="51">
        <f>+(A!S46+B!T46)/(E!T60+E!T88)</f>
        <v>1.2362869269236834E-5</v>
      </c>
      <c r="U102" s="51">
        <f>+(A!T46+B!U46)/(E!U60+E!U88)</f>
        <v>8.4581229369312964E-6</v>
      </c>
      <c r="V102" s="51">
        <f>+(A!U46+B!V46)/(E!V60+E!V88)</f>
        <v>1.1041571892149175E-5</v>
      </c>
      <c r="W102" s="51">
        <f>+(A!V46+B!W46)/(E!W60+E!W88)</f>
        <v>1.8423811091249743E-5</v>
      </c>
      <c r="X102" s="51">
        <f>+(A!W46+B!X46)/(E!X60+E!X88)</f>
        <v>1.8360470804325318E-5</v>
      </c>
      <c r="Y102" s="51">
        <f>+(A!X46+B!Y46)/(E!Y60+E!Y88)</f>
        <v>1.7683385497838844E-5</v>
      </c>
      <c r="Z102" s="51">
        <f>+(A!Y46+B!Z46)/(E!Z60+E!Z88)</f>
        <v>2.1378212274110244E-5</v>
      </c>
      <c r="AA102" s="51">
        <f>+(A!Z46+B!AA46)/(E!AA60+E!AA88)</f>
        <v>1.4383662135227809E-5</v>
      </c>
      <c r="AB102" s="51">
        <f>+(A!AA46+B!AB46)/(E!AB60+E!AB88)</f>
        <v>1.2145167090665277E-5</v>
      </c>
      <c r="AC102" s="51">
        <f>+(A!AB46+B!AC46)/(E!AC60+E!AC88)</f>
        <v>1.4783475331773466E-5</v>
      </c>
      <c r="AD102" s="51">
        <f>+(A!AC46+B!AD46)/(E!AD60+E!AD88)</f>
        <v>1.2246971807066467E-5</v>
      </c>
    </row>
    <row r="103" spans="4:30" x14ac:dyDescent="0.25">
      <c r="D103" s="59" t="s">
        <v>16</v>
      </c>
      <c r="E103" s="52">
        <f>+(A!D47+B!E47)/(E!E61+E!E89)</f>
        <v>3.1722030490247309E-5</v>
      </c>
      <c r="F103" s="52">
        <f>+(A!E47+B!F47)/(E!F61+E!F89)</f>
        <v>5.7285587354030123E-5</v>
      </c>
      <c r="G103" s="52">
        <f>+(A!F47+B!G47)/(E!G61+E!G89)</f>
        <v>5.8557307604076666E-5</v>
      </c>
      <c r="H103" s="52">
        <f>+(A!G47+B!H47)/(E!H61+E!H89)</f>
        <v>8.215677809001129E-5</v>
      </c>
      <c r="I103" s="52">
        <f>+(A!H47+B!I47)/(E!I61+E!I89)</f>
        <v>1.5225924045671351E-4</v>
      </c>
      <c r="J103" s="52">
        <f>+(A!I47+B!J47)/(E!J61+E!J89)</f>
        <v>1.6013548984732825E-4</v>
      </c>
      <c r="K103" s="52">
        <f>+(A!J47+B!K47)/(E!K61+E!K89)</f>
        <v>1.1426319407546596E-4</v>
      </c>
      <c r="L103" s="52">
        <f>+(A!K47+B!L47)/(E!L61+E!L89)</f>
        <v>1.1436123280033188E-4</v>
      </c>
      <c r="M103" s="52">
        <f>+(A!L47+B!M47)/(E!M61+E!M89)</f>
        <v>1.1604258476845405E-4</v>
      </c>
      <c r="N103" s="52">
        <f>+(A!M47+B!N47)/(E!N61+E!N89)</f>
        <v>9.245961243003357E-5</v>
      </c>
      <c r="O103" s="52">
        <f>+(A!N47+B!O47)/(E!O61+E!O89)</f>
        <v>7.368819274272856E-5</v>
      </c>
      <c r="P103" s="52">
        <f>+(A!O47+B!P47)/(E!P61+E!P89)</f>
        <v>2.7884526634029021E-5</v>
      </c>
      <c r="Q103" s="52">
        <f>+(A!P47+B!Q47)/(E!Q61+E!Q89)</f>
        <v>3.5666025375789774E-5</v>
      </c>
      <c r="R103" s="52">
        <f>+(A!Q47+B!R47)/(E!R61+E!R89)</f>
        <v>6.1335682897839752E-5</v>
      </c>
      <c r="S103" s="52">
        <f>+(A!R47+B!S47)/(E!S61+E!S89)</f>
        <v>8.3298142278200805E-5</v>
      </c>
      <c r="T103" s="52">
        <f>+(A!S47+B!T47)/(E!T61+E!T89)</f>
        <v>6.9322399612674492E-5</v>
      </c>
      <c r="U103" s="52">
        <f>+(A!T47+B!U47)/(E!U61+E!U89)</f>
        <v>3.1070489145511583E-5</v>
      </c>
      <c r="V103" s="52">
        <f>+(A!U47+B!V47)/(E!V61+E!V89)</f>
        <v>5.0932323753057816E-5</v>
      </c>
      <c r="W103" s="52">
        <f>+(A!V47+B!W47)/(E!W61+E!W89)</f>
        <v>9.5244627675018431E-5</v>
      </c>
      <c r="X103" s="52">
        <f>+(A!W47+B!X47)/(E!X61+E!X89)</f>
        <v>8.9010199218123894E-5</v>
      </c>
      <c r="Y103" s="52">
        <f>+(A!X47+B!Y47)/(E!Y61+E!Y89)</f>
        <v>8.8423420019535743E-5</v>
      </c>
      <c r="Z103" s="52">
        <f>+(A!Y47+B!Z47)/(E!Z61+E!Z89)</f>
        <v>1.3040991610764163E-4</v>
      </c>
      <c r="AA103" s="52">
        <f>+(A!Z47+B!AA47)/(E!AA61+E!AA89)</f>
        <v>7.0385459083712368E-5</v>
      </c>
      <c r="AB103" s="52">
        <f>+(A!AA47+B!AB47)/(E!AB61+E!AB89)</f>
        <v>5.7723345490351208E-5</v>
      </c>
      <c r="AC103" s="52">
        <f>+(A!AB47+B!AC47)/(E!AC61+E!AC89)</f>
        <v>7.5477297900391241E-5</v>
      </c>
      <c r="AD103" s="52">
        <f>+(A!AC47+B!AD47)/(E!AD61+E!AD89)</f>
        <v>5.7685526764169015E-5</v>
      </c>
    </row>
    <row r="104" spans="4:30" x14ac:dyDescent="0.25">
      <c r="D104" s="60" t="s">
        <v>17</v>
      </c>
      <c r="E104" s="53">
        <f>+(A!D48+B!E48)/(E!E62+E!E90)</f>
        <v>4.5419352124940047E-7</v>
      </c>
      <c r="F104" s="53">
        <f>+(A!E48+B!F48)/(E!F62+E!F90)</f>
        <v>5.7046992581038124E-7</v>
      </c>
      <c r="G104" s="53">
        <f>+(A!F48+B!G48)/(E!G62+E!G90)</f>
        <v>6.7708827355109824E-7</v>
      </c>
      <c r="H104" s="53">
        <f>+(A!G48+B!H48)/(E!H62+E!H90)</f>
        <v>4.5267441893876654E-7</v>
      </c>
      <c r="I104" s="53">
        <f>+(A!H48+B!I48)/(E!I62+E!I90)</f>
        <v>3.6700985839294902E-6</v>
      </c>
      <c r="J104" s="53">
        <f>+(A!I48+B!J48)/(E!J62+E!J90)</f>
        <v>6.4237176173281408E-7</v>
      </c>
      <c r="K104" s="53">
        <f>+(A!J48+B!K48)/(E!K62+E!K90)</f>
        <v>1.6345593052187115E-7</v>
      </c>
      <c r="L104" s="53">
        <f>+(A!K48+B!L48)/(E!L62+E!L90)</f>
        <v>7.7157420696098067E-7</v>
      </c>
      <c r="M104" s="53">
        <f>+(A!L48+B!M48)/(E!M62+E!M90)</f>
        <v>1.20505960277797E-6</v>
      </c>
      <c r="N104" s="53">
        <f>+(A!M48+B!N48)/(E!N62+E!N90)</f>
        <v>1.1860130251064905E-6</v>
      </c>
      <c r="O104" s="53">
        <f>+(A!N48+B!O48)/(E!O62+E!O90)</f>
        <v>1.099713828117734E-6</v>
      </c>
      <c r="P104" s="53">
        <f>+(A!O48+B!P48)/(E!P62+E!P90)</f>
        <v>7.7321673879845107E-7</v>
      </c>
      <c r="Q104" s="53">
        <f>+(A!P48+B!Q48)/(E!Q62+E!Q90)</f>
        <v>2.7391067627835634E-6</v>
      </c>
      <c r="R104" s="53">
        <f>+(A!Q48+B!R48)/(E!R62+E!R90)</f>
        <v>2.4032641908535799E-6</v>
      </c>
      <c r="S104" s="53">
        <f>+(A!R48+B!S48)/(E!S62+E!S90)</f>
        <v>1.2135657636221331E-6</v>
      </c>
      <c r="T104" s="53">
        <f>+(A!S48+B!T48)/(E!T62+E!T90)</f>
        <v>1.6915503151432421E-6</v>
      </c>
      <c r="U104" s="53">
        <f>+(A!T48+B!U48)/(E!U62+E!U90)</f>
        <v>3.6710438445774371E-6</v>
      </c>
      <c r="V104" s="53">
        <f>+(A!U48+B!V48)/(E!V62+E!V90)</f>
        <v>4.4130079790971371E-6</v>
      </c>
      <c r="W104" s="53">
        <f>+(A!V48+B!W48)/(E!W62+E!W90)</f>
        <v>4.9443984133201451E-6</v>
      </c>
      <c r="X104" s="53">
        <f>+(A!W48+B!X48)/(E!X62+E!X90)</f>
        <v>2.9836043612629327E-6</v>
      </c>
      <c r="Y104" s="53">
        <f>+(A!X48+B!Y48)/(E!Y62+E!Y90)</f>
        <v>3.746812909798052E-6</v>
      </c>
      <c r="Z104" s="53">
        <f>+(A!Y48+B!Z48)/(E!Z62+E!Z90)</f>
        <v>4.6568654209369156E-6</v>
      </c>
      <c r="AA104" s="53">
        <f>+(A!Z48+B!AA48)/(E!AA62+E!AA90)</f>
        <v>4.3958816943404111E-6</v>
      </c>
      <c r="AB104" s="53">
        <f>+(A!AA48+B!AB48)/(E!AB62+E!AB90)</f>
        <v>4.2236666617613742E-6</v>
      </c>
      <c r="AC104" s="53">
        <f>+(A!AB48+B!AC48)/(E!AC62+E!AC90)</f>
        <v>1.7233921621954353E-6</v>
      </c>
      <c r="AD104" s="53">
        <f>+(A!AC48+B!AD48)/(E!AD62+E!AD90)</f>
        <v>5.9937676070244285E-7</v>
      </c>
    </row>
    <row r="105" spans="4:30" x14ac:dyDescent="0.25">
      <c r="D105" s="60" t="s">
        <v>18</v>
      </c>
      <c r="E105" s="53">
        <f>+(A!D49+B!E49)/(E!E63+E!E91)</f>
        <v>7.5242952472941456E-5</v>
      </c>
      <c r="F105" s="53">
        <f>+(A!E49+B!F49)/(E!F63+E!F91)</f>
        <v>2.1078211351212533E-5</v>
      </c>
      <c r="G105" s="53">
        <f>+(A!F49+B!G49)/(E!G63+E!G91)</f>
        <v>2.2507013167816768E-5</v>
      </c>
      <c r="H105" s="53">
        <f>+(A!G49+B!H49)/(E!H63+E!H91)</f>
        <v>5.9868729221793386E-5</v>
      </c>
      <c r="I105" s="53">
        <f>+(A!H49+B!I49)/(E!I63+E!I91)</f>
        <v>1.1876791146231502E-4</v>
      </c>
      <c r="J105" s="53">
        <f>+(A!I49+B!J49)/(E!J63+E!J91)</f>
        <v>9.9512491516847682E-5</v>
      </c>
      <c r="K105" s="53">
        <f>+(A!J49+B!K49)/(E!K63+E!K91)</f>
        <v>2.6758426966200494E-5</v>
      </c>
      <c r="L105" s="53">
        <f>+(A!K49+B!L49)/(E!L63+E!L91)</f>
        <v>1.8874499191314874E-5</v>
      </c>
      <c r="M105" s="53">
        <f>+(A!L49+B!M49)/(E!M63+E!M91)</f>
        <v>3.3436472075785807E-5</v>
      </c>
      <c r="N105" s="53">
        <f>+(A!M49+B!N49)/(E!N63+E!N91)</f>
        <v>1.5748804138698215E-5</v>
      </c>
      <c r="O105" s="53">
        <f>+(A!N49+B!O49)/(E!O63+E!O91)</f>
        <v>4.6298642917930112E-5</v>
      </c>
      <c r="P105" s="53">
        <f>+(A!O49+B!P49)/(E!P63+E!P91)</f>
        <v>2.096049082959673E-5</v>
      </c>
      <c r="Q105" s="53">
        <f>+(A!P49+B!Q49)/(E!Q63+E!Q91)</f>
        <v>1.0252207354871752E-5</v>
      </c>
      <c r="R105" s="53">
        <f>+(A!Q49+B!R49)/(E!R63+E!R91)</f>
        <v>7.5041004767304146E-6</v>
      </c>
      <c r="S105" s="53">
        <f>+(A!R49+B!S49)/(E!S63+E!S91)</f>
        <v>3.7680321922998125E-5</v>
      </c>
      <c r="T105" s="53">
        <f>+(A!S49+B!T49)/(E!T63+E!T91)</f>
        <v>8.2672560691537901E-6</v>
      </c>
      <c r="U105" s="53">
        <f>+(A!T49+B!U49)/(E!U63+E!U91)</f>
        <v>2.1343976052786666E-6</v>
      </c>
      <c r="V105" s="53">
        <f>+(A!U49+B!V49)/(E!V63+E!V91)</f>
        <v>1.1356468687318888E-5</v>
      </c>
      <c r="W105" s="53">
        <f>+(A!V49+B!W49)/(E!W63+E!W91)</f>
        <v>7.7210639141814453E-5</v>
      </c>
      <c r="X105" s="53">
        <f>+(A!W49+B!X49)/(E!X63+E!X91)</f>
        <v>3.9087893183695178E-5</v>
      </c>
      <c r="Y105" s="53">
        <f>+(A!X49+B!Y49)/(E!Y63+E!Y91)</f>
        <v>3.7449458871112824E-6</v>
      </c>
      <c r="Z105" s="53">
        <f>+(A!Y49+B!Z49)/(E!Z63+E!Z91)</f>
        <v>1.7257698806880171E-5</v>
      </c>
      <c r="AA105" s="53">
        <f>+(A!Z49+B!AA49)/(E!AA63+E!AA91)</f>
        <v>2.1453244648078918E-6</v>
      </c>
      <c r="AB105" s="53">
        <f>+(A!AA49+B!AB49)/(E!AB63+E!AB91)</f>
        <v>2.1351375141177507E-6</v>
      </c>
      <c r="AC105" s="53">
        <f>+(A!AB49+B!AC49)/(E!AC63+E!AC91)</f>
        <v>1.2936157680841856E-6</v>
      </c>
      <c r="AD105" s="53">
        <f>+(A!AC49+B!AD49)/(E!AD63+E!AD91)</f>
        <v>1.7192135459060806E-6</v>
      </c>
    </row>
    <row r="106" spans="4:30" x14ac:dyDescent="0.25">
      <c r="D106" s="60" t="s">
        <v>19</v>
      </c>
      <c r="E106" s="53">
        <f>+(A!D50+B!E50)/(E!E64+E!E92)</f>
        <v>0</v>
      </c>
      <c r="F106" s="53">
        <f>+(A!E50+B!F50)/(E!F64+E!F92)</f>
        <v>0</v>
      </c>
      <c r="G106" s="53">
        <f>+(A!F50+B!G50)/(E!G64+E!G92)</f>
        <v>0</v>
      </c>
      <c r="H106" s="53">
        <f>+(A!G50+B!H50)/(E!H64+E!H92)</f>
        <v>1.0472256134637787E-9</v>
      </c>
      <c r="I106" s="53">
        <f>+(A!H50+B!I50)/(E!I64+E!I92)</f>
        <v>3.1163886587420436E-8</v>
      </c>
      <c r="J106" s="53">
        <f>+(A!I50+B!J50)/(E!J64+E!J92)</f>
        <v>2.5757732321795317E-11</v>
      </c>
      <c r="K106" s="53">
        <f>+(A!J50+B!K50)/(E!K64+E!K92)</f>
        <v>4.6367443059341269E-8</v>
      </c>
      <c r="L106" s="53">
        <f>+(A!K50+B!L50)/(E!L64+E!L92)</f>
        <v>2.9517265750322542E-7</v>
      </c>
      <c r="M106" s="53">
        <f>+(A!L50+B!M50)/(E!M64+E!M92)</f>
        <v>2.7249903548037193E-9</v>
      </c>
      <c r="N106" s="53">
        <f>+(A!M50+B!N50)/(E!N64+E!N92)</f>
        <v>2.4412460430452212E-10</v>
      </c>
      <c r="O106" s="53">
        <f>+(A!N50+B!O50)/(E!O64+E!O92)</f>
        <v>0</v>
      </c>
      <c r="P106" s="53">
        <f>+(A!O50+B!P50)/(E!P64+E!P92)</f>
        <v>1.0489443510734268E-10</v>
      </c>
      <c r="Q106" s="53">
        <f>+(A!P50+B!Q50)/(E!Q64+E!Q92)</f>
        <v>5.8579087235019915E-11</v>
      </c>
      <c r="R106" s="53">
        <f>+(A!Q50+B!R50)/(E!R64+E!R92)</f>
        <v>1.6208014546884198E-8</v>
      </c>
      <c r="S106" s="53">
        <f>+(A!R50+B!S50)/(E!S64+E!S92)</f>
        <v>8.2878344659080039E-9</v>
      </c>
      <c r="T106" s="53">
        <f>+(A!S50+B!T50)/(E!T64+E!T92)</f>
        <v>6.1655848356904278E-8</v>
      </c>
      <c r="U106" s="53">
        <f>+(A!T50+B!U50)/(E!U64+E!U92)</f>
        <v>3.2141433382113621E-8</v>
      </c>
      <c r="V106" s="53">
        <f>+(A!U50+B!V50)/(E!V64+E!V92)</f>
        <v>3.7923428903169791E-7</v>
      </c>
      <c r="W106" s="53">
        <f>+(A!V50+B!W50)/(E!W64+E!W92)</f>
        <v>6.2057850165923376E-7</v>
      </c>
      <c r="X106" s="53">
        <f>+(A!W50+B!X50)/(E!X64+E!X92)</f>
        <v>6.1817182671037629E-7</v>
      </c>
      <c r="Y106" s="53">
        <f>+(A!X50+B!Y50)/(E!Y64+E!Y92)</f>
        <v>6.0823755058471394E-7</v>
      </c>
      <c r="Z106" s="53">
        <f>+(A!Y50+B!Z50)/(E!Z64+E!Z92)</f>
        <v>6.1147109595949315E-7</v>
      </c>
      <c r="AA106" s="53">
        <f>+(A!Z50+B!AA50)/(E!AA64+E!AA92)</f>
        <v>9.2366930010772551E-7</v>
      </c>
      <c r="AB106" s="53">
        <f>+(A!AA50+B!AB50)/(E!AB64+E!AB92)</f>
        <v>6.4087904799138895E-7</v>
      </c>
      <c r="AC106" s="53">
        <f>+(A!AB50+B!AC50)/(E!AC64+E!AC92)</f>
        <v>1.4685059689378527E-6</v>
      </c>
      <c r="AD106" s="53">
        <f>+(A!AC50+B!AD50)/(E!AD64+E!AD92)</f>
        <v>1.0408642994169713E-6</v>
      </c>
    </row>
    <row r="107" spans="4:30" x14ac:dyDescent="0.25">
      <c r="D107" s="60" t="s">
        <v>20</v>
      </c>
      <c r="E107" s="53">
        <f>+(A!D51+B!E51)/(E!E65+E!E93)</f>
        <v>1.3705740510533353E-4</v>
      </c>
      <c r="F107" s="53">
        <f>+(A!E51+B!F51)/(E!F65+E!F93)</f>
        <v>3.7865449427949426E-4</v>
      </c>
      <c r="G107" s="53">
        <f>+(A!F51+B!G51)/(E!G65+E!G93)</f>
        <v>5.5626228979951346E-4</v>
      </c>
      <c r="H107" s="53">
        <f>+(A!G51+B!H51)/(E!H65+E!H93)</f>
        <v>7.5246167263059711E-4</v>
      </c>
      <c r="I107" s="53">
        <f>+(A!H51+B!I51)/(E!I65+E!I93)</f>
        <v>9.6038922025122554E-4</v>
      </c>
      <c r="J107" s="53">
        <f>+(A!I51+B!J51)/(E!J65+E!J93)</f>
        <v>1.1568619865382898E-3</v>
      </c>
      <c r="K107" s="53">
        <f>+(A!J51+B!K51)/(E!K65+E!K93)</f>
        <v>8.7404789916496512E-4</v>
      </c>
      <c r="L107" s="53">
        <f>+(A!K51+B!L51)/(E!L65+E!L93)</f>
        <v>8.5662987479099401E-4</v>
      </c>
      <c r="M107" s="53">
        <f>+(A!L51+B!M51)/(E!M65+E!M93)</f>
        <v>1.2248504666716028E-3</v>
      </c>
      <c r="N107" s="53">
        <f>+(A!M51+B!N51)/(E!N65+E!N93)</f>
        <v>8.7177352994961235E-4</v>
      </c>
      <c r="O107" s="53">
        <f>+(A!N51+B!O51)/(E!O65+E!O93)</f>
        <v>8.9880029774766284E-4</v>
      </c>
      <c r="P107" s="53">
        <f>+(A!O51+B!P51)/(E!P65+E!P93)</f>
        <v>6.6556766231308333E-4</v>
      </c>
      <c r="Q107" s="53">
        <f>+(A!P51+B!Q51)/(E!Q65+E!Q93)</f>
        <v>6.1718325695148384E-4</v>
      </c>
      <c r="R107" s="53">
        <f>+(A!Q51+B!R51)/(E!R65+E!R93)</f>
        <v>6.1904886117894334E-4</v>
      </c>
      <c r="S107" s="53">
        <f>+(A!R51+B!S51)/(E!S65+E!S93)</f>
        <v>6.1521187028003245E-4</v>
      </c>
      <c r="T107" s="53">
        <f>+(A!S51+B!T51)/(E!T65+E!T93)</f>
        <v>7.552593731530937E-4</v>
      </c>
      <c r="U107" s="53">
        <f>+(A!T51+B!U51)/(E!U65+E!U93)</f>
        <v>4.8593282175303054E-4</v>
      </c>
      <c r="V107" s="53">
        <f>+(A!U51+B!V51)/(E!V65+E!V93)</f>
        <v>6.6512254522321215E-4</v>
      </c>
      <c r="W107" s="53">
        <f>+(A!V51+B!W51)/(E!W65+E!W93)</f>
        <v>9.5637292911440795E-4</v>
      </c>
      <c r="X107" s="53">
        <f>+(A!W51+B!X51)/(E!X65+E!X93)</f>
        <v>1.3620015610117248E-3</v>
      </c>
      <c r="Y107" s="53">
        <f>+(A!X51+B!Y51)/(E!Y65+E!Y93)</f>
        <v>1.2904549896283395E-3</v>
      </c>
      <c r="Z107" s="53">
        <f>+(A!Y51+B!Z51)/(E!Z65+E!Z93)</f>
        <v>1.2435206366071679E-3</v>
      </c>
      <c r="AA107" s="53">
        <f>+(A!Z51+B!AA51)/(E!AA65+E!AA93)</f>
        <v>8.5650759993524965E-4</v>
      </c>
      <c r="AB107" s="53">
        <f>+(A!AA51+B!AB51)/(E!AB65+E!AB93)</f>
        <v>9.3434161083897423E-4</v>
      </c>
      <c r="AC107" s="53">
        <f>+(A!AB51+B!AC51)/(E!AC65+E!AC93)</f>
        <v>1.1928079159028507E-3</v>
      </c>
      <c r="AD107" s="53">
        <f>+(A!AC51+B!AD51)/(E!AD65+E!AD93)</f>
        <v>8.3344721902380101E-4</v>
      </c>
    </row>
    <row r="108" spans="4:30" x14ac:dyDescent="0.25">
      <c r="D108" s="60" t="s">
        <v>21</v>
      </c>
      <c r="E108" s="53">
        <f>+(A!D52+B!E52)/(E!E66+E!E94)</f>
        <v>8.7226836995594396E-6</v>
      </c>
      <c r="F108" s="53">
        <f>+(A!E52+B!F52)/(E!F66+E!F94)</f>
        <v>1.355423450775937E-5</v>
      </c>
      <c r="G108" s="53">
        <f>+(A!F52+B!G52)/(E!G66+E!G94)</f>
        <v>1.7848923334918942E-5</v>
      </c>
      <c r="H108" s="53">
        <f>+(A!G52+B!H52)/(E!H66+E!H94)</f>
        <v>1.7566463682299629E-5</v>
      </c>
      <c r="I108" s="53">
        <f>+(A!H52+B!I52)/(E!I66+E!I94)</f>
        <v>1.323002087576576E-5</v>
      </c>
      <c r="J108" s="53">
        <f>+(A!I52+B!J52)/(E!J66+E!J94)</f>
        <v>1.2017290534828597E-5</v>
      </c>
      <c r="K108" s="53">
        <f>+(A!J52+B!K52)/(E!K66+E!K94)</f>
        <v>1.0068067830023925E-5</v>
      </c>
      <c r="L108" s="53">
        <f>+(A!K52+B!L52)/(E!L66+E!L94)</f>
        <v>7.7142786788899495E-6</v>
      </c>
      <c r="M108" s="53">
        <f>+(A!L52+B!M52)/(E!M66+E!M94)</f>
        <v>7.8294927936516959E-6</v>
      </c>
      <c r="N108" s="53">
        <f>+(A!M52+B!N52)/(E!N66+E!N94)</f>
        <v>8.4846576705050716E-6</v>
      </c>
      <c r="O108" s="53">
        <f>+(A!N52+B!O52)/(E!O66+E!O94)</f>
        <v>7.7248782320266775E-6</v>
      </c>
      <c r="P108" s="53">
        <f>+(A!O52+B!P52)/(E!P66+E!P94)</f>
        <v>7.7649783377757084E-6</v>
      </c>
      <c r="Q108" s="53">
        <f>+(A!P52+B!Q52)/(E!Q66+E!Q94)</f>
        <v>8.8837638612233343E-6</v>
      </c>
      <c r="R108" s="53">
        <f>+(A!Q52+B!R52)/(E!R66+E!R94)</f>
        <v>1.200761963448945E-5</v>
      </c>
      <c r="S108" s="53">
        <f>+(A!R52+B!S52)/(E!S66+E!S94)</f>
        <v>1.117054905869021E-5</v>
      </c>
      <c r="T108" s="53">
        <f>+(A!S52+B!T52)/(E!T66+E!T94)</f>
        <v>1.7116117856484988E-5</v>
      </c>
      <c r="U108" s="53">
        <f>+(A!T52+B!U52)/(E!U66+E!U94)</f>
        <v>1.6901951303099655E-5</v>
      </c>
      <c r="V108" s="53">
        <f>+(A!U52+B!V52)/(E!V66+E!V94)</f>
        <v>1.8566650997368447E-5</v>
      </c>
      <c r="W108" s="53">
        <f>+(A!V52+B!W52)/(E!W66+E!W94)</f>
        <v>2.1003854382984888E-5</v>
      </c>
      <c r="X108" s="53">
        <f>+(A!W52+B!X52)/(E!X66+E!X94)</f>
        <v>1.7439380831470373E-5</v>
      </c>
      <c r="Y108" s="53">
        <f>+(A!X52+B!Y52)/(E!Y66+E!Y94)</f>
        <v>2.1018631558877391E-5</v>
      </c>
      <c r="Z108" s="53">
        <f>+(A!Y52+B!Z52)/(E!Z66+E!Z94)</f>
        <v>2.0495454682503646E-5</v>
      </c>
      <c r="AA108" s="53">
        <f>+(A!Z52+B!AA52)/(E!AA66+E!AA94)</f>
        <v>1.7536581871344001E-5</v>
      </c>
      <c r="AB108" s="53">
        <f>+(A!AA52+B!AB52)/(E!AB66+E!AB94)</f>
        <v>1.4392066469161605E-5</v>
      </c>
      <c r="AC108" s="53">
        <f>+(A!AB52+B!AC52)/(E!AC66+E!AC94)</f>
        <v>1.665870728897256E-5</v>
      </c>
      <c r="AD108" s="53">
        <f>+(A!AC52+B!AD52)/(E!AD66+E!AD94)</f>
        <v>1.4271340471175459E-5</v>
      </c>
    </row>
    <row r="109" spans="4:30" x14ac:dyDescent="0.25">
      <c r="D109" s="60" t="s">
        <v>22</v>
      </c>
      <c r="E109" s="53">
        <f>+(A!D53+B!E53)/(E!E67+E!E95)</f>
        <v>4.9221273095427039E-6</v>
      </c>
      <c r="F109" s="53">
        <f>+(A!E53+B!F53)/(E!F67+E!F95)</f>
        <v>4.4436104392298521E-6</v>
      </c>
      <c r="G109" s="53">
        <f>+(A!F53+B!G53)/(E!G67+E!G95)</f>
        <v>8.5465861260742766E-6</v>
      </c>
      <c r="H109" s="53">
        <f>+(A!G53+B!H53)/(E!H67+E!H95)</f>
        <v>9.9491227281407324E-6</v>
      </c>
      <c r="I109" s="53">
        <f>+(A!H53+B!I53)/(E!I67+E!I95)</f>
        <v>1.1420175179859275E-5</v>
      </c>
      <c r="J109" s="53">
        <f>+(A!I53+B!J53)/(E!J67+E!J95)</f>
        <v>9.8024549997566254E-6</v>
      </c>
      <c r="K109" s="53">
        <f>+(A!J53+B!K53)/(E!K67+E!K95)</f>
        <v>1.3686033389303238E-5</v>
      </c>
      <c r="L109" s="53">
        <f>+(A!K53+B!L53)/(E!L67+E!L95)</f>
        <v>9.6416541723321874E-6</v>
      </c>
      <c r="M109" s="53">
        <f>+(A!L53+B!M53)/(E!M67+E!M95)</f>
        <v>8.2389070407761025E-6</v>
      </c>
      <c r="N109" s="53">
        <f>+(A!M53+B!N53)/(E!N67+E!N95)</f>
        <v>1.3001416038681544E-5</v>
      </c>
      <c r="O109" s="53">
        <f>+(A!N53+B!O53)/(E!O67+E!O95)</f>
        <v>9.7075156456205987E-6</v>
      </c>
      <c r="P109" s="53">
        <f>+(A!O53+B!P53)/(E!P67+E!P95)</f>
        <v>8.7189295073680816E-6</v>
      </c>
      <c r="Q109" s="53">
        <f>+(A!P53+B!Q53)/(E!Q67+E!Q95)</f>
        <v>8.0261405519417629E-6</v>
      </c>
      <c r="R109" s="53">
        <f>+(A!Q53+B!R53)/(E!R67+E!R95)</f>
        <v>9.647207589761503E-6</v>
      </c>
      <c r="S109" s="53">
        <f>+(A!R53+B!S53)/(E!S67+E!S95)</f>
        <v>9.1832424580218535E-6</v>
      </c>
      <c r="T109" s="53">
        <f>+(A!S53+B!T53)/(E!T67+E!T95)</f>
        <v>1.1213309261336225E-5</v>
      </c>
      <c r="U109" s="53">
        <f>+(A!T53+B!U53)/(E!U67+E!U95)</f>
        <v>7.7663194180851416E-6</v>
      </c>
      <c r="V109" s="53">
        <f>+(A!U53+B!V53)/(E!V67+E!V95)</f>
        <v>7.4656443862028093E-6</v>
      </c>
      <c r="W109" s="53">
        <f>+(A!V53+B!W53)/(E!W67+E!W95)</f>
        <v>7.8172772973079607E-6</v>
      </c>
      <c r="X109" s="53">
        <f>+(A!W53+B!X53)/(E!X67+E!X95)</f>
        <v>7.4964183062407243E-6</v>
      </c>
      <c r="Y109" s="53">
        <f>+(A!X53+B!Y53)/(E!Y67+E!Y95)</f>
        <v>7.8862308526364458E-6</v>
      </c>
      <c r="Z109" s="53">
        <f>+(A!Y53+B!Z53)/(E!Z67+E!Z95)</f>
        <v>7.6316020158026689E-6</v>
      </c>
      <c r="AA109" s="53">
        <f>+(A!Z53+B!AA53)/(E!AA67+E!AA95)</f>
        <v>8.175036230829496E-6</v>
      </c>
      <c r="AB109" s="53">
        <f>+(A!AA53+B!AB53)/(E!AB67+E!AB95)</f>
        <v>6.4464145212041361E-6</v>
      </c>
      <c r="AC109" s="53">
        <f>+(A!AB53+B!AC53)/(E!AC67+E!AC95)</f>
        <v>6.1301328691279635E-6</v>
      </c>
      <c r="AD109" s="53">
        <f>+(A!AC53+B!AD53)/(E!AD67+E!AD95)</f>
        <v>4.0099166605543172E-6</v>
      </c>
    </row>
    <row r="110" spans="4:30" x14ac:dyDescent="0.25">
      <c r="D110" s="60" t="s">
        <v>23</v>
      </c>
      <c r="E110" s="53">
        <f>+(A!D54+B!E54)/(E!E68+E!E96)</f>
        <v>3.6618096062011129E-7</v>
      </c>
      <c r="F110" s="53">
        <f>+(A!E54+B!F54)/(E!F68+E!F96)</f>
        <v>3.7099756686799255E-7</v>
      </c>
      <c r="G110" s="53">
        <f>+(A!F54+B!G54)/(E!G68+E!G96)</f>
        <v>7.2259214899114943E-7</v>
      </c>
      <c r="H110" s="53">
        <f>+(A!G54+B!H54)/(E!H68+E!H96)</f>
        <v>6.9934506441320788E-7</v>
      </c>
      <c r="I110" s="53">
        <f>+(A!H54+B!I54)/(E!I68+E!I96)</f>
        <v>4.7301949876190515E-7</v>
      </c>
      <c r="J110" s="53">
        <f>+(A!I54+B!J54)/(E!J68+E!J96)</f>
        <v>4.5317341629763301E-7</v>
      </c>
      <c r="K110" s="53">
        <f>+(A!J54+B!K54)/(E!K68+E!K96)</f>
        <v>5.8532610813393283E-7</v>
      </c>
      <c r="L110" s="53">
        <f>+(A!K54+B!L54)/(E!L68+E!L96)</f>
        <v>8.5641035785286059E-7</v>
      </c>
      <c r="M110" s="53">
        <f>+(A!L54+B!M54)/(E!M68+E!M96)</f>
        <v>3.3676015761034827E-7</v>
      </c>
      <c r="N110" s="53">
        <f>+(A!M54+B!N54)/(E!N68+E!N96)</f>
        <v>1.1968048471553808E-6</v>
      </c>
      <c r="O110" s="53">
        <f>+(A!N54+B!O54)/(E!O68+E!O96)</f>
        <v>3.7520370285576745E-7</v>
      </c>
      <c r="P110" s="53">
        <f>+(A!O54+B!P54)/(E!P68+E!P96)</f>
        <v>6.2994690603915844E-7</v>
      </c>
      <c r="Q110" s="53">
        <f>+(A!P54+B!Q54)/(E!Q68+E!Q96)</f>
        <v>2.3419053339104182E-7</v>
      </c>
      <c r="R110" s="53">
        <f>+(A!Q54+B!R54)/(E!R68+E!R96)</f>
        <v>6.433630168007293E-7</v>
      </c>
      <c r="S110" s="53">
        <f>+(A!R54+B!S54)/(E!S68+E!S96)</f>
        <v>1.6783963723949118E-6</v>
      </c>
      <c r="T110" s="53">
        <f>+(A!S54+B!T54)/(E!T68+E!T96)</f>
        <v>5.433620408066928E-7</v>
      </c>
      <c r="U110" s="53">
        <f>+(A!T54+B!U54)/(E!U68+E!U96)</f>
        <v>7.3730749132773164E-7</v>
      </c>
      <c r="V110" s="53">
        <f>+(A!U54+B!V54)/(E!V68+E!V96)</f>
        <v>9.4105280308943511E-7</v>
      </c>
      <c r="W110" s="53">
        <f>+(A!V54+B!W54)/(E!W68+E!W96)</f>
        <v>1.3719508685037585E-6</v>
      </c>
      <c r="X110" s="53">
        <f>+(A!W54+B!X54)/(E!X68+E!X96)</f>
        <v>1.8490535397044124E-6</v>
      </c>
      <c r="Y110" s="53">
        <f>+(A!X54+B!Y54)/(E!Y68+E!Y96)</f>
        <v>2.2609855653391483E-6</v>
      </c>
      <c r="Z110" s="53">
        <f>+(A!Y54+B!Z54)/(E!Z68+E!Z96)</f>
        <v>2.7376215237173235E-6</v>
      </c>
      <c r="AA110" s="53">
        <f>+(A!Z54+B!AA54)/(E!AA68+E!AA96)</f>
        <v>2.1345432560715059E-6</v>
      </c>
      <c r="AB110" s="53">
        <f>+(A!AA54+B!AB54)/(E!AB68+E!AB96)</f>
        <v>1.5707575438690872E-6</v>
      </c>
      <c r="AC110" s="53">
        <f>+(A!AB54+B!AC54)/(E!AC68+E!AC96)</f>
        <v>1.4206020330954499E-6</v>
      </c>
      <c r="AD110" s="53">
        <f>+(A!AC54+B!AD54)/(E!AD68+E!AD96)</f>
        <v>9.737571200457188E-7</v>
      </c>
    </row>
    <row r="111" spans="4:30" x14ac:dyDescent="0.25">
      <c r="D111" s="60" t="s">
        <v>24</v>
      </c>
      <c r="E111" s="53">
        <f>+(A!D55+B!E55)/(E!E69+E!E97)</f>
        <v>5.1653341824188824E-6</v>
      </c>
      <c r="F111" s="53">
        <f>+(A!E55+B!F55)/(E!F69+E!F97)</f>
        <v>5.1010153271280919E-6</v>
      </c>
      <c r="G111" s="53">
        <f>+(A!F55+B!G55)/(E!G69+E!G97)</f>
        <v>4.9574018141665895E-6</v>
      </c>
      <c r="H111" s="53">
        <f>+(A!G55+B!H55)/(E!H69+E!H97)</f>
        <v>5.443448411613543E-6</v>
      </c>
      <c r="I111" s="53">
        <f>+(A!H55+B!I55)/(E!I69+E!I97)</f>
        <v>4.3392163205798659E-6</v>
      </c>
      <c r="J111" s="53">
        <f>+(A!I55+B!J55)/(E!J69+E!J97)</f>
        <v>5.1143966407673443E-6</v>
      </c>
      <c r="K111" s="53">
        <f>+(A!J55+B!K55)/(E!K69+E!K97)</f>
        <v>3.7632952900793908E-6</v>
      </c>
      <c r="L111" s="53">
        <f>+(A!K55+B!L55)/(E!L69+E!L97)</f>
        <v>2.965369084747483E-6</v>
      </c>
      <c r="M111" s="53">
        <f>+(A!L55+B!M55)/(E!M69+E!M97)</f>
        <v>2.1558398441591256E-6</v>
      </c>
      <c r="N111" s="53">
        <f>+(A!M55+B!N55)/(E!N69+E!N97)</f>
        <v>1.9564108447130886E-6</v>
      </c>
      <c r="O111" s="53">
        <f>+(A!N55+B!O55)/(E!O69+E!O97)</f>
        <v>1.7362407720068873E-6</v>
      </c>
      <c r="P111" s="53">
        <f>+(A!O55+B!P55)/(E!P69+E!P97)</f>
        <v>2.3153898051315981E-6</v>
      </c>
      <c r="Q111" s="53">
        <f>+(A!P55+B!Q55)/(E!Q69+E!Q97)</f>
        <v>2.389802610609466E-6</v>
      </c>
      <c r="R111" s="53">
        <f>+(A!Q55+B!R55)/(E!R69+E!R97)</f>
        <v>2.4575363979180164E-6</v>
      </c>
      <c r="S111" s="53">
        <f>+(A!R55+B!S55)/(E!S69+E!S97)</f>
        <v>3.030989199618452E-6</v>
      </c>
      <c r="T111" s="53">
        <f>+(A!S55+B!T55)/(E!T69+E!T97)</f>
        <v>3.1471836217441353E-6</v>
      </c>
      <c r="U111" s="53">
        <f>+(A!T55+B!U55)/(E!U69+E!U97)</f>
        <v>4.0426297534026497E-6</v>
      </c>
      <c r="V111" s="53">
        <f>+(A!U55+B!V55)/(E!V69+E!V97)</f>
        <v>3.5666378941857487E-6</v>
      </c>
      <c r="W111" s="53">
        <f>+(A!V55+B!W55)/(E!W69+E!W97)</f>
        <v>4.6072418782200077E-6</v>
      </c>
      <c r="X111" s="53">
        <f>+(A!W55+B!X55)/(E!X69+E!X97)</f>
        <v>4.0517726693081817E-6</v>
      </c>
      <c r="Y111" s="53">
        <f>+(A!X55+B!Y55)/(E!Y69+E!Y97)</f>
        <v>4.7348549614132299E-6</v>
      </c>
      <c r="Z111" s="53">
        <f>+(A!Y55+B!Z55)/(E!Z69+E!Z97)</f>
        <v>3.954045805682555E-6</v>
      </c>
      <c r="AA111" s="53">
        <f>+(A!Z55+B!AA55)/(E!AA69+E!AA97)</f>
        <v>5.1291773500383165E-6</v>
      </c>
      <c r="AB111" s="53">
        <f>+(A!AA55+B!AB55)/(E!AB69+E!AB97)</f>
        <v>4.5226321634569764E-6</v>
      </c>
      <c r="AC111" s="53">
        <f>+(A!AB55+B!AC55)/(E!AC69+E!AC97)</f>
        <v>4.1520557224978586E-6</v>
      </c>
      <c r="AD111" s="53">
        <f>+(A!AC55+B!AD55)/(E!AD69+E!AD97)</f>
        <v>2.9231783366267959E-6</v>
      </c>
    </row>
    <row r="112" spans="4:30" ht="15.75" thickBot="1" x14ac:dyDescent="0.3">
      <c r="D112" s="61" t="s">
        <v>25</v>
      </c>
      <c r="E112" s="54">
        <f>+(A!D56+B!E56)/(E!E70+E!E98)</f>
        <v>0</v>
      </c>
      <c r="F112" s="54">
        <f>+(A!E56+B!F56)/(E!F70+E!F98)</f>
        <v>0</v>
      </c>
      <c r="G112" s="54">
        <f>+(A!F56+B!G56)/(E!G70+E!G98)</f>
        <v>3.0560383568084374E-12</v>
      </c>
      <c r="H112" s="54">
        <f>+(A!G56+B!H56)/(E!H70+E!H98)</f>
        <v>3.0959737661539213E-12</v>
      </c>
      <c r="I112" s="54">
        <f>+(A!H56+B!I56)/(E!I70+E!I98)</f>
        <v>3.1582625515563256E-12</v>
      </c>
      <c r="J112" s="54">
        <f>+(A!I56+B!J56)/(E!J70+E!J98)</f>
        <v>0</v>
      </c>
      <c r="K112" s="54">
        <f>+(A!J56+B!K56)/(E!K70+E!K98)</f>
        <v>4.9645126996535784E-8</v>
      </c>
      <c r="L112" s="54">
        <f>+(A!K56+B!L56)/(E!L70+E!L98)</f>
        <v>2.7907240285523744E-9</v>
      </c>
      <c r="M112" s="54">
        <f>+(A!L56+B!M56)/(E!M70+E!M98)</f>
        <v>3.570236025326313E-7</v>
      </c>
      <c r="N112" s="54">
        <f>+(A!M56+B!N56)/(E!N70+E!N98)</f>
        <v>1.1427064539138571E-7</v>
      </c>
      <c r="O112" s="54">
        <f>+(A!N56+B!O56)/(E!O70+E!O98)</f>
        <v>7.6326933864855382E-8</v>
      </c>
      <c r="P112" s="54">
        <f>+(A!O56+B!P56)/(E!P70+E!P98)</f>
        <v>3.3999256628321484E-8</v>
      </c>
      <c r="Q112" s="54">
        <f>+(A!P56+B!Q56)/(E!Q70+E!Q98)</f>
        <v>6.7039166883181351E-8</v>
      </c>
      <c r="R112" s="54">
        <f>+(A!Q56+B!R56)/(E!R70+E!R98)</f>
        <v>8.7853019898453236E-8</v>
      </c>
      <c r="S112" s="54">
        <f>+(A!R56+B!S56)/(E!S70+E!S98)</f>
        <v>8.4602050828400249E-8</v>
      </c>
      <c r="T112" s="54">
        <f>+(A!S56+B!T56)/(E!T70+E!T98)</f>
        <v>1.0428503419544702E-7</v>
      </c>
      <c r="U112" s="54">
        <f>+(A!T56+B!U56)/(E!U70+E!U98)</f>
        <v>6.0435242469055363E-8</v>
      </c>
      <c r="V112" s="54">
        <f>+(A!U56+B!V56)/(E!V70+E!V98)</f>
        <v>2.3430922564865313E-8</v>
      </c>
      <c r="W112" s="54">
        <f>+(A!V56+B!W56)/(E!W70+E!W98)</f>
        <v>4.3708703022018316E-8</v>
      </c>
      <c r="X112" s="54">
        <f>+(A!W56+B!X56)/(E!X70+E!X98)</f>
        <v>9.3552583148529702E-8</v>
      </c>
      <c r="Y112" s="54">
        <f>+(A!X56+B!Y56)/(E!Y70+E!Y98)</f>
        <v>6.9198729545753895E-8</v>
      </c>
      <c r="Z112" s="54">
        <f>+(A!Y56+B!Z56)/(E!Z70+E!Z98)</f>
        <v>5.1903629949138756E-8</v>
      </c>
      <c r="AA112" s="54">
        <f>+(A!Z56+B!AA56)/(E!AA70+E!AA98)</f>
        <v>3.5306277389051197E-8</v>
      </c>
      <c r="AB112" s="54">
        <f>+(A!AA56+B!AB56)/(E!AB70+E!AB98)</f>
        <v>4.4907949072873548E-8</v>
      </c>
      <c r="AC112" s="54">
        <f>+(A!AB56+B!AC56)/(E!AC70+E!AC98)</f>
        <v>5.4206785405543729E-8</v>
      </c>
      <c r="AD112" s="54">
        <f>+(A!AC56+B!AD56)/(E!AD70+E!AD98)</f>
        <v>2.8641027870589983E-8</v>
      </c>
    </row>
    <row r="113" spans="4:4" x14ac:dyDescent="0.25">
      <c r="D113" s="1"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72"/>
  <sheetViews>
    <sheetView showGridLines="0" topLeftCell="O43" workbookViewId="0">
      <selection activeCell="AD53" sqref="AD53"/>
    </sheetView>
  </sheetViews>
  <sheetFormatPr baseColWidth="10" defaultRowHeight="15" x14ac:dyDescent="0.25"/>
  <cols>
    <col min="2" max="2" width="13.42578125" customWidth="1"/>
    <col min="4" max="4" width="31.7109375" customWidth="1"/>
  </cols>
  <sheetData>
    <row r="7" spans="2:16" x14ac:dyDescent="0.25">
      <c r="B7" s="202" t="s">
        <v>50</v>
      </c>
      <c r="C7" s="191"/>
      <c r="D7" s="191"/>
      <c r="E7" s="191"/>
    </row>
    <row r="8" spans="2:16" x14ac:dyDescent="0.25">
      <c r="B8" s="191"/>
      <c r="C8" s="191"/>
      <c r="D8" s="191"/>
      <c r="E8" s="191"/>
      <c r="M8" s="191" t="s">
        <v>11</v>
      </c>
      <c r="N8" s="204"/>
      <c r="O8" s="204"/>
      <c r="P8" s="204"/>
    </row>
    <row r="9" spans="2:16" x14ac:dyDescent="0.25">
      <c r="B9" s="191"/>
      <c r="C9" s="191"/>
      <c r="D9" s="191"/>
      <c r="E9" s="191"/>
      <c r="G9" s="191" t="s">
        <v>2</v>
      </c>
      <c r="H9" s="191"/>
      <c r="I9" s="191"/>
      <c r="J9" s="191"/>
      <c r="M9" s="204"/>
      <c r="N9" s="204"/>
      <c r="O9" s="204"/>
      <c r="P9" s="204"/>
    </row>
    <row r="10" spans="2:16" x14ac:dyDescent="0.25">
      <c r="B10" s="191"/>
      <c r="C10" s="191"/>
      <c r="D10" s="191"/>
      <c r="E10" s="191"/>
      <c r="G10" s="191"/>
      <c r="H10" s="191"/>
      <c r="I10" s="191"/>
      <c r="J10" s="191"/>
      <c r="M10" s="204"/>
      <c r="N10" s="204"/>
      <c r="O10" s="204"/>
      <c r="P10" s="204"/>
    </row>
    <row r="11" spans="2:16" x14ac:dyDescent="0.25">
      <c r="B11" s="191"/>
      <c r="C11" s="191"/>
      <c r="D11" s="191"/>
      <c r="E11" s="191"/>
      <c r="G11" s="191"/>
      <c r="H11" s="191"/>
      <c r="I11" s="191"/>
      <c r="J11" s="191"/>
      <c r="M11" s="204"/>
      <c r="N11" s="204"/>
      <c r="O11" s="204"/>
      <c r="P11" s="204"/>
    </row>
    <row r="12" spans="2:16" x14ac:dyDescent="0.25">
      <c r="B12" s="191"/>
      <c r="C12" s="191"/>
      <c r="D12" s="191"/>
      <c r="E12" s="191"/>
      <c r="G12" s="191"/>
      <c r="H12" s="191"/>
      <c r="I12" s="191"/>
      <c r="J12" s="191"/>
      <c r="M12" s="204"/>
      <c r="N12" s="204"/>
      <c r="O12" s="204"/>
      <c r="P12" s="204"/>
    </row>
    <row r="13" spans="2:16" x14ac:dyDescent="0.25">
      <c r="B13" s="191"/>
      <c r="C13" s="191"/>
      <c r="D13" s="191"/>
      <c r="E13" s="191"/>
      <c r="G13" s="191"/>
      <c r="H13" s="191"/>
      <c r="I13" s="191"/>
      <c r="J13" s="191"/>
      <c r="M13" s="204"/>
      <c r="N13" s="204"/>
      <c r="O13" s="204"/>
      <c r="P13" s="204"/>
    </row>
    <row r="14" spans="2:16" x14ac:dyDescent="0.25">
      <c r="B14" s="191"/>
      <c r="C14" s="191"/>
      <c r="D14" s="191"/>
      <c r="E14" s="191"/>
      <c r="G14" s="191"/>
      <c r="H14" s="191"/>
      <c r="I14" s="191"/>
      <c r="J14" s="191"/>
      <c r="M14" s="204"/>
      <c r="N14" s="204"/>
      <c r="O14" s="204"/>
      <c r="P14" s="204"/>
    </row>
    <row r="15" spans="2:16" x14ac:dyDescent="0.25">
      <c r="B15" s="191"/>
      <c r="C15" s="191"/>
      <c r="D15" s="191"/>
      <c r="E15" s="191"/>
      <c r="G15" s="191"/>
      <c r="H15" s="191"/>
      <c r="I15" s="191"/>
      <c r="J15" s="191"/>
      <c r="M15" s="204"/>
      <c r="N15" s="204"/>
      <c r="O15" s="204"/>
      <c r="P15" s="204"/>
    </row>
    <row r="16" spans="2:16" x14ac:dyDescent="0.25">
      <c r="B16" s="191"/>
      <c r="C16" s="191"/>
      <c r="D16" s="191"/>
      <c r="E16" s="191"/>
      <c r="G16" s="191"/>
      <c r="H16" s="191"/>
      <c r="I16" s="191"/>
      <c r="J16" s="191"/>
      <c r="M16" s="204"/>
      <c r="N16" s="204"/>
      <c r="O16" s="204"/>
      <c r="P16" s="204"/>
    </row>
    <row r="17" spans="3:16" x14ac:dyDescent="0.25">
      <c r="C17" s="192" t="s">
        <v>3</v>
      </c>
      <c r="D17" s="192"/>
      <c r="E17" s="192"/>
      <c r="H17" s="192" t="s">
        <v>3</v>
      </c>
      <c r="I17" s="192"/>
      <c r="J17" s="192"/>
      <c r="N17" s="192" t="s">
        <v>3</v>
      </c>
      <c r="O17" s="192"/>
      <c r="P17" s="192"/>
    </row>
    <row r="45" spans="3:30" ht="15.75" thickBot="1" x14ac:dyDescent="0.3"/>
    <row r="46" spans="3:30" ht="15.75" thickBot="1" x14ac:dyDescent="0.3">
      <c r="C46" s="6" t="s">
        <v>14</v>
      </c>
      <c r="D46" s="7"/>
      <c r="E46" s="12">
        <v>1995</v>
      </c>
      <c r="F46" s="8">
        <v>1996</v>
      </c>
      <c r="G46" s="12">
        <v>1997</v>
      </c>
      <c r="H46" s="8">
        <v>1998</v>
      </c>
      <c r="I46" s="12">
        <v>1999</v>
      </c>
      <c r="J46" s="8">
        <v>2000</v>
      </c>
      <c r="K46" s="12">
        <v>2001</v>
      </c>
      <c r="L46" s="8">
        <v>2002</v>
      </c>
      <c r="M46" s="12">
        <v>2003</v>
      </c>
      <c r="N46" s="8">
        <v>2004</v>
      </c>
      <c r="O46" s="12">
        <v>2005</v>
      </c>
      <c r="P46" s="8">
        <v>2006</v>
      </c>
      <c r="Q46" s="12">
        <v>2007</v>
      </c>
      <c r="R46" s="8">
        <v>2008</v>
      </c>
      <c r="S46" s="12">
        <v>2009</v>
      </c>
      <c r="T46" s="8">
        <v>2010</v>
      </c>
      <c r="U46" s="12">
        <v>2011</v>
      </c>
      <c r="V46" s="8">
        <v>2012</v>
      </c>
      <c r="W46" s="12">
        <v>2013</v>
      </c>
      <c r="X46" s="8">
        <v>2014</v>
      </c>
      <c r="Y46" s="12">
        <v>2015</v>
      </c>
      <c r="Z46" s="9">
        <v>2016</v>
      </c>
      <c r="AA46" s="9">
        <v>2017</v>
      </c>
      <c r="AB46" s="9">
        <v>2018</v>
      </c>
      <c r="AC46" s="9">
        <v>2019</v>
      </c>
      <c r="AD46" s="9">
        <v>2020</v>
      </c>
    </row>
    <row r="47" spans="3:30" ht="15.75" thickBot="1" x14ac:dyDescent="0.3">
      <c r="C47" s="194" t="s">
        <v>26</v>
      </c>
      <c r="D47" s="210"/>
      <c r="E47" s="49">
        <f>+A!D46/A!D$46</f>
        <v>1</v>
      </c>
      <c r="F47" s="64">
        <f>+A!E46/A!E$46</f>
        <v>1</v>
      </c>
      <c r="G47" s="49">
        <f>+A!F46/A!F$46</f>
        <v>1</v>
      </c>
      <c r="H47" s="64">
        <f>+A!G46/A!G$46</f>
        <v>1</v>
      </c>
      <c r="I47" s="49">
        <f>+A!H46/A!H$46</f>
        <v>1</v>
      </c>
      <c r="J47" s="64">
        <f>+A!I46/A!I$46</f>
        <v>1</v>
      </c>
      <c r="K47" s="49">
        <f>+A!J46/A!J$46</f>
        <v>1</v>
      </c>
      <c r="L47" s="64">
        <f>+A!K46/A!K$46</f>
        <v>1</v>
      </c>
      <c r="M47" s="49">
        <f>+A!L46/A!L$46</f>
        <v>1</v>
      </c>
      <c r="N47" s="64">
        <f>+A!M46/A!M$46</f>
        <v>1</v>
      </c>
      <c r="O47" s="49">
        <f>+A!N46/A!N$46</f>
        <v>1</v>
      </c>
      <c r="P47" s="64">
        <f>+A!O46/A!O$46</f>
        <v>1</v>
      </c>
      <c r="Q47" s="49">
        <f>+A!P46/A!P$46</f>
        <v>1</v>
      </c>
      <c r="R47" s="64">
        <f>+A!Q46/A!Q$46</f>
        <v>1</v>
      </c>
      <c r="S47" s="49">
        <f>+A!R46/A!R$46</f>
        <v>1</v>
      </c>
      <c r="T47" s="64">
        <f>+A!S46/A!S$46</f>
        <v>1</v>
      </c>
      <c r="U47" s="49">
        <f>+A!T46/A!T$46</f>
        <v>1</v>
      </c>
      <c r="V47" s="64">
        <f>+A!U46/A!U$46</f>
        <v>1</v>
      </c>
      <c r="W47" s="49">
        <f>+A!V46/A!V$46</f>
        <v>1</v>
      </c>
      <c r="X47" s="64">
        <f>+A!W46/A!W$46</f>
        <v>1</v>
      </c>
      <c r="Y47" s="49">
        <f>+A!X46/A!X$46</f>
        <v>1</v>
      </c>
      <c r="Z47" s="65">
        <f>+A!Y46/A!Y$46</f>
        <v>1</v>
      </c>
      <c r="AA47" s="65">
        <f>+A!Z46/A!Z$46</f>
        <v>1</v>
      </c>
      <c r="AB47" s="65">
        <f>+A!AA46/A!AA$46</f>
        <v>1</v>
      </c>
      <c r="AC47" s="65">
        <f>+A!AB46/A!AB$46</f>
        <v>1</v>
      </c>
      <c r="AD47" s="65">
        <f>+A!AC46/A!AC$46</f>
        <v>1</v>
      </c>
    </row>
    <row r="48" spans="3:30" x14ac:dyDescent="0.25">
      <c r="C48" s="189" t="s">
        <v>16</v>
      </c>
      <c r="D48" s="209"/>
      <c r="E48" s="50">
        <f>+A!D47/A!D$46</f>
        <v>7.8301858761979509E-2</v>
      </c>
      <c r="F48" s="66">
        <f>+A!E47/A!E$46</f>
        <v>6.0159925150532159E-2</v>
      </c>
      <c r="G48" s="50">
        <f>+A!F47/A!F$46</f>
        <v>8.3797385979869618E-2</v>
      </c>
      <c r="H48" s="66">
        <f>+A!G47/A!G$46</f>
        <v>5.4660729070881868E-2</v>
      </c>
      <c r="I48" s="50">
        <f>+A!H47/A!H$46</f>
        <v>8.6902766135792134E-2</v>
      </c>
      <c r="J48" s="66">
        <f>+A!I47/A!I$46</f>
        <v>6.7087994412634827E-2</v>
      </c>
      <c r="K48" s="50">
        <f>+A!J47/A!J$46</f>
        <v>9.7652790026692332E-2</v>
      </c>
      <c r="L48" s="66">
        <f>+A!K47/A!K$46</f>
        <v>0.11925143823514045</v>
      </c>
      <c r="M48" s="50">
        <f>+A!L47/A!L$46</f>
        <v>0.11085137759468484</v>
      </c>
      <c r="N48" s="66">
        <f>+A!M47/A!M$46</f>
        <v>8.7663388850278745E-2</v>
      </c>
      <c r="O48" s="50">
        <f>+A!N47/A!N$46</f>
        <v>9.5364779634266567E-2</v>
      </c>
      <c r="P48" s="66">
        <f>+A!O47/A!O$46</f>
        <v>0.13724384739747486</v>
      </c>
      <c r="Q48" s="50">
        <f>+A!P47/A!P$46</f>
        <v>0.11720844596300525</v>
      </c>
      <c r="R48" s="66">
        <f>+A!Q47/A!Q$46</f>
        <v>9.2919053720367392E-2</v>
      </c>
      <c r="S48" s="50">
        <f>+A!R47/A!R$46</f>
        <v>0.11864873196126119</v>
      </c>
      <c r="T48" s="66">
        <f>+A!S47/A!S$46</f>
        <v>0.11727887673657997</v>
      </c>
      <c r="U48" s="50">
        <f>+A!T47/A!T$46</f>
        <v>0.25261995012045263</v>
      </c>
      <c r="V48" s="66">
        <f>+A!U47/A!U$46</f>
        <v>7.7542433503546365E-2</v>
      </c>
      <c r="W48" s="50">
        <f>+A!V47/A!V$46</f>
        <v>7.8802648103502862E-2</v>
      </c>
      <c r="X48" s="66">
        <f>+A!W47/A!W$46</f>
        <v>8.4543102087817609E-2</v>
      </c>
      <c r="Y48" s="50">
        <f>+A!X47/A!X$46</f>
        <v>0.10206480443333148</v>
      </c>
      <c r="Z48" s="67">
        <f>+A!Y47/A!Y$46</f>
        <v>0.10196822194199243</v>
      </c>
      <c r="AA48" s="67">
        <f>+A!Z47/A!Z$46</f>
        <v>0.10250141683196373</v>
      </c>
      <c r="AB48" s="67">
        <f>+A!AA47/A!AA$46</f>
        <v>0.11367437721797564</v>
      </c>
      <c r="AC48" s="67">
        <f>+A!AB47/A!AB$46</f>
        <v>0.11209967981814264</v>
      </c>
      <c r="AD48" s="183">
        <f>+A!AC47/A!AC$46</f>
        <v>0.13551980584038364</v>
      </c>
    </row>
    <row r="49" spans="3:30" x14ac:dyDescent="0.25">
      <c r="C49" s="198" t="s">
        <v>17</v>
      </c>
      <c r="D49" s="208"/>
      <c r="E49" s="68">
        <f>+A!D48/A!D$46</f>
        <v>1.9658847313235406E-3</v>
      </c>
      <c r="F49" s="69">
        <f>+A!E48/A!E$46</f>
        <v>2.255221694031384E-3</v>
      </c>
      <c r="G49" s="68">
        <f>+A!F48/A!F$46</f>
        <v>1.7587274936754767E-3</v>
      </c>
      <c r="H49" s="69">
        <f>+A!G48/A!G$46</f>
        <v>1.1501950284692761E-3</v>
      </c>
      <c r="I49" s="68">
        <f>+A!H48/A!H$46</f>
        <v>1.0914723436916147E-2</v>
      </c>
      <c r="J49" s="69">
        <f>+A!I48/A!I$46</f>
        <v>1.9195762036225629E-3</v>
      </c>
      <c r="K49" s="68">
        <f>+A!J48/A!J$46</f>
        <v>4.579624037410919E-4</v>
      </c>
      <c r="L49" s="69">
        <f>+A!K48/A!K$46</f>
        <v>2.6292002272913693E-3</v>
      </c>
      <c r="M49" s="68">
        <f>+A!L48/A!L$46</f>
        <v>4.7056801430160385E-3</v>
      </c>
      <c r="N49" s="69">
        <f>+A!M48/A!M$46</f>
        <v>2.8225150179651808E-3</v>
      </c>
      <c r="O49" s="68">
        <f>+A!N48/A!N$46</f>
        <v>3.8477308825271631E-3</v>
      </c>
      <c r="P49" s="69">
        <f>+A!O48/A!O$46</f>
        <v>2.498441913900658E-3</v>
      </c>
      <c r="Q49" s="68">
        <f>+A!P48/A!P$46</f>
        <v>9.2449668857704382E-3</v>
      </c>
      <c r="R49" s="69">
        <f>+A!Q48/A!Q$46</f>
        <v>5.8465903791304012E-3</v>
      </c>
      <c r="S49" s="68">
        <f>+A!R48/A!R$46</f>
        <v>3.1073311664301748E-3</v>
      </c>
      <c r="T49" s="69">
        <f>+A!S48/A!S$46</f>
        <v>3.8480436282893752E-3</v>
      </c>
      <c r="U49" s="68">
        <f>+A!T48/A!T$46</f>
        <v>7.3040911419925206E-3</v>
      </c>
      <c r="V49" s="69">
        <f>+A!U48/A!U$46</f>
        <v>1.0120594180821813E-2</v>
      </c>
      <c r="W49" s="68">
        <f>+A!V48/A!V$46</f>
        <v>1.0200402851268563E-2</v>
      </c>
      <c r="X49" s="69">
        <f>+A!W48/A!W$46</f>
        <v>6.3053922377545269E-3</v>
      </c>
      <c r="Y49" s="68">
        <f>+A!X48/A!X$46</f>
        <v>6.9355648322455303E-3</v>
      </c>
      <c r="Z49" s="70">
        <f>+A!Y48/A!Y$46</f>
        <v>8.8473812526271532E-3</v>
      </c>
      <c r="AA49" s="70">
        <f>+A!Z48/A!Z$46</f>
        <v>8.4210888997655799E-3</v>
      </c>
      <c r="AB49" s="70">
        <f>+A!AA48/A!AA$46</f>
        <v>9.6176390141257916E-3</v>
      </c>
      <c r="AC49" s="70">
        <f>+A!AB48/A!AB$46</f>
        <v>4.1521272407158407E-3</v>
      </c>
      <c r="AD49" s="70">
        <f>+A!AC48/A!AC$46</f>
        <v>1.7752836367889587E-3</v>
      </c>
    </row>
    <row r="50" spans="3:30" x14ac:dyDescent="0.25">
      <c r="C50" s="189" t="s">
        <v>18</v>
      </c>
      <c r="D50" s="209"/>
      <c r="E50" s="50">
        <f>+A!D49/A!D$46</f>
        <v>2.9081053970613346E-2</v>
      </c>
      <c r="F50" s="66">
        <f>+A!E49/A!E$46</f>
        <v>8.9145756355077203E-3</v>
      </c>
      <c r="G50" s="50">
        <f>+A!F49/A!F$46</f>
        <v>2.8990159721459441E-3</v>
      </c>
      <c r="H50" s="66">
        <f>+A!G49/A!G$46</f>
        <v>3.5467280092497618E-3</v>
      </c>
      <c r="I50" s="50">
        <f>+A!H49/A!H$46</f>
        <v>5.7699784889768627E-3</v>
      </c>
      <c r="J50" s="66">
        <f>+A!I49/A!I$46</f>
        <v>3.7885762102114369E-3</v>
      </c>
      <c r="K50" s="50">
        <f>+A!J49/A!J$46</f>
        <v>2.7862312914875027E-3</v>
      </c>
      <c r="L50" s="66">
        <f>+A!K49/A!K$46</f>
        <v>2.3401319513570479E-3</v>
      </c>
      <c r="M50" s="50">
        <f>+A!L49/A!L$46</f>
        <v>3.5047001613625513E-3</v>
      </c>
      <c r="N50" s="66">
        <f>+A!M49/A!M$46</f>
        <v>2.5165179999134205E-3</v>
      </c>
      <c r="O50" s="50">
        <f>+A!N49/A!N$46</f>
        <v>4.3343446857812941E-3</v>
      </c>
      <c r="P50" s="66">
        <f>+A!O49/A!O$46</f>
        <v>1.759979186773071E-3</v>
      </c>
      <c r="Q50" s="50">
        <f>+A!P49/A!P$46</f>
        <v>1.6144226188196955E-3</v>
      </c>
      <c r="R50" s="66">
        <f>+A!Q49/A!Q$46</f>
        <v>8.1849555480282567E-4</v>
      </c>
      <c r="S50" s="50">
        <f>+A!R49/A!R$46</f>
        <v>5.5170975162830197E-4</v>
      </c>
      <c r="T50" s="66">
        <f>+A!S49/A!S$46</f>
        <v>1.6971974675188288E-4</v>
      </c>
      <c r="U50" s="50">
        <f>+A!T49/A!T$46</f>
        <v>3.8274484714834498E-4</v>
      </c>
      <c r="V50" s="66">
        <f>+A!U49/A!U$46</f>
        <v>1.7403724248491874E-4</v>
      </c>
      <c r="W50" s="50">
        <f>+A!V49/A!V$46</f>
        <v>1.1555541640140407E-2</v>
      </c>
      <c r="X50" s="66">
        <f>+A!W49/A!W$46</f>
        <v>2.5015186814026199E-4</v>
      </c>
      <c r="Y50" s="50">
        <f>+A!X49/A!X$46</f>
        <v>1.5018386208902449E-3</v>
      </c>
      <c r="Z50" s="67">
        <f>+A!Y49/A!Y$46</f>
        <v>3.8061706599411521E-4</v>
      </c>
      <c r="AA50" s="67">
        <f>+A!Z49/A!Z$46</f>
        <v>4.7892655658311649E-3</v>
      </c>
      <c r="AB50" s="67">
        <f>+A!AA49/A!AA$46</f>
        <v>5.9679065527910554E-4</v>
      </c>
      <c r="AC50" s="67">
        <f>+A!AB49/A!AB$46</f>
        <v>1.1625647235367095E-3</v>
      </c>
      <c r="AD50" s="67">
        <f>+A!AC49/A!AC$46</f>
        <v>5.6045069983235213E-6</v>
      </c>
    </row>
    <row r="51" spans="3:30" x14ac:dyDescent="0.25">
      <c r="C51" s="198" t="s">
        <v>19</v>
      </c>
      <c r="D51" s="208"/>
      <c r="E51" s="68">
        <f>+A!D50/A!D$46</f>
        <v>0</v>
      </c>
      <c r="F51" s="69">
        <f>+A!E50/A!E$46</f>
        <v>0</v>
      </c>
      <c r="G51" s="68">
        <f>+A!F50/A!F$46</f>
        <v>0</v>
      </c>
      <c r="H51" s="69">
        <f>+A!G50/A!G$46</f>
        <v>1.563510261939798E-5</v>
      </c>
      <c r="I51" s="68">
        <f>+A!H50/A!H$46</f>
        <v>6.5964612852078891E-4</v>
      </c>
      <c r="J51" s="69">
        <f>+A!I50/A!I$46</f>
        <v>8.9608686771517617E-7</v>
      </c>
      <c r="K51" s="68">
        <f>+A!J50/A!J$46</f>
        <v>1.3382080487880218E-3</v>
      </c>
      <c r="L51" s="69">
        <f>+A!K50/A!K$46</f>
        <v>9.7218496146523337E-3</v>
      </c>
      <c r="M51" s="68">
        <f>+A!L50/A!L$46</f>
        <v>1.135331205079255E-4</v>
      </c>
      <c r="N51" s="69">
        <f>+A!M50/A!M$46</f>
        <v>8.4062349094660235E-6</v>
      </c>
      <c r="O51" s="68">
        <f>+A!N50/A!N$46</f>
        <v>0</v>
      </c>
      <c r="P51" s="69">
        <f>+A!O50/A!O$46</f>
        <v>0</v>
      </c>
      <c r="Q51" s="68">
        <f>+A!P50/A!P$46</f>
        <v>0</v>
      </c>
      <c r="R51" s="69">
        <f>+A!Q50/A!Q$46</f>
        <v>9.0620167596942608E-4</v>
      </c>
      <c r="S51" s="68">
        <f>+A!R50/A!R$46</f>
        <v>3.3074270168884171E-4</v>
      </c>
      <c r="T51" s="69">
        <f>+A!S50/A!S$46</f>
        <v>2.7125622618297479E-3</v>
      </c>
      <c r="U51" s="68">
        <f>+A!T50/A!T$46</f>
        <v>1.4715315738667407E-3</v>
      </c>
      <c r="V51" s="69">
        <f>+A!U50/A!U$46</f>
        <v>2.0356672957842735E-2</v>
      </c>
      <c r="W51" s="68">
        <f>+A!V50/A!V$46</f>
        <v>2.8188741733373688E-2</v>
      </c>
      <c r="X51" s="69">
        <f>+A!W50/A!W$46</f>
        <v>2.7170547020754231E-2</v>
      </c>
      <c r="Y51" s="68">
        <f>+A!X50/A!X$46</f>
        <v>1.5114147294744298E-2</v>
      </c>
      <c r="Z51" s="70">
        <f>+A!Y50/A!Y$46</f>
        <v>1.2509040773434217E-2</v>
      </c>
      <c r="AA51" s="70">
        <f>+A!Z50/A!Z$46</f>
        <v>2.3305591334140497E-2</v>
      </c>
      <c r="AB51" s="70">
        <f>+A!AA50/A!AA$46</f>
        <v>2.2502635512933428E-2</v>
      </c>
      <c r="AC51" s="70">
        <f>+A!AB50/A!AB$46</f>
        <v>4.9631857723365848E-2</v>
      </c>
      <c r="AD51" s="70">
        <f>+A!AC50/A!AC$46</f>
        <v>3.1202931888182774E-2</v>
      </c>
    </row>
    <row r="52" spans="3:30" x14ac:dyDescent="0.25">
      <c r="C52" s="189" t="s">
        <v>20</v>
      </c>
      <c r="D52" s="209"/>
      <c r="E52" s="50">
        <f>+A!D51/A!D$46</f>
        <v>0</v>
      </c>
      <c r="F52" s="66">
        <f>+A!E51/A!E$46</f>
        <v>0</v>
      </c>
      <c r="G52" s="50">
        <f>+A!F51/A!F$46</f>
        <v>0</v>
      </c>
      <c r="H52" s="66">
        <f>+A!G51/A!G$46</f>
        <v>0</v>
      </c>
      <c r="I52" s="50">
        <f>+A!H51/A!H$46</f>
        <v>0</v>
      </c>
      <c r="J52" s="66">
        <f>+A!I51/A!I$46</f>
        <v>0</v>
      </c>
      <c r="K52" s="50">
        <f>+A!J51/A!J$46</f>
        <v>0</v>
      </c>
      <c r="L52" s="66">
        <f>+A!K51/A!K$46</f>
        <v>5.0082066911265675E-6</v>
      </c>
      <c r="M52" s="50">
        <f>+A!L51/A!L$46</f>
        <v>7.6052089599734673E-4</v>
      </c>
      <c r="N52" s="66">
        <f>+A!M51/A!M$46</f>
        <v>0</v>
      </c>
      <c r="O52" s="50">
        <f>+A!N51/A!N$46</f>
        <v>5.9789001491928921E-3</v>
      </c>
      <c r="P52" s="66">
        <f>+A!O51/A!O$46</f>
        <v>3.5419237124123476E-3</v>
      </c>
      <c r="Q52" s="50">
        <f>+A!P51/A!P$46</f>
        <v>8.2165821489642247E-3</v>
      </c>
      <c r="R52" s="66">
        <f>+A!Q51/A!Q$46</f>
        <v>9.5229918066989695E-3</v>
      </c>
      <c r="S52" s="50">
        <f>+A!R51/A!R$46</f>
        <v>7.7033750178489135E-3</v>
      </c>
      <c r="T52" s="66">
        <f>+A!S51/A!S$46</f>
        <v>5.5687580640321668E-3</v>
      </c>
      <c r="U52" s="50">
        <f>+A!T51/A!T$46</f>
        <v>4.3968099170278354E-3</v>
      </c>
      <c r="V52" s="66">
        <f>+A!U51/A!U$46</f>
        <v>8.5727652752629036E-4</v>
      </c>
      <c r="W52" s="50">
        <f>+A!V51/A!V$46</f>
        <v>1.2861392028554431E-3</v>
      </c>
      <c r="X52" s="66">
        <f>+A!W51/A!W$46</f>
        <v>1.3011154291545032E-3</v>
      </c>
      <c r="Y52" s="50">
        <f>+A!X51/A!X$46</f>
        <v>5.7030756270645532E-3</v>
      </c>
      <c r="Z52" s="67">
        <f>+A!Y51/A!Y$46</f>
        <v>2.7267389659520807E-3</v>
      </c>
      <c r="AA52" s="67">
        <f>+A!Z51/A!Z$46</f>
        <v>3.3797882480228753E-5</v>
      </c>
      <c r="AB52" s="67">
        <f>+A!AA51/A!AA$46</f>
        <v>5.2862058617165423E-4</v>
      </c>
      <c r="AC52" s="67">
        <f>+A!AB51/A!AB$46</f>
        <v>3.2044186582077242E-4</v>
      </c>
      <c r="AD52" s="67">
        <f>+A!AC51/A!AC$46</f>
        <v>8.4350267066942173E-5</v>
      </c>
    </row>
    <row r="53" spans="3:30" x14ac:dyDescent="0.25">
      <c r="C53" s="198" t="s">
        <v>21</v>
      </c>
      <c r="D53" s="208"/>
      <c r="E53" s="68">
        <f>+A!D52/A!D$46</f>
        <v>0.33915728781355886</v>
      </c>
      <c r="F53" s="69">
        <f>+A!E52/A!E$46</f>
        <v>0.4579885276325309</v>
      </c>
      <c r="G53" s="68">
        <f>+A!F52/A!F$46</f>
        <v>0.40956498088259141</v>
      </c>
      <c r="H53" s="69">
        <f>+A!G52/A!G$46</f>
        <v>0.40430129447420055</v>
      </c>
      <c r="I53" s="68">
        <f>+A!H52/A!H$46</f>
        <v>0.37100834183338555</v>
      </c>
      <c r="J53" s="69">
        <f>+A!I52/A!I$46</f>
        <v>0.37332718371757451</v>
      </c>
      <c r="K53" s="68">
        <f>+A!J52/A!J$46</f>
        <v>0.29732810964853151</v>
      </c>
      <c r="L53" s="69">
        <f>+A!K52/A!K$46</f>
        <v>0.2860630812057704</v>
      </c>
      <c r="M53" s="68">
        <f>+A!L52/A!L$46</f>
        <v>0.35557639818028514</v>
      </c>
      <c r="N53" s="69">
        <f>+A!M52/A!M$46</f>
        <v>0.28622458036780046</v>
      </c>
      <c r="O53" s="68">
        <f>+A!N52/A!N$46</f>
        <v>0.35448090712491442</v>
      </c>
      <c r="P53" s="69">
        <f>+A!O52/A!O$46</f>
        <v>0.33749392748122004</v>
      </c>
      <c r="Q53" s="68">
        <f>+A!P52/A!P$46</f>
        <v>0.40533730015559027</v>
      </c>
      <c r="R53" s="69">
        <f>+A!Q52/A!Q$46</f>
        <v>0.40518362517979606</v>
      </c>
      <c r="S53" s="68">
        <f>+A!R52/A!R$46</f>
        <v>0.3500968403746994</v>
      </c>
      <c r="T53" s="69">
        <f>+A!S52/A!S$46</f>
        <v>0.37398261919764758</v>
      </c>
      <c r="U53" s="68">
        <f>+A!T52/A!T$46</f>
        <v>0.35422730579672812</v>
      </c>
      <c r="V53" s="69">
        <f>+A!U52/A!U$46</f>
        <v>0.45955404503460145</v>
      </c>
      <c r="W53" s="68">
        <f>+A!V52/A!V$46</f>
        <v>0.41952186633547978</v>
      </c>
      <c r="X53" s="69">
        <f>+A!W52/A!W$46</f>
        <v>0.37345568296706028</v>
      </c>
      <c r="Y53" s="68">
        <f>+A!X52/A!X$46</f>
        <v>0.35994540766986716</v>
      </c>
      <c r="Z53" s="70">
        <f>+A!Y52/A!Y$46</f>
        <v>0.36466199243379571</v>
      </c>
      <c r="AA53" s="70">
        <f>+A!Z52/A!Z$46</f>
        <v>0.33691362477137482</v>
      </c>
      <c r="AB53" s="70">
        <f>+A!AA52/A!AA$46</f>
        <v>0.37573187512110773</v>
      </c>
      <c r="AC53" s="70">
        <f>+A!AB52/A!AB$46</f>
        <v>0.37327781533455662</v>
      </c>
      <c r="AD53" s="70">
        <f>+A!AC52/A!AC$46</f>
        <v>0.44333638738352371</v>
      </c>
    </row>
    <row r="54" spans="3:30" x14ac:dyDescent="0.25">
      <c r="C54" s="189" t="s">
        <v>22</v>
      </c>
      <c r="D54" s="209"/>
      <c r="E54" s="50">
        <f>+A!D53/A!D$46</f>
        <v>0.24010257478883465</v>
      </c>
      <c r="F54" s="66">
        <f>+A!E53/A!E$46</f>
        <v>0.20376753698804512</v>
      </c>
      <c r="G54" s="50">
        <f>+A!F53/A!F$46</f>
        <v>0.3042673316351705</v>
      </c>
      <c r="H54" s="66">
        <f>+A!G53/A!G$46</f>
        <v>0.31403017229278418</v>
      </c>
      <c r="I54" s="50">
        <f>+A!H53/A!H$46</f>
        <v>0.31308511497793351</v>
      </c>
      <c r="J54" s="66">
        <f>+A!I53/A!I$46</f>
        <v>0.28387557570286814</v>
      </c>
      <c r="K54" s="50">
        <f>+A!J53/A!J$46</f>
        <v>0.40572403915895838</v>
      </c>
      <c r="L54" s="66">
        <f>+A!K53/A!K$46</f>
        <v>0.39588412038429455</v>
      </c>
      <c r="M54" s="50">
        <f>+A!L53/A!L$46</f>
        <v>0.36601732677413007</v>
      </c>
      <c r="N54" s="66">
        <f>+A!M53/A!M$46</f>
        <v>0.40659045461119736</v>
      </c>
      <c r="O54" s="50">
        <f>+A!N53/A!N$46</f>
        <v>0.39900605004287037</v>
      </c>
      <c r="P54" s="66">
        <f>+A!O53/A!O$46</f>
        <v>0.31937295025782353</v>
      </c>
      <c r="Q54" s="50">
        <f>+A!P53/A!P$46</f>
        <v>0.33837276585929266</v>
      </c>
      <c r="R54" s="66">
        <f>+A!Q53/A!Q$46</f>
        <v>0.33824813576628721</v>
      </c>
      <c r="S54" s="50">
        <f>+A!R53/A!R$46</f>
        <v>0.26367149285042518</v>
      </c>
      <c r="T54" s="66">
        <f>+A!S53/A!S$46</f>
        <v>0.36193711180124227</v>
      </c>
      <c r="U54" s="50">
        <f>+A!T53/A!T$46</f>
        <v>0.22104339407390214</v>
      </c>
      <c r="V54" s="66">
        <f>+A!U53/A!U$46</f>
        <v>0.23566593855085793</v>
      </c>
      <c r="W54" s="50">
        <f>+A!V53/A!V$46</f>
        <v>0.20949907984317329</v>
      </c>
      <c r="X54" s="66">
        <f>+A!W53/A!W$46</f>
        <v>0.22087478931223006</v>
      </c>
      <c r="Y54" s="50">
        <f>+A!X53/A!X$46</f>
        <v>0.20161149910431317</v>
      </c>
      <c r="Z54" s="67">
        <f>+A!Y53/A!Y$46</f>
        <v>0.18468754939050019</v>
      </c>
      <c r="AA54" s="67">
        <f>+A!Z53/A!Z$46</f>
        <v>0.21033714160591463</v>
      </c>
      <c r="AB54" s="67">
        <f>+A!AA53/A!AA$46</f>
        <v>0.18633191863242937</v>
      </c>
      <c r="AC54" s="67">
        <f>+A!AB53/A!AB$46</f>
        <v>0.17628715335299491</v>
      </c>
      <c r="AD54" s="67">
        <f>+A!AC53/A!AC$46</f>
        <v>0.14831377441615656</v>
      </c>
    </row>
    <row r="55" spans="3:30" x14ac:dyDescent="0.25">
      <c r="C55" s="198" t="s">
        <v>23</v>
      </c>
      <c r="D55" s="208"/>
      <c r="E55" s="68">
        <f>+A!D54/A!D$46</f>
        <v>5.5877628102608073E-2</v>
      </c>
      <c r="F55" s="69">
        <f>+A!E54/A!E$46</f>
        <v>5.0497457166013365E-2</v>
      </c>
      <c r="G55" s="68">
        <f>+A!F54/A!F$46</f>
        <v>6.7524792480660303E-2</v>
      </c>
      <c r="H55" s="69">
        <f>+A!G54/A!G$46</f>
        <v>6.6128040260821155E-2</v>
      </c>
      <c r="I55" s="68">
        <f>+A!H54/A!H$46</f>
        <v>5.3790459406780518E-2</v>
      </c>
      <c r="J55" s="69">
        <f>+A!I54/A!I$46</f>
        <v>6.0113776676703722E-2</v>
      </c>
      <c r="K55" s="68">
        <f>+A!J54/A!J$46</f>
        <v>5.7665787777947258E-2</v>
      </c>
      <c r="L55" s="69">
        <f>+A!K54/A!K$46</f>
        <v>5.6510980019421009E-2</v>
      </c>
      <c r="M55" s="68">
        <f>+A!L54/A!L$46</f>
        <v>4.6248670756421625E-2</v>
      </c>
      <c r="N55" s="69">
        <f>+A!M54/A!M$46</f>
        <v>0.1421689629726326</v>
      </c>
      <c r="O55" s="68">
        <f>+A!N54/A!N$46</f>
        <v>5.4231516044761882E-2</v>
      </c>
      <c r="P55" s="69">
        <f>+A!O54/A!O$46</f>
        <v>9.43696597304058E-2</v>
      </c>
      <c r="Q55" s="68">
        <f>+A!P54/A!P$46</f>
        <v>3.2411045124535534E-2</v>
      </c>
      <c r="R55" s="69">
        <f>+A!Q54/A!Q$46</f>
        <v>6.7464357422325635E-2</v>
      </c>
      <c r="S55" s="68">
        <f>+A!R54/A!R$46</f>
        <v>0.15841306769358424</v>
      </c>
      <c r="T55" s="69">
        <f>+A!S54/A!S$46</f>
        <v>4.2438413298526725E-2</v>
      </c>
      <c r="U55" s="68">
        <f>+A!T54/A!T$46</f>
        <v>5.2434012925653431E-2</v>
      </c>
      <c r="V55" s="69">
        <f>+A!U54/A!U$46</f>
        <v>8.6277970983946323E-2</v>
      </c>
      <c r="W55" s="68">
        <f>+A!V54/A!V$46</f>
        <v>0.11468848603762033</v>
      </c>
      <c r="X55" s="69">
        <f>+A!W54/A!W$46</f>
        <v>0.16545960019225822</v>
      </c>
      <c r="Y55" s="68">
        <f>+A!X54/A!X$46</f>
        <v>0.18135215537837657</v>
      </c>
      <c r="Z55" s="70">
        <f>+A!Y54/A!Y$46</f>
        <v>0.21913617486338799</v>
      </c>
      <c r="AA55" s="70">
        <f>+A!Z54/A!Z$46</f>
        <v>0.1773762204075324</v>
      </c>
      <c r="AB55" s="70">
        <f>+A!AA54/A!AA$46</f>
        <v>0.15310556812005208</v>
      </c>
      <c r="AC55" s="70">
        <f>+A!AB54/A!AB$46</f>
        <v>0.14568489945101071</v>
      </c>
      <c r="AD55" s="70">
        <f>+A!AC54/A!AC$46</f>
        <v>0.12185933174782643</v>
      </c>
    </row>
    <row r="56" spans="3:30" x14ac:dyDescent="0.25">
      <c r="C56" s="189" t="s">
        <v>24</v>
      </c>
      <c r="D56" s="209"/>
      <c r="E56" s="50">
        <f>+A!D55/A!D$46</f>
        <v>0.25551355336547277</v>
      </c>
      <c r="F56" s="66">
        <f>+A!E55/A!E$46</f>
        <v>0.21641662188235972</v>
      </c>
      <c r="G56" s="50">
        <f>+A!F55/A!F$46</f>
        <v>0.13018756941284362</v>
      </c>
      <c r="H56" s="66">
        <f>+A!G55/A!G$46</f>
        <v>0.15616722735641944</v>
      </c>
      <c r="I56" s="50">
        <f>+A!H55/A!H$46</f>
        <v>0.15786904533473375</v>
      </c>
      <c r="J56" s="66">
        <f>+A!I55/A!I$46</f>
        <v>0.20988657912249375</v>
      </c>
      <c r="K56" s="50">
        <f>+A!J55/A!J$46</f>
        <v>0.13704691953534714</v>
      </c>
      <c r="L56" s="66">
        <f>+A!K55/A!K$46</f>
        <v>0.1275771622526318</v>
      </c>
      <c r="M56" s="50">
        <f>+A!L55/A!L$46</f>
        <v>0.11222195711330991</v>
      </c>
      <c r="N56" s="66">
        <f>+A!M55/A!M$46</f>
        <v>7.2005106829654775E-2</v>
      </c>
      <c r="O56" s="50">
        <f>+A!N55/A!N$46</f>
        <v>8.224773248891093E-2</v>
      </c>
      <c r="P56" s="66">
        <f>+A!O55/A!O$46</f>
        <v>0.10341185813775634</v>
      </c>
      <c r="Q56" s="50">
        <f>+A!P55/A!P$46</f>
        <v>8.7387226037015514E-2</v>
      </c>
      <c r="R56" s="66">
        <f>+A!Q55/A!Q$46</f>
        <v>7.8834842884002693E-2</v>
      </c>
      <c r="S56" s="50">
        <f>+A!R55/A!R$46</f>
        <v>9.6879086516154386E-2</v>
      </c>
      <c r="T56" s="66">
        <f>+A!S55/A!S$46</f>
        <v>9.1554792285534259E-2</v>
      </c>
      <c r="U56" s="50">
        <f>+A!T55/A!T$46</f>
        <v>0.10584916957064525</v>
      </c>
      <c r="V56" s="66">
        <f>+A!U55/A!U$46</f>
        <v>0.10940347196275112</v>
      </c>
      <c r="W56" s="50">
        <f>+A!V55/A!V$46</f>
        <v>0.12596797367203455</v>
      </c>
      <c r="X56" s="66">
        <f>+A!W55/A!W$46</f>
        <v>0.12000184475653176</v>
      </c>
      <c r="Y56" s="50">
        <f>+A!X55/A!X$46</f>
        <v>0.12545057437216472</v>
      </c>
      <c r="Z56" s="67">
        <f>+A!Y55/A!Y$46</f>
        <v>0.10476065573770492</v>
      </c>
      <c r="AA56" s="67">
        <f>+A!Z55/A!Z$46</f>
        <v>0.13616637471341353</v>
      </c>
      <c r="AB56" s="67">
        <f>+A!AA55/A!AA$46</f>
        <v>0.13755306877237214</v>
      </c>
      <c r="AC56" s="67">
        <f>+A!AB55/A!AB$46</f>
        <v>0.13691451664425641</v>
      </c>
      <c r="AD56" s="67">
        <f>+A!AC55/A!AC$46</f>
        <v>0.11772203594682053</v>
      </c>
    </row>
    <row r="57" spans="3:30" ht="15.75" thickBot="1" x14ac:dyDescent="0.3">
      <c r="C57" s="200" t="s">
        <v>25</v>
      </c>
      <c r="D57" s="229"/>
      <c r="E57" s="71">
        <f>+A!D56/A!D$46</f>
        <v>0</v>
      </c>
      <c r="F57" s="72">
        <f>+A!E56/A!E$46</f>
        <v>0</v>
      </c>
      <c r="G57" s="71">
        <f>+A!F56/A!F$46</f>
        <v>2.1793671466504872E-8</v>
      </c>
      <c r="H57" s="72">
        <f>+A!G56/A!G$46</f>
        <v>2.1595445606903288E-8</v>
      </c>
      <c r="I57" s="71">
        <f>+A!H56/A!H$46</f>
        <v>0</v>
      </c>
      <c r="J57" s="72">
        <f>+A!I56/A!I$46</f>
        <v>0</v>
      </c>
      <c r="K57" s="71">
        <f>+A!J56/A!J$46</f>
        <v>0</v>
      </c>
      <c r="L57" s="72">
        <f>+A!K56/A!K$46</f>
        <v>1.7000831362310726E-5</v>
      </c>
      <c r="M57" s="71">
        <f>+A!L56/A!L$46</f>
        <v>0</v>
      </c>
      <c r="N57" s="72">
        <f>+A!M56/A!M$46</f>
        <v>0</v>
      </c>
      <c r="O57" s="71">
        <f>+A!N56/A!N$46</f>
        <v>5.080188669773681E-4</v>
      </c>
      <c r="P57" s="72">
        <f>+A!O56/A!O$46</f>
        <v>3.0725833939303189E-4</v>
      </c>
      <c r="Q57" s="71">
        <f>+A!P56/A!P$46</f>
        <v>2.0724520700645934E-4</v>
      </c>
      <c r="R57" s="72">
        <f>+A!Q56/A!Q$46</f>
        <v>2.554110641473125E-4</v>
      </c>
      <c r="S57" s="71">
        <f>+A!R56/A!R$46</f>
        <v>5.974781795314698E-4</v>
      </c>
      <c r="T57" s="72">
        <f>+A!S56/A!S$46</f>
        <v>5.0893419749752458E-4</v>
      </c>
      <c r="U57" s="71">
        <f>+A!T56/A!T$46</f>
        <v>2.7122357756949024E-4</v>
      </c>
      <c r="V57" s="72">
        <f>+A!U56/A!U$46</f>
        <v>4.7902355837860103E-5</v>
      </c>
      <c r="W57" s="71">
        <f>+A!V56/A!V$46</f>
        <v>2.8941280426924936E-4</v>
      </c>
      <c r="X57" s="72">
        <f>+A!W56/A!W$46</f>
        <v>6.3761559453404397E-4</v>
      </c>
      <c r="Y57" s="71">
        <f>+A!X56/A!X$46</f>
        <v>3.206847028216313E-4</v>
      </c>
      <c r="Z57" s="73">
        <f>+A!Y56/A!Y$46</f>
        <v>3.2162084909625891E-4</v>
      </c>
      <c r="AA57" s="73">
        <f>+A!Z56/A!Z$46</f>
        <v>1.5537494525876504E-4</v>
      </c>
      <c r="AB57" s="73">
        <f>+A!AA56/A!AA$46</f>
        <v>3.5723354736892919E-4</v>
      </c>
      <c r="AC57" s="73">
        <f>+A!AB56/A!AB$46</f>
        <v>4.6848325916901297E-4</v>
      </c>
      <c r="AD57" s="73">
        <f>+A!AC56/A!AC$46</f>
        <v>1.7962688603844203E-4</v>
      </c>
    </row>
    <row r="58" spans="3:30" x14ac:dyDescent="0.25">
      <c r="C58" s="1" t="s">
        <v>52</v>
      </c>
      <c r="AA58" s="1"/>
    </row>
    <row r="59" spans="3:30" ht="15.75" thickBot="1" x14ac:dyDescent="0.3"/>
    <row r="60" spans="3:30" ht="15.75" thickBot="1" x14ac:dyDescent="0.3">
      <c r="C60" s="6" t="s">
        <v>14</v>
      </c>
      <c r="D60" s="7"/>
      <c r="E60" s="12">
        <v>1995</v>
      </c>
      <c r="F60" s="8">
        <v>1996</v>
      </c>
      <c r="G60" s="12">
        <v>1997</v>
      </c>
      <c r="H60" s="8">
        <v>1998</v>
      </c>
      <c r="I60" s="12">
        <v>1999</v>
      </c>
      <c r="J60" s="8">
        <v>2000</v>
      </c>
      <c r="K60" s="12">
        <v>2001</v>
      </c>
      <c r="L60" s="8">
        <v>2002</v>
      </c>
      <c r="M60" s="12">
        <v>2003</v>
      </c>
      <c r="N60" s="8">
        <v>2004</v>
      </c>
      <c r="O60" s="12">
        <v>2005</v>
      </c>
      <c r="P60" s="8">
        <v>2006</v>
      </c>
      <c r="Q60" s="12">
        <v>2007</v>
      </c>
      <c r="R60" s="8">
        <v>2008</v>
      </c>
      <c r="S60" s="12">
        <v>2009</v>
      </c>
      <c r="T60" s="8">
        <v>2010</v>
      </c>
      <c r="U60" s="12">
        <v>2011</v>
      </c>
      <c r="V60" s="8">
        <v>2012</v>
      </c>
      <c r="W60" s="12">
        <v>2013</v>
      </c>
      <c r="X60" s="8">
        <v>2014</v>
      </c>
      <c r="Y60" s="12">
        <v>2015</v>
      </c>
      <c r="Z60" s="9">
        <v>2016</v>
      </c>
      <c r="AA60" s="9">
        <v>2017</v>
      </c>
      <c r="AB60" s="9">
        <v>2018</v>
      </c>
      <c r="AC60" s="9">
        <v>2019</v>
      </c>
      <c r="AD60" s="9">
        <v>2020</v>
      </c>
    </row>
    <row r="61" spans="3:30" ht="15.75" thickBot="1" x14ac:dyDescent="0.3">
      <c r="C61" s="194" t="s">
        <v>26</v>
      </c>
      <c r="D61" s="210"/>
      <c r="E61" s="49">
        <f>+B!E46/B!E$46</f>
        <v>1</v>
      </c>
      <c r="F61" s="64">
        <f>+B!F46/B!F$46</f>
        <v>1</v>
      </c>
      <c r="G61" s="49">
        <f>+B!G46/B!G$46</f>
        <v>1</v>
      </c>
      <c r="H61" s="64">
        <f>+B!H46/B!H$46</f>
        <v>1</v>
      </c>
      <c r="I61" s="49">
        <f>+B!I46/B!I$46</f>
        <v>1</v>
      </c>
      <c r="J61" s="64">
        <f>+B!J46/B!J$46</f>
        <v>1</v>
      </c>
      <c r="K61" s="49">
        <f>+B!K46/B!K$46</f>
        <v>1</v>
      </c>
      <c r="L61" s="64">
        <f>+B!L46/B!L$46</f>
        <v>1</v>
      </c>
      <c r="M61" s="49">
        <f>+B!M46/B!M$46</f>
        <v>1</v>
      </c>
      <c r="N61" s="64">
        <f>+B!N46/B!N$46</f>
        <v>1</v>
      </c>
      <c r="O61" s="49">
        <f>+B!O46/B!O$46</f>
        <v>1</v>
      </c>
      <c r="P61" s="64">
        <f>+B!P46/B!P$46</f>
        <v>1</v>
      </c>
      <c r="Q61" s="49">
        <f>+B!Q46/B!Q$46</f>
        <v>1</v>
      </c>
      <c r="R61" s="64">
        <f>+B!R46/B!R$46</f>
        <v>1</v>
      </c>
      <c r="S61" s="49">
        <f>+B!S46/B!S$46</f>
        <v>1</v>
      </c>
      <c r="T61" s="64">
        <f>+B!T46/B!T$46</f>
        <v>1</v>
      </c>
      <c r="U61" s="49">
        <f>+B!U46/B!U$46</f>
        <v>1</v>
      </c>
      <c r="V61" s="64">
        <f>+B!V46/B!V$46</f>
        <v>1</v>
      </c>
      <c r="W61" s="49">
        <f>+B!W46/B!W$46</f>
        <v>1</v>
      </c>
      <c r="X61" s="64">
        <f>+B!X46/B!X$46</f>
        <v>1</v>
      </c>
      <c r="Y61" s="49">
        <f>+B!Y46/B!Y$46</f>
        <v>1</v>
      </c>
      <c r="Z61" s="65">
        <f>+B!Z46/B!Z$46</f>
        <v>1</v>
      </c>
      <c r="AA61" s="65">
        <f>+B!AA46/B!AA$46</f>
        <v>1</v>
      </c>
      <c r="AB61" s="65">
        <f>+B!AB46/B!AB$46</f>
        <v>1</v>
      </c>
      <c r="AC61" s="65">
        <f>+B!AC46/B!AC$46</f>
        <v>1</v>
      </c>
      <c r="AD61" s="65">
        <f>+B!AD46/B!AD$46</f>
        <v>1</v>
      </c>
    </row>
    <row r="62" spans="3:30" x14ac:dyDescent="0.25">
      <c r="C62" s="189" t="s">
        <v>16</v>
      </c>
      <c r="D62" s="209"/>
      <c r="E62" s="50">
        <f>+B!E47/B!E$46</f>
        <v>0.33183708817870755</v>
      </c>
      <c r="F62" s="66">
        <f>+B!F47/B!F$46</f>
        <v>0.5893384524915275</v>
      </c>
      <c r="G62" s="50">
        <f>+B!G47/B!G$46</f>
        <v>0.49344167478566925</v>
      </c>
      <c r="H62" s="66">
        <f>+B!H47/B!H$46</f>
        <v>0.45490074838822497</v>
      </c>
      <c r="I62" s="50">
        <f>+B!I47/B!I$46</f>
        <v>0.51179950473226021</v>
      </c>
      <c r="J62" s="66">
        <f>+B!J47/B!J$46</f>
        <v>0.52926570775294046</v>
      </c>
      <c r="K62" s="50">
        <f>+B!K47/B!K$46</f>
        <v>0.59766465792596446</v>
      </c>
      <c r="L62" s="66">
        <f>+B!L47/B!L$46</f>
        <v>0.59310385984873937</v>
      </c>
      <c r="M62" s="50">
        <f>+B!M47/B!M$46</f>
        <v>0.49442006279073986</v>
      </c>
      <c r="N62" s="66">
        <f>+B!N47/B!N$46</f>
        <v>0.50071640072614731</v>
      </c>
      <c r="O62" s="50">
        <f>+B!O47/B!O$46</f>
        <v>0.40162634535504649</v>
      </c>
      <c r="P62" s="66">
        <f>+B!P47/B!P$46</f>
        <v>0.22067197706318292</v>
      </c>
      <c r="Q62" s="50">
        <f>+B!Q47/B!Q$46</f>
        <v>0.30742658611454354</v>
      </c>
      <c r="R62" s="66">
        <f>+B!R47/B!R$46</f>
        <v>0.42878219905345699</v>
      </c>
      <c r="S62" s="50">
        <f>+B!S47/B!S$46</f>
        <v>0.49472752159836247</v>
      </c>
      <c r="T62" s="66">
        <f>+B!T47/B!T$46</f>
        <v>0.40701427957130043</v>
      </c>
      <c r="U62" s="50">
        <f>+B!U47/B!U$46</f>
        <v>0.17976345488059897</v>
      </c>
      <c r="V62" s="66">
        <f>+B!V47/B!V$46</f>
        <v>0.34897242562867892</v>
      </c>
      <c r="W62" s="50">
        <f>+B!W47/B!W$46</f>
        <v>0.37036890306187187</v>
      </c>
      <c r="X62" s="66">
        <f>+B!X47/B!X$46</f>
        <v>0.35351270566613263</v>
      </c>
      <c r="Y62" s="50">
        <f>+B!Y47/B!Y$46</f>
        <v>0.39830792648379032</v>
      </c>
      <c r="Z62" s="67">
        <f>+B!Z47/B!Z$46</f>
        <v>0.49525644371440414</v>
      </c>
      <c r="AA62" s="67">
        <f>+B!AA47/B!AA$46</f>
        <v>0.41437863173595918</v>
      </c>
      <c r="AB62" s="67">
        <f>+B!AB47/B!AB$46</f>
        <v>0.37423149125273236</v>
      </c>
      <c r="AC62" s="67">
        <f>+B!AC47/B!AC$46</f>
        <v>0.39858751455612973</v>
      </c>
      <c r="AD62" s="67">
        <f>+B!AD47/B!AD$46</f>
        <v>0.39122570148975305</v>
      </c>
    </row>
    <row r="63" spans="3:30" x14ac:dyDescent="0.25">
      <c r="C63" s="198" t="s">
        <v>17</v>
      </c>
      <c r="D63" s="208"/>
      <c r="E63" s="68">
        <f>+B!E48/B!E$46</f>
        <v>0</v>
      </c>
      <c r="F63" s="69">
        <f>+B!F48/B!F$46</f>
        <v>0</v>
      </c>
      <c r="G63" s="68">
        <f>+B!G48/B!G$46</f>
        <v>0</v>
      </c>
      <c r="H63" s="69">
        <f>+B!H48/B!H$46</f>
        <v>0</v>
      </c>
      <c r="I63" s="68">
        <f>+B!I48/B!I$46</f>
        <v>0</v>
      </c>
      <c r="J63" s="69">
        <f>+B!J48/B!J$46</f>
        <v>0</v>
      </c>
      <c r="K63" s="68">
        <f>+B!K48/B!K$46</f>
        <v>0</v>
      </c>
      <c r="L63" s="69">
        <f>+B!L48/B!L$46</f>
        <v>0</v>
      </c>
      <c r="M63" s="68">
        <f>+B!M48/B!M$46</f>
        <v>0</v>
      </c>
      <c r="N63" s="69">
        <f>+B!N48/B!N$46</f>
        <v>1.3070081192842264E-4</v>
      </c>
      <c r="O63" s="68">
        <f>+B!O48/B!O$46</f>
        <v>0</v>
      </c>
      <c r="P63" s="69">
        <f>+B!P48/B!P$46</f>
        <v>0</v>
      </c>
      <c r="Q63" s="68">
        <f>+B!Q48/B!Q$46</f>
        <v>0</v>
      </c>
      <c r="R63" s="69">
        <f>+B!R48/B!R$46</f>
        <v>0</v>
      </c>
      <c r="S63" s="68">
        <f>+B!S48/B!S$46</f>
        <v>0</v>
      </c>
      <c r="T63" s="69">
        <f>+B!T48/B!T$46</f>
        <v>0</v>
      </c>
      <c r="U63" s="68">
        <f>+B!U48/B!U$46</f>
        <v>0</v>
      </c>
      <c r="V63" s="69">
        <f>+B!V48/B!V$46</f>
        <v>0</v>
      </c>
      <c r="W63" s="68">
        <f>+B!W48/B!W$46</f>
        <v>0</v>
      </c>
      <c r="X63" s="69">
        <f>+B!X48/B!X$46</f>
        <v>4.4233661780357755E-7</v>
      </c>
      <c r="Y63" s="68">
        <f>+B!Y48/B!Y$46</f>
        <v>0</v>
      </c>
      <c r="Z63" s="70">
        <f>+B!Z48/B!Z$46</f>
        <v>0</v>
      </c>
      <c r="AA63" s="70">
        <f>+B!AA48/B!AA$46</f>
        <v>0</v>
      </c>
      <c r="AB63" s="70">
        <f>+B!AB48/B!AB$46</f>
        <v>0</v>
      </c>
      <c r="AC63" s="70">
        <f>+B!AC48/B!AC$46</f>
        <v>0</v>
      </c>
      <c r="AD63" s="70">
        <f>+B!AD48/B!AD$46</f>
        <v>0</v>
      </c>
    </row>
    <row r="64" spans="3:30" x14ac:dyDescent="0.25">
      <c r="C64" s="189" t="s">
        <v>18</v>
      </c>
      <c r="D64" s="209"/>
      <c r="E64" s="50">
        <f>+B!E49/B!E$46</f>
        <v>0.51720994474281867</v>
      </c>
      <c r="F64" s="66">
        <f>+B!F49/B!F$46</f>
        <v>0.12110729921694109</v>
      </c>
      <c r="G64" s="50">
        <f>+B!G49/B!G$46</f>
        <v>0.11791911999116357</v>
      </c>
      <c r="H64" s="66">
        <f>+B!H49/B!H$46</f>
        <v>0.18342873604676763</v>
      </c>
      <c r="I64" s="50">
        <f>+B!I49/B!I$46</f>
        <v>0.21689540535671159</v>
      </c>
      <c r="J64" s="66">
        <f>+B!J49/B!J$46</f>
        <v>0.20459857383754043</v>
      </c>
      <c r="K64" s="50">
        <f>+B!K49/B!K$46</f>
        <v>8.0991449578118727E-2</v>
      </c>
      <c r="L64" s="66">
        <f>+B!L49/B!L$46</f>
        <v>5.5180156292212408E-2</v>
      </c>
      <c r="M64" s="50">
        <f>+B!M49/B!M$46</f>
        <v>8.2052111878015782E-2</v>
      </c>
      <c r="N64" s="66">
        <f>+B!N49/B!N$46</f>
        <v>5.604847631614196E-2</v>
      </c>
      <c r="O64" s="50">
        <f>+B!O49/B!O$46</f>
        <v>0.17416151511247177</v>
      </c>
      <c r="P64" s="66">
        <f>+B!P49/B!P$46</f>
        <v>0.15489945943178474</v>
      </c>
      <c r="Q64" s="50">
        <f>+B!Q49/B!Q$46</f>
        <v>7.5989871343982898E-2</v>
      </c>
      <c r="R64" s="66">
        <f>+B!R49/B!R$46</f>
        <v>4.1053810621539968E-2</v>
      </c>
      <c r="S64" s="50">
        <f>+B!S49/B!S$46</f>
        <v>0.14131413732896747</v>
      </c>
      <c r="T64" s="66">
        <f>+B!T49/B!T$46</f>
        <v>4.0396553083789262E-2</v>
      </c>
      <c r="U64" s="50">
        <f>+B!U49/B!U$46</f>
        <v>2.1124750730223501E-2</v>
      </c>
      <c r="V64" s="66">
        <f>+B!V49/B!V$46</f>
        <v>6.313784334306953E-2</v>
      </c>
      <c r="W64" s="50">
        <f>+B!W49/B!W$46</f>
        <v>0.21801233833345415</v>
      </c>
      <c r="X64" s="66">
        <f>+B!X49/B!X$46</f>
        <v>0.10703608904816231</v>
      </c>
      <c r="Y64" s="50">
        <f>+B!Y49/B!Y$46</f>
        <v>1.0061933387324527E-2</v>
      </c>
      <c r="Z64" s="67">
        <f>+B!Z49/B!Z$46</f>
        <v>3.7873079073125052E-2</v>
      </c>
      <c r="AA64" s="67">
        <f>+B!AA49/B!AA$46</f>
        <v>6.3580491864062344E-3</v>
      </c>
      <c r="AB64" s="67">
        <f>+B!AB49/B!AB$46</f>
        <v>9.5038841941488764E-3</v>
      </c>
      <c r="AC64" s="67">
        <f>+B!AC49/B!AC$46</f>
        <v>4.1318103404488276E-3</v>
      </c>
      <c r="AD64" s="67">
        <f>+B!AD49/B!AD$46</f>
        <v>7.8516149057876062E-3</v>
      </c>
    </row>
    <row r="65" spans="3:30" x14ac:dyDescent="0.25">
      <c r="C65" s="198" t="s">
        <v>19</v>
      </c>
      <c r="D65" s="208"/>
      <c r="E65" s="68">
        <f>+B!E50/B!E$46</f>
        <v>0</v>
      </c>
      <c r="F65" s="69">
        <f>+B!F50/B!F$46</f>
        <v>0</v>
      </c>
      <c r="G65" s="68">
        <f>+B!G50/B!G$46</f>
        <v>0</v>
      </c>
      <c r="H65" s="69">
        <f>+B!H50/B!H$46</f>
        <v>0</v>
      </c>
      <c r="I65" s="68">
        <f>+B!I50/B!I$46</f>
        <v>0</v>
      </c>
      <c r="J65" s="69">
        <f>+B!J50/B!J$46</f>
        <v>0</v>
      </c>
      <c r="K65" s="68">
        <f>+B!K50/B!K$46</f>
        <v>0</v>
      </c>
      <c r="L65" s="69">
        <f>+B!L50/B!L$46</f>
        <v>3.0160651927494363E-6</v>
      </c>
      <c r="M65" s="68">
        <f>+B!M50/B!M$46</f>
        <v>0</v>
      </c>
      <c r="N65" s="69">
        <f>+B!N50/B!N$46</f>
        <v>0</v>
      </c>
      <c r="O65" s="68">
        <f>+B!O50/B!O$46</f>
        <v>0</v>
      </c>
      <c r="P65" s="69">
        <f>+B!P50/B!P$46</f>
        <v>3.1913577349893123E-6</v>
      </c>
      <c r="Q65" s="68">
        <f>+B!Q50/B!Q$46</f>
        <v>1.6424469804136448E-6</v>
      </c>
      <c r="R65" s="69">
        <f>+B!R50/B!R$46</f>
        <v>2.1349609681982499E-6</v>
      </c>
      <c r="S65" s="68">
        <f>+B!S50/B!S$46</f>
        <v>0</v>
      </c>
      <c r="T65" s="69">
        <f>+B!T50/B!T$46</f>
        <v>0</v>
      </c>
      <c r="U65" s="68">
        <f>+B!U50/B!U$46</f>
        <v>0</v>
      </c>
      <c r="V65" s="69">
        <f>+B!V50/B!V$46</f>
        <v>0</v>
      </c>
      <c r="W65" s="68">
        <f>+B!W50/B!W$46</f>
        <v>0</v>
      </c>
      <c r="X65" s="69">
        <f>+B!X50/B!X$46</f>
        <v>0</v>
      </c>
      <c r="Y65" s="68">
        <f>+B!Y50/B!Y$46</f>
        <v>0</v>
      </c>
      <c r="Z65" s="70">
        <f>+B!Z50/B!Z$46</f>
        <v>0</v>
      </c>
      <c r="AA65" s="70">
        <f>+B!AA50/B!AA$46</f>
        <v>0</v>
      </c>
      <c r="AB65" s="70">
        <f>+B!AB50/B!AB$46</f>
        <v>0</v>
      </c>
      <c r="AC65" s="70">
        <f>+B!AC50/B!AC$46</f>
        <v>0</v>
      </c>
      <c r="AD65" s="70">
        <f>+B!AD50/B!AD$46</f>
        <v>0</v>
      </c>
    </row>
    <row r="66" spans="3:30" x14ac:dyDescent="0.25">
      <c r="C66" s="189" t="s">
        <v>20</v>
      </c>
      <c r="D66" s="209"/>
      <c r="E66" s="50">
        <f>+B!E51/B!E$46</f>
        <v>0.11595299652499995</v>
      </c>
      <c r="F66" s="66">
        <f>+B!F51/B!F$46</f>
        <v>0.26488944673888121</v>
      </c>
      <c r="G66" s="50">
        <f>+B!G51/B!G$46</f>
        <v>0.36773159943181893</v>
      </c>
      <c r="H66" s="66">
        <f>+B!H51/B!H$46</f>
        <v>0.33926071484894049</v>
      </c>
      <c r="I66" s="50">
        <f>+B!I51/B!I$46</f>
        <v>0.23858526693474499</v>
      </c>
      <c r="J66" s="66">
        <f>+B!J51/B!J$46</f>
        <v>0.23197464794623754</v>
      </c>
      <c r="K66" s="50">
        <f>+B!K51/B!K$46</f>
        <v>0.26734453726433755</v>
      </c>
      <c r="L66" s="66">
        <f>+B!L51/B!L$46</f>
        <v>0.3129327017225878</v>
      </c>
      <c r="M66" s="50">
        <f>+B!M51/B!M$46</f>
        <v>0.40160928996457185</v>
      </c>
      <c r="N66" s="66">
        <f>+B!N51/B!N$46</f>
        <v>0.38728404385382442</v>
      </c>
      <c r="O66" s="50">
        <f>+B!O51/B!O$46</f>
        <v>0.3775594282700741</v>
      </c>
      <c r="P66" s="66">
        <f>+B!P51/B!P$46</f>
        <v>0.52545116326696051</v>
      </c>
      <c r="Q66" s="50">
        <f>+B!Q51/B!Q$46</f>
        <v>0.53137332330625275</v>
      </c>
      <c r="R66" s="66">
        <f>+B!R51/B!R$46</f>
        <v>0.49074413649779081</v>
      </c>
      <c r="S66" s="50">
        <f>+B!S51/B!S$46</f>
        <v>0.33635624000094705</v>
      </c>
      <c r="T66" s="66">
        <f>+B!T51/B!T$46</f>
        <v>0.46055039660516106</v>
      </c>
      <c r="U66" s="50">
        <f>+B!U51/B!U$46</f>
        <v>0.65748192476078782</v>
      </c>
      <c r="V66" s="66">
        <f>+B!V51/B!V$46</f>
        <v>0.52054489367124246</v>
      </c>
      <c r="W66" s="50">
        <f>+B!W51/B!W$46</f>
        <v>0.35760463767396256</v>
      </c>
      <c r="X66" s="66">
        <f>+B!X51/B!X$46</f>
        <v>0.49552324524247932</v>
      </c>
      <c r="Y66" s="50">
        <f>+B!Y51/B!Y$46</f>
        <v>0.52965453190699152</v>
      </c>
      <c r="Z66" s="67">
        <f>+B!Z51/B!Z$46</f>
        <v>0.42256965284686393</v>
      </c>
      <c r="AA66" s="67">
        <f>+B!AA51/B!AA$46</f>
        <v>0.51829673175605484</v>
      </c>
      <c r="AB66" s="67">
        <f>+B!AB51/B!AB$46</f>
        <v>0.56901711684419853</v>
      </c>
      <c r="AC66" s="67">
        <f>+B!AC51/B!AC$46</f>
        <v>0.53366275493215287</v>
      </c>
      <c r="AD66" s="67">
        <f>+B!AD51/B!AD$46</f>
        <v>0.53994932729460665</v>
      </c>
    </row>
    <row r="67" spans="3:30" x14ac:dyDescent="0.25">
      <c r="C67" s="198" t="s">
        <v>21</v>
      </c>
      <c r="D67" s="208"/>
      <c r="E67" s="68">
        <f>+B!E52/B!E$46</f>
        <v>0</v>
      </c>
      <c r="F67" s="69">
        <f>+B!F52/B!F$46</f>
        <v>4.6978627069252848E-4</v>
      </c>
      <c r="G67" s="68">
        <f>+B!G52/B!G$46</f>
        <v>0</v>
      </c>
      <c r="H67" s="69">
        <f>+B!H52/B!H$46</f>
        <v>2.3573526449660625E-4</v>
      </c>
      <c r="I67" s="68">
        <f>+B!I52/B!I$46</f>
        <v>9.0270403919208479E-5</v>
      </c>
      <c r="J67" s="69">
        <f>+B!J52/B!J$46</f>
        <v>5.781643739539797E-4</v>
      </c>
      <c r="K67" s="68">
        <f>+B!K52/B!K$46</f>
        <v>1.7219737230193759E-4</v>
      </c>
      <c r="L67" s="69">
        <f>+B!L52/B!L$46</f>
        <v>5.7747642537668662E-4</v>
      </c>
      <c r="M67" s="68">
        <f>+B!M52/B!M$46</f>
        <v>7.3628897451873538E-5</v>
      </c>
      <c r="N67" s="69">
        <f>+B!N52/B!N$46</f>
        <v>3.2391640756583916E-5</v>
      </c>
      <c r="O67" s="68">
        <f>+B!O52/B!O$46</f>
        <v>1.8109510453251569E-4</v>
      </c>
      <c r="P67" s="69">
        <f>+B!P52/B!P$46</f>
        <v>9.7627387651834819E-4</v>
      </c>
      <c r="Q67" s="68">
        <f>+B!Q52/B!Q$46</f>
        <v>9.5079508412124181E-4</v>
      </c>
      <c r="R67" s="69">
        <f>+B!R52/B!R$46</f>
        <v>2.8083250379839678E-4</v>
      </c>
      <c r="S67" s="68">
        <f>+B!S52/B!S$46</f>
        <v>5.2146038119584076E-3</v>
      </c>
      <c r="T67" s="69">
        <f>+B!T52/B!T$46</f>
        <v>6.5214617626796853E-2</v>
      </c>
      <c r="U67" s="68">
        <f>+B!U52/B!U$46</f>
        <v>0.10036428858360887</v>
      </c>
      <c r="V67" s="69">
        <f>+B!V52/B!V$46</f>
        <v>5.218907325662004E-2</v>
      </c>
      <c r="W67" s="68">
        <f>+B!W52/B!W$46</f>
        <v>4.28413950338856E-2</v>
      </c>
      <c r="X67" s="69">
        <f>+B!X52/B!X$46</f>
        <v>3.4708957914752675E-2</v>
      </c>
      <c r="Y67" s="68">
        <f>+B!Y52/B!Y$46</f>
        <v>5.5157669856032217E-2</v>
      </c>
      <c r="Z67" s="70">
        <f>+B!Z52/B!Z$46</f>
        <v>3.8961655785330215E-2</v>
      </c>
      <c r="AA67" s="70">
        <f>+B!AA52/B!AA$46</f>
        <v>5.1761404323127917E-2</v>
      </c>
      <c r="AB67" s="70">
        <f>+B!AB52/B!AB$46</f>
        <v>3.3931202748912093E-2</v>
      </c>
      <c r="AC67" s="70">
        <f>+B!AC52/B!AC$46</f>
        <v>5.5031482627647142E-2</v>
      </c>
      <c r="AD67" s="70">
        <f>+B!AD52/B!AD$46</f>
        <v>5.443936630066315E-2</v>
      </c>
    </row>
    <row r="68" spans="3:30" x14ac:dyDescent="0.25">
      <c r="C68" s="189" t="s">
        <v>22</v>
      </c>
      <c r="D68" s="209"/>
      <c r="E68" s="50">
        <f>+B!E53/B!E$46</f>
        <v>3.1820319156949058E-2</v>
      </c>
      <c r="F68" s="66">
        <f>+B!F53/B!F$46</f>
        <v>1.6851537778509625E-2</v>
      </c>
      <c r="G68" s="50">
        <f>+B!G53/B!G$46</f>
        <v>6.349535325576635E-3</v>
      </c>
      <c r="H68" s="66">
        <f>+B!H53/B!H$46</f>
        <v>1.6325496570342716E-2</v>
      </c>
      <c r="I68" s="50">
        <f>+B!I53/B!I$46</f>
        <v>3.0712929669680946E-2</v>
      </c>
      <c r="J68" s="66">
        <f>+B!J53/B!J$46</f>
        <v>3.2008816117843952E-2</v>
      </c>
      <c r="K68" s="50">
        <f>+B!K53/B!K$46</f>
        <v>4.7813419566663795E-2</v>
      </c>
      <c r="L68" s="66">
        <f>+B!L53/B!L$46</f>
        <v>1.9530565891018561E-2</v>
      </c>
      <c r="M68" s="50">
        <f>+B!M53/B!M$46</f>
        <v>1.9035524960024839E-2</v>
      </c>
      <c r="N68" s="66">
        <f>+B!N53/B!N$46</f>
        <v>5.4620684938143538E-2</v>
      </c>
      <c r="O68" s="50">
        <f>+B!O53/B!O$46</f>
        <v>4.4315589661038081E-2</v>
      </c>
      <c r="P68" s="66">
        <f>+B!P53/B!P$46</f>
        <v>9.4852101048284218E-2</v>
      </c>
      <c r="Q68" s="50">
        <f>+B!Q53/B!Q$46</f>
        <v>7.0532404430553142E-2</v>
      </c>
      <c r="R68" s="66">
        <f>+B!R53/B!R$46</f>
        <v>3.6963902132341388E-2</v>
      </c>
      <c r="S68" s="50">
        <f>+B!S53/B!S$46</f>
        <v>2.1765070886881038E-2</v>
      </c>
      <c r="T68" s="66">
        <f>+B!T53/B!T$46</f>
        <v>2.0038790082713493E-2</v>
      </c>
      <c r="U68" s="50">
        <f>+B!U53/B!U$46</f>
        <v>3.1548510846939527E-2</v>
      </c>
      <c r="V68" s="66">
        <f>+B!V53/B!V$46</f>
        <v>1.3348554809253356E-2</v>
      </c>
      <c r="W68" s="50">
        <f>+B!W53/B!W$46</f>
        <v>9.7885858639891431E-3</v>
      </c>
      <c r="X68" s="66">
        <f>+B!X53/B!X$46</f>
        <v>7.6208381154937287E-3</v>
      </c>
      <c r="Y68" s="50">
        <f>+B!Y53/B!Y$46</f>
        <v>5.7224266805915225E-3</v>
      </c>
      <c r="Z68" s="67">
        <f>+B!Z53/B!Z$46</f>
        <v>4.8518935098010654E-3</v>
      </c>
      <c r="AA68" s="67">
        <f>+B!AA53/B!AA$46</f>
        <v>7.946536884143908E-3</v>
      </c>
      <c r="AB68" s="67">
        <f>+B!AB53/B!AB$46</f>
        <v>1.1612044224945214E-2</v>
      </c>
      <c r="AC68" s="67">
        <f>+B!AC53/B!AC$46</f>
        <v>8.4261860776615374E-3</v>
      </c>
      <c r="AD68" s="67">
        <f>+B!AD53/B!AD$46</f>
        <v>5.8520491558881407E-3</v>
      </c>
    </row>
    <row r="69" spans="3:30" x14ac:dyDescent="0.25">
      <c r="C69" s="198" t="s">
        <v>23</v>
      </c>
      <c r="D69" s="208"/>
      <c r="E69" s="68">
        <f>+B!E54/B!E$46</f>
        <v>1.8876773107076557E-5</v>
      </c>
      <c r="F69" s="69">
        <f>+B!F54/B!F$46</f>
        <v>1.9975185732150396E-4</v>
      </c>
      <c r="G69" s="68">
        <f>+B!G54/B!G$46</f>
        <v>5.1124942083374326E-4</v>
      </c>
      <c r="H69" s="69">
        <f>+B!H54/B!H$46</f>
        <v>5.5832447227934412E-4</v>
      </c>
      <c r="I69" s="68">
        <f>+B!I54/B!I$46</f>
        <v>5.1217277637434879E-4</v>
      </c>
      <c r="J69" s="69">
        <f>+B!J54/B!J$46</f>
        <v>4.9104404800178207E-4</v>
      </c>
      <c r="K69" s="68">
        <f>+B!K54/B!K$46</f>
        <v>3.8883803737370429E-3</v>
      </c>
      <c r="L69" s="69">
        <f>+B!L54/B!L$46</f>
        <v>1.6873984222119623E-2</v>
      </c>
      <c r="M69" s="68">
        <f>+B!M54/B!M$46</f>
        <v>1.5881580778048647E-3</v>
      </c>
      <c r="N69" s="69">
        <f>+B!N54/B!N$46</f>
        <v>2.7639194854271813E-4</v>
      </c>
      <c r="O69" s="68">
        <f>+B!O54/B!O$46</f>
        <v>1.1440597289911266E-3</v>
      </c>
      <c r="P69" s="69">
        <f>+B!P54/B!P$46</f>
        <v>9.6966930195449324E-4</v>
      </c>
      <c r="Q69" s="68">
        <f>+B!Q54/B!Q$46</f>
        <v>1.7940343530016942E-3</v>
      </c>
      <c r="R69" s="69">
        <f>+B!R54/B!R$46</f>
        <v>7.9245909082970966E-4</v>
      </c>
      <c r="S69" s="68">
        <f>+B!S54/B!S$46</f>
        <v>1.8997333041585854E-4</v>
      </c>
      <c r="T69" s="69">
        <f>+B!T54/B!T$46</f>
        <v>4.2259094540969145E-3</v>
      </c>
      <c r="U69" s="68">
        <f>+B!U54/B!U$46</f>
        <v>7.6169061033454083E-3</v>
      </c>
      <c r="V69" s="69">
        <f>+B!V54/B!V$46</f>
        <v>1.3692235585962074E-3</v>
      </c>
      <c r="W69" s="68">
        <f>+B!W54/B!W$46</f>
        <v>5.8149658934958392E-4</v>
      </c>
      <c r="X69" s="69">
        <f>+B!X54/B!X$46</f>
        <v>7.2599766395505861E-4</v>
      </c>
      <c r="Y69" s="68">
        <f>+B!Y54/B!Y$46</f>
        <v>3.4040584048423717E-4</v>
      </c>
      <c r="Z69" s="70">
        <f>+B!Z54/B!Z$46</f>
        <v>3.4069809542601958E-4</v>
      </c>
      <c r="AA69" s="70">
        <f>+B!AA54/B!AA$46</f>
        <v>1.0669442329518919E-3</v>
      </c>
      <c r="AB69" s="70">
        <f>+B!AB54/B!AB$46</f>
        <v>8.5402941449733974E-4</v>
      </c>
      <c r="AC69" s="70">
        <f>+B!AC54/B!AC$46</f>
        <v>2.6288041116481018E-5</v>
      </c>
      <c r="AD69" s="70">
        <f>+B!AD54/B!AD$46</f>
        <v>5.6933552089369897E-4</v>
      </c>
    </row>
    <row r="70" spans="3:30" x14ac:dyDescent="0.25">
      <c r="C70" s="189" t="s">
        <v>24</v>
      </c>
      <c r="D70" s="209"/>
      <c r="E70" s="50">
        <f>+B!E55/B!E$46</f>
        <v>3.1607746234176754E-3</v>
      </c>
      <c r="F70" s="66">
        <f>+B!F55/B!F$46</f>
        <v>7.1437529085609762E-3</v>
      </c>
      <c r="G70" s="50">
        <f>+B!G55/B!G$46</f>
        <v>1.4046821044937983E-2</v>
      </c>
      <c r="H70" s="66">
        <f>+B!H55/B!H$46</f>
        <v>5.2902522160442065E-3</v>
      </c>
      <c r="I70" s="50">
        <f>+B!I55/B!I$46</f>
        <v>1.4042440841955158E-3</v>
      </c>
      <c r="J70" s="66">
        <f>+B!J55/B!J$46</f>
        <v>1.0828610992083198E-3</v>
      </c>
      <c r="K70" s="50">
        <f>+B!K55/B!K$46</f>
        <v>1.9546009866633542E-3</v>
      </c>
      <c r="L70" s="66">
        <f>+B!L55/B!L$46</f>
        <v>1.7940156120682632E-3</v>
      </c>
      <c r="M70" s="50">
        <f>+B!M55/B!M$46</f>
        <v>2.1590113987171654E-4</v>
      </c>
      <c r="N70" s="66">
        <f>+B!N55/B!N$46</f>
        <v>4.1506670124510892E-4</v>
      </c>
      <c r="O70" s="50">
        <f>+B!O55/B!O$46</f>
        <v>8.3015181066414757E-4</v>
      </c>
      <c r="P70" s="66">
        <f>+B!P55/B!P$46</f>
        <v>2.0740156069339499E-3</v>
      </c>
      <c r="Q70" s="50">
        <f>+B!Q55/B!Q$46</f>
        <v>1.1545745293515758E-2</v>
      </c>
      <c r="R70" s="66">
        <f>+B!R55/B!R$46</f>
        <v>1.045620055535181E-3</v>
      </c>
      <c r="S70" s="50">
        <f>+B!S55/B!S$46</f>
        <v>2.741909212375699E-4</v>
      </c>
      <c r="T70" s="66">
        <f>+B!T55/B!T$46</f>
        <v>2.2966087320091836E-3</v>
      </c>
      <c r="U70" s="50">
        <f>+B!U55/B!U$46</f>
        <v>1.7954607906349399E-3</v>
      </c>
      <c r="V70" s="66">
        <f>+B!V55/B!V$46</f>
        <v>3.1440450371299699E-4</v>
      </c>
      <c r="W70" s="50">
        <f>+B!W55/B!W$46</f>
        <v>7.2770826893995904E-4</v>
      </c>
      <c r="X70" s="66">
        <f>+B!X55/B!X$46</f>
        <v>7.6075009413249545E-4</v>
      </c>
      <c r="Y70" s="50">
        <f>+B!Y55/B!Y$46</f>
        <v>6.2291144503836822E-4</v>
      </c>
      <c r="Z70" s="67">
        <f>+B!Z55/B!Z$46</f>
        <v>8.1674611284115033E-5</v>
      </c>
      <c r="AA70" s="67">
        <f>+B!AA55/B!AA$46</f>
        <v>9.6100014434956382E-5</v>
      </c>
      <c r="AB70" s="67">
        <f>+B!AB55/B!AB$46</f>
        <v>7.7081938050818188E-4</v>
      </c>
      <c r="AC70" s="67">
        <f>+B!AC55/B!AC$46</f>
        <v>6.151434543036291E-5</v>
      </c>
      <c r="AD70" s="67">
        <f>+B!AD55/B!AD$46</f>
        <v>2.5165099135934041E-5</v>
      </c>
    </row>
    <row r="71" spans="3:30" ht="15.75" thickBot="1" x14ac:dyDescent="0.3">
      <c r="C71" s="200" t="s">
        <v>25</v>
      </c>
      <c r="D71" s="229"/>
      <c r="E71" s="71">
        <f>+B!E56/B!E$46</f>
        <v>0</v>
      </c>
      <c r="F71" s="72">
        <f>+B!F56/B!F$46</f>
        <v>0</v>
      </c>
      <c r="G71" s="71">
        <f>+B!G56/B!G$46</f>
        <v>0</v>
      </c>
      <c r="H71" s="72">
        <f>+B!H56/B!H$46</f>
        <v>0</v>
      </c>
      <c r="I71" s="71">
        <f>+B!I56/B!I$46</f>
        <v>4.7916770486336056E-9</v>
      </c>
      <c r="J71" s="72">
        <f>+B!J56/B!J$46</f>
        <v>0</v>
      </c>
      <c r="K71" s="71">
        <f>+B!K56/B!K$46</f>
        <v>1.7090935973581263E-4</v>
      </c>
      <c r="L71" s="72">
        <f>+B!L56/B!L$46</f>
        <v>4.3668621629618621E-6</v>
      </c>
      <c r="M71" s="71">
        <f>+B!M56/B!M$46</f>
        <v>1.0053374145297851E-3</v>
      </c>
      <c r="N71" s="72">
        <f>+B!N56/B!N$46</f>
        <v>4.7572906840546834E-4</v>
      </c>
      <c r="O71" s="71">
        <f>+B!O56/B!O$46</f>
        <v>1.8183582247599059E-4</v>
      </c>
      <c r="P71" s="72">
        <f>+B!P56/B!P$46</f>
        <v>1.0207224926722501E-4</v>
      </c>
      <c r="Q71" s="71">
        <f>+B!Q56/B!Q$46</f>
        <v>3.8570945322590562E-4</v>
      </c>
      <c r="R71" s="72">
        <f>+B!R56/B!R$46</f>
        <v>3.3486142400586784E-4</v>
      </c>
      <c r="S71" s="71">
        <f>+B!S56/B!S$46</f>
        <v>1.5816414633041136E-4</v>
      </c>
      <c r="T71" s="72">
        <f>+B!T56/B!T$46</f>
        <v>2.6260677688188442E-4</v>
      </c>
      <c r="U71" s="71">
        <f>+B!U56/B!U$46</f>
        <v>3.0487093048942786E-4</v>
      </c>
      <c r="V71" s="72">
        <f>+B!V56/B!V$46</f>
        <v>1.2373805327397765E-4</v>
      </c>
      <c r="W71" s="71">
        <f>+B!W56/B!W$46</f>
        <v>7.4944302964124768E-5</v>
      </c>
      <c r="X71" s="72">
        <f>+B!X56/B!X$46</f>
        <v>1.1101380108376097E-4</v>
      </c>
      <c r="Y71" s="71">
        <f>+B!Y56/B!Y$46</f>
        <v>1.3218746198685432E-4</v>
      </c>
      <c r="Z71" s="73">
        <f>+B!Z56/B!Z$46</f>
        <v>6.4709536274220919E-5</v>
      </c>
      <c r="AA71" s="73">
        <f>+B!AA56/B!AA$46</f>
        <v>9.5607527688227595E-5</v>
      </c>
      <c r="AB71" s="73">
        <f>+B!AB56/B!AB$46</f>
        <v>7.9475493820304452E-5</v>
      </c>
      <c r="AC71" s="73">
        <f>+B!AC56/B!AC$46</f>
        <v>7.2324446961131606E-5</v>
      </c>
      <c r="AD71" s="73">
        <f>+B!AD56/B!AD$46</f>
        <v>8.7345432193528766E-5</v>
      </c>
    </row>
    <row r="72" spans="3:30" x14ac:dyDescent="0.25">
      <c r="C72" s="1" t="s">
        <v>52</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2021-12-17T13:41:06Z</dcterms:modified>
</cp:coreProperties>
</file>