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
    </mc:Choice>
  </mc:AlternateContent>
  <bookViews>
    <workbookView xWindow="0" yWindow="0" windowWidth="19440" windowHeight="829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externalReferences>
    <externalReference r:id="rId13"/>
  </externalReferences>
  <calcPr calcId="162913"/>
</workbook>
</file>

<file path=xl/calcChain.xml><?xml version="1.0" encoding="utf-8"?>
<calcChain xmlns="http://schemas.openxmlformats.org/spreadsheetml/2006/main">
  <c r="F47" i="13" l="1"/>
  <c r="AE46" i="9"/>
  <c r="AE47" i="9"/>
  <c r="AE48" i="9"/>
  <c r="AE49" i="9"/>
  <c r="AE50" i="9"/>
  <c r="AE51" i="9"/>
  <c r="AE52" i="9"/>
  <c r="AE53" i="9"/>
  <c r="AE54" i="9"/>
  <c r="AE55" i="9"/>
  <c r="AE56" i="9"/>
  <c r="J47" i="7"/>
  <c r="E46" i="5"/>
  <c r="F46" i="5"/>
  <c r="G46" i="5"/>
  <c r="H46" i="5"/>
  <c r="I46" i="5"/>
  <c r="J46" i="5"/>
  <c r="K46" i="5"/>
  <c r="L46" i="5"/>
  <c r="M46" i="5"/>
  <c r="N46" i="5"/>
  <c r="O46" i="5"/>
  <c r="P46" i="5"/>
  <c r="Q46" i="5"/>
  <c r="R46" i="5"/>
  <c r="S46" i="5"/>
  <c r="T46" i="5"/>
  <c r="U46" i="5"/>
  <c r="V46" i="5"/>
  <c r="W46" i="5"/>
  <c r="X46" i="5"/>
  <c r="Y46" i="5"/>
  <c r="Z46" i="5"/>
  <c r="AA46" i="5"/>
  <c r="AB46" i="5"/>
  <c r="AC46" i="5"/>
  <c r="D46" i="5"/>
  <c r="J46" i="6"/>
  <c r="F46" i="6"/>
  <c r="G46" i="6"/>
  <c r="H46" i="6"/>
  <c r="I46" i="6"/>
  <c r="K46" i="6"/>
  <c r="L46" i="6"/>
  <c r="M46" i="6"/>
  <c r="N46" i="6"/>
  <c r="O46" i="6"/>
  <c r="P46" i="6"/>
  <c r="Q46" i="6"/>
  <c r="R46" i="6"/>
  <c r="S46" i="6"/>
  <c r="T46" i="6"/>
  <c r="U46" i="6"/>
  <c r="V46" i="6"/>
  <c r="W46" i="6"/>
  <c r="X46" i="6"/>
  <c r="Y46" i="6"/>
  <c r="Z46" i="6"/>
  <c r="AA46" i="6"/>
  <c r="AB46" i="6"/>
  <c r="AC46" i="6"/>
  <c r="AD46" i="6"/>
  <c r="E46" i="6"/>
  <c r="AE46" i="13" l="1"/>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<sst xmlns="http://schemas.openxmlformats.org/spreadsheetml/2006/main" count="371" uniqueCount="62">
  <si>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</si>
  <si>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</si>
  <si>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</si>
  <si>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</si>
  <si>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</si>
  <si>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</si>
  <si>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</si>
  <si>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</si>
  <si>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</si>
  <si>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</si>
  <si>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</si>
  <si>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</si>
  <si>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</si>
  <si>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</si>
  <si>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</si>
  <si>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</si>
  <si>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</si>
  <si>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</si>
  <si>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</si>
  <si>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</si>
  <si>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</si>
  <si>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</si>
  <si>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</si>
  <si>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</si>
  <si>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</si>
  <si>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</si>
  <si>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</si>
  <si>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</si>
  <si>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</si>
  <si>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</si>
  <si>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</si>
  <si>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</si>
  <si>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</si>
  <si>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</si>
  <si>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</si>
  <si>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</si>
  <si>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</si>
  <si>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</si>
  <si>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</si>
  <si>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</si>
  <si>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</si>
  <si>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</si>
  <si>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</si>
  <si>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</si>
  <si>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</si>
  <si>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</si>
  <si>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</si>
  <si>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</si>
  <si>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</si>
  <si>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</si>
  <si>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</si>
  <si>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</si>
  <si>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</si>
  <si>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</si>
  <si>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</si>
  <si>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Fuente: elaboración propia con datos de Datos macro - Banco Mundial</t>
  </si>
  <si>
    <t>Merchandise trade matrix – product groups, exports in thousands of dollars, annual, 1995-2020</t>
  </si>
  <si>
    <t>Merchandise trade matrix – product groups, imports in thousands of dollars, annual, 1995-2020</t>
  </si>
  <si>
    <t>Merchandise trade matrix – product groups, exports/ imports per capita in dollars, annual, 1995-2020</t>
  </si>
  <si>
    <t>Producto interno bruto (PIB) (1995- 2020 a precios actuales) millones de dólares</t>
  </si>
  <si>
    <t>Taiwan</t>
  </si>
  <si>
    <t>Estadísticas de población Colombia- Taiwan (1995-2020)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</si>
</sst>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66">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0" xfId="0" applyAlignment="1">
      <alignment horizontal="center"/>
    </xf>
    <xf numFmtId="0" fontId="16" fillId="3" borderId="11" xfId="0" applyFont="1" applyFill="1" applyBorder="1" applyAlignment="1">
      <alignment horizontal="center"/>
    </xf>
    <xf numFmtId="0" fontId="0" fillId="0" borderId="0" xfId="0" applyAlignment="1">
      <alignment horizontal="center"/>
    </xf>
    <xf numFmtId="172" fontId="0" fillId="0" borderId="0" xfId="0" applyNumberFormat="1" applyAlignment="1">
      <alignment horizontal="center"/>
    </xf>
    <xf numFmtId="3" fontId="0" fillId="0" borderId="14" xfId="0" applyNumberFormat="1" applyFill="1" applyBorder="1" applyAlignment="1">
      <alignment horizontal="center"/>
    </xf>
    <xf numFmtId="3" fontId="0" fillId="4" borderId="14" xfId="0" applyNumberFormat="1" applyFill="1" applyBorder="1" applyAlignment="1">
      <alignment horizontal="center"/>
    </xf>
    <xf numFmtId="3" fontId="0" fillId="4" borderId="0" xfId="0" applyNumberFormat="1" applyFill="1" applyBorder="1" applyAlignment="1">
      <alignment horizontal="center"/>
    </xf>
    <xf numFmtId="3" fontId="0" fillId="0" borderId="0" xfId="0" applyNumberFormat="1" applyFill="1" applyBorder="1" applyAlignment="1">
      <alignment horizontal="center"/>
    </xf>
    <xf numFmtId="3" fontId="1" fillId="2" borderId="12" xfId="0" applyNumberFormat="1" applyFont="1" applyFill="1" applyBorder="1" applyAlignment="1">
      <alignment horizontal="center"/>
    </xf>
    <xf numFmtId="3" fontId="1" fillId="2" borderId="2" xfId="0" applyNumberFormat="1" applyFont="1" applyFill="1" applyBorder="1" applyAlignment="1">
      <alignment horizontal="center"/>
    </xf>
    <xf numFmtId="3" fontId="0" fillId="0" borderId="15" xfId="0" applyNumberFormat="1" applyFill="1" applyBorder="1" applyAlignment="1">
      <alignment horizontal="center"/>
    </xf>
    <xf numFmtId="3" fontId="0" fillId="0" borderId="3" xfId="0" applyNumberFormat="1" applyFill="1" applyBorder="1" applyAlignment="1">
      <alignment horizontal="center"/>
    </xf>
    <xf numFmtId="3" fontId="17" fillId="4" borderId="15" xfId="2" applyNumberFormat="1" applyFont="1"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0" borderId="14" xfId="0" applyNumberFormat="1" applyFill="1" applyBorder="1" applyAlignment="1">
      <alignment horizontal="center"/>
    </xf>
    <xf numFmtId="3" fontId="0" fillId="4" borderId="13" xfId="0" applyNumberFormat="1" applyFill="1" applyBorder="1" applyAlignment="1">
      <alignment horizontal="center"/>
    </xf>
    <xf numFmtId="3" fontId="0" fillId="0" borderId="13" xfId="0" applyNumberFormat="1" applyFill="1" applyBorder="1" applyAlignment="1">
      <alignment horizontal="center"/>
    </xf>
    <xf numFmtId="172" fontId="0" fillId="0" borderId="0" xfId="0" applyNumberFormat="1" applyBorder="1" applyAlignment="1">
      <alignment horizontal="center"/>
    </xf>
    <xf numFmtId="3" fontId="0" fillId="4" borderId="4" xfId="0" applyNumberFormat="1" applyFill="1" applyBorder="1" applyAlignment="1">
      <alignment horizontal="center"/>
    </xf>
    <xf numFmtId="3" fontId="1" fillId="2" borderId="13" xfId="0" applyNumberFormat="1" applyFont="1" applyFill="1" applyBorder="1" applyAlignment="1">
      <alignment horizontal="center"/>
    </xf>
    <xf numFmtId="3" fontId="0" fillId="4" borderId="7" xfId="0" applyNumberFormat="1" applyFill="1" applyBorder="1" applyAlignment="1">
      <alignment horizontal="center"/>
    </xf>
    <xf numFmtId="0" fontId="0" fillId="0" borderId="7" xfId="0" applyFill="1" applyBorder="1" applyAlignment="1">
      <alignment horizontal="center"/>
    </xf>
    <xf numFmtId="3" fontId="0" fillId="0" borderId="7" xfId="0" applyNumberFormat="1" applyFill="1" applyBorder="1" applyAlignment="1">
      <alignment horizontal="center"/>
    </xf>
    <xf numFmtId="0" fontId="0" fillId="0" borderId="9" xfId="0" applyFill="1" applyBorder="1" applyAlignment="1">
      <alignment horizontal="center"/>
    </xf>
    <xf numFmtId="3" fontId="0" fillId="4" borderId="15" xfId="0" applyNumberFormat="1" applyFill="1" applyBorder="1" applyAlignment="1">
      <alignment horizontal="center"/>
    </xf>
    <xf numFmtId="3" fontId="1" fillId="2" borderId="15" xfId="0" applyNumberFormat="1" applyFont="1" applyFill="1" applyBorder="1" applyAlignment="1">
      <alignment horizontal="center"/>
    </xf>
    <xf numFmtId="0" fontId="16" fillId="3" borderId="12" xfId="0" applyNumberFormat="1" applyFont="1" applyFill="1" applyBorder="1" applyAlignment="1">
      <alignment horizontal="center"/>
    </xf>
    <xf numFmtId="3" fontId="0" fillId="0" borderId="4" xfId="0" applyNumberFormat="1" applyFill="1" applyBorder="1" applyAlignment="1">
      <alignment horizontal="center"/>
    </xf>
    <xf numFmtId="3" fontId="0" fillId="0" borderId="9" xfId="0" applyNumberFormat="1" applyFill="1" applyBorder="1" applyAlignment="1">
      <alignment horizontal="center"/>
    </xf>
    <xf numFmtId="3" fontId="0" fillId="0" borderId="5" xfId="0" applyNumberFormat="1" applyFill="1" applyBorder="1" applyAlignment="1">
      <alignment horizontal="center"/>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Tailandia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Tailandia:  International trade in goods and services- trade structure by partner, product or service- </a:t>
          </a:r>
          <a:r>
            <a:rPr lang="es-CO"/>
            <a:t>Merchandise trade matrix – product groups, exports in thousands of dollars, annual, 1995-2020.</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Vietnam International trade in goods and services- trade structure by partner, product or service- </a:t>
          </a:r>
          <a:r>
            <a:rPr lang="es-CO" b="0"/>
            <a:t>Merchandise trade matrix – product groups, imports in thousands of dollars, annual, 1995-2020.</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1995-2020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1995-2020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1995-2020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Tailandia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Tailandia.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5"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Tailandia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Tailandia:  International trade in goods and services- trade structure by partner, product or service- </a:t>
          </a:r>
          <a:r>
            <a:rPr lang="es-CO" sz="1400" kern="1200"/>
            <a:t>Merchandise trade matrix – product groups, exports in thousands of dollars, annual, 1995-2020.</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Vietnam International trade in goods and services- trade structure by partner, product or service- </a:t>
          </a:r>
          <a:r>
            <a:rPr lang="es-CO" sz="1400" b="0" kern="1200"/>
            <a:t>Merchandise trade matrix – product groups, imports in thousands of dollars, annual, 1995-2020.</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1995-2020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1995-2020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1995-2020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Tailandia.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Tailandia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284656</xdr:colOff>
      <xdr:row>19</xdr:row>
      <xdr:rowOff>142328</xdr:rowOff>
    </xdr:from>
    <xdr:to>
      <xdr:col>2</xdr:col>
      <xdr:colOff>164223</xdr:colOff>
      <xdr:row>24</xdr:row>
      <xdr:rowOff>153274</xdr:rowOff>
    </xdr:to>
    <xdr:pic>
      <xdr:nvPicPr>
        <xdr:cNvPr id="9" name="Imagen 8"/>
        <xdr:cNvPicPr>
          <a:picLocks noChangeAspect="1"/>
        </xdr:cNvPicPr>
      </xdr:nvPicPr>
      <xdr:blipFill>
        <a:blip xmlns:r="http://schemas.openxmlformats.org/officeDocument/2006/relationships" r:embed="rId4"/>
        <a:stretch>
          <a:fillRect/>
        </a:stretch>
      </xdr:blipFill>
      <xdr:spPr>
        <a:xfrm>
          <a:off x="284656" y="3678621"/>
          <a:ext cx="1412326" cy="941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2"/>
  <sheetViews>
    <sheetView showGridLines="0" topLeftCell="A57"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9"/>
      <c r="G3" s="239"/>
      <c r="H3" s="239"/>
      <c r="I3" s="239"/>
      <c r="J3" s="239"/>
    </row>
    <row r="4" spans="2:15" s="1" customFormat="1" x14ac:dyDescent="0.25"/>
    <row r="5" spans="2:15" s="1" customFormat="1" x14ac:dyDescent="0.25"/>
    <row r="6" spans="2:15" s="1" customFormat="1" x14ac:dyDescent="0.25">
      <c r="L6" s="221" t="s">
        <v>12</v>
      </c>
      <c r="M6" s="222"/>
      <c r="N6" s="222"/>
      <c r="O6" s="222"/>
    </row>
    <row r="7" spans="2:15" s="1" customFormat="1" x14ac:dyDescent="0.25">
      <c r="B7" s="200" t="s">
        <v>44</v>
      </c>
      <c r="C7" s="213"/>
      <c r="D7" s="213"/>
      <c r="E7" s="213"/>
      <c r="L7" s="222"/>
      <c r="M7" s="222"/>
      <c r="N7" s="222"/>
      <c r="O7" s="222"/>
    </row>
    <row r="8" spans="2:15" s="1" customFormat="1" x14ac:dyDescent="0.25">
      <c r="B8" s="213"/>
      <c r="C8" s="213"/>
      <c r="D8" s="213"/>
      <c r="E8" s="213"/>
      <c r="L8" s="222"/>
      <c r="M8" s="222"/>
      <c r="N8" s="222"/>
      <c r="O8" s="222"/>
    </row>
    <row r="9" spans="2:15" s="1" customFormat="1" x14ac:dyDescent="0.25">
      <c r="B9" s="213"/>
      <c r="C9" s="213"/>
      <c r="D9" s="213"/>
      <c r="E9" s="213"/>
      <c r="L9" s="222"/>
      <c r="M9" s="222"/>
      <c r="N9" s="222"/>
      <c r="O9" s="222"/>
    </row>
    <row r="10" spans="2:15" s="1" customFormat="1" x14ac:dyDescent="0.25">
      <c r="B10" s="213"/>
      <c r="C10" s="213"/>
      <c r="D10" s="213"/>
      <c r="E10" s="213"/>
      <c r="L10" s="222"/>
      <c r="M10" s="222"/>
      <c r="N10" s="222"/>
      <c r="O10" s="222"/>
    </row>
    <row r="11" spans="2:15" s="1" customFormat="1" x14ac:dyDescent="0.25">
      <c r="B11" s="213"/>
      <c r="C11" s="213"/>
      <c r="D11" s="213"/>
      <c r="E11" s="213"/>
      <c r="L11" s="222"/>
      <c r="M11" s="222"/>
      <c r="N11" s="222"/>
      <c r="O11" s="222"/>
    </row>
    <row r="12" spans="2:15" s="1" customFormat="1" x14ac:dyDescent="0.25">
      <c r="B12" s="213"/>
      <c r="C12" s="213"/>
      <c r="D12" s="213"/>
      <c r="E12" s="213"/>
      <c r="F12"/>
      <c r="G12"/>
      <c r="H12"/>
      <c r="I12"/>
      <c r="L12" s="222"/>
      <c r="M12" s="222"/>
      <c r="N12" s="222"/>
      <c r="O12" s="222"/>
    </row>
    <row r="13" spans="2:15" s="1" customFormat="1" x14ac:dyDescent="0.25">
      <c r="B13" s="213"/>
      <c r="C13" s="213"/>
      <c r="D13" s="213"/>
      <c r="E13" s="213"/>
      <c r="F13"/>
      <c r="G13"/>
      <c r="H13"/>
      <c r="I13"/>
      <c r="L13" s="222"/>
      <c r="M13" s="222"/>
      <c r="N13" s="222"/>
      <c r="O13" s="222"/>
    </row>
    <row r="14" spans="2:15" s="1" customFormat="1" x14ac:dyDescent="0.25">
      <c r="B14" s="213"/>
      <c r="C14" s="213"/>
      <c r="D14" s="213"/>
      <c r="E14" s="213"/>
      <c r="F14"/>
      <c r="G14"/>
      <c r="H14"/>
      <c r="I14"/>
      <c r="L14" s="222"/>
      <c r="M14" s="222"/>
      <c r="N14" s="222"/>
      <c r="O14" s="222"/>
    </row>
    <row r="15" spans="2:15" ht="18.75" customHeight="1" x14ac:dyDescent="0.25">
      <c r="B15" s="213"/>
      <c r="C15" s="213"/>
      <c r="D15" s="213"/>
      <c r="E15" s="213"/>
      <c r="L15" s="222"/>
      <c r="M15" s="222"/>
      <c r="N15" s="222"/>
      <c r="O15" s="222"/>
    </row>
    <row r="16" spans="2:15" x14ac:dyDescent="0.25">
      <c r="C16" s="201" t="s">
        <v>3</v>
      </c>
      <c r="D16" s="201"/>
      <c r="E16" s="201"/>
      <c r="G16" s="201" t="s">
        <v>3</v>
      </c>
      <c r="H16" s="201"/>
      <c r="I16" s="201"/>
      <c r="L16" s="201" t="s">
        <v>3</v>
      </c>
      <c r="M16" s="201"/>
      <c r="N16" s="201"/>
    </row>
    <row r="42" spans="4:31" ht="15.75" thickBot="1" x14ac:dyDescent="0.3"/>
    <row r="43" spans="4:31" ht="15.75" thickBot="1" x14ac:dyDescent="0.3">
      <c r="D43" s="6" t="s">
        <v>14</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205" t="s">
        <v>16</v>
      </c>
      <c r="E44" s="220"/>
      <c r="F44" s="153">
        <f>+(A!D47-B!E47)/(I!F76+H!F58)</f>
        <v>4.8822440142239347E-5</v>
      </c>
      <c r="G44" s="154">
        <f>+(A!E47-B!F47)/(I!G76+H!G58)</f>
        <v>2.3071003774971551E-4</v>
      </c>
      <c r="H44" s="155">
        <f>+(A!F47-B!G47)/(I!H76+H!H58)</f>
        <v>3.2666629130419862E-4</v>
      </c>
      <c r="I44" s="154">
        <f>+(A!G47-B!H47)/(I!I76+H!I58)</f>
        <v>3.792129228643266E-4</v>
      </c>
      <c r="J44" s="155">
        <f>+(A!H47-B!I47)/(I!J76+H!J58)</f>
        <v>3.2776166375301797E-4</v>
      </c>
      <c r="K44" s="154">
        <f>+(A!I47-B!J47)/(I!K76+H!K58)</f>
        <v>3.9343651301239807E-4</v>
      </c>
      <c r="L44" s="155" t="e">
        <f>+(A!#REF!-B!K47)/(I!L76+H!L58)</f>
        <v>#REF!</v>
      </c>
      <c r="M44" s="154">
        <f>+(A!K47-B!L47)/(I!M76+H!M58)</f>
        <v>6.2197741183174038E-4</v>
      </c>
      <c r="N44" s="155">
        <f>+(A!L47-B!M47)/(I!N76+H!N58)</f>
        <v>4.5695193288090087E-4</v>
      </c>
      <c r="O44" s="154">
        <f>+(A!M47-B!N47)/(I!O76+H!O58)</f>
        <v>1.0827300118630703E-3</v>
      </c>
      <c r="P44" s="155">
        <f>+(A!N47-B!O47)/(I!P76+H!P58)</f>
        <v>1.079065393391164E-3</v>
      </c>
      <c r="Q44" s="154">
        <f>+(A!O47-B!P47)/(I!Q76+H!Q58)</f>
        <v>6.9882780695535568E-4</v>
      </c>
      <c r="R44" s="155">
        <f>+(A!P47-B!Q47)/(I!R76+H!R58)</f>
        <v>4.7150409223668691E-4</v>
      </c>
      <c r="S44" s="154">
        <f>+(A!Q47-B!R47)/(I!S76+H!S58)</f>
        <v>4.4365043021793649E-4</v>
      </c>
      <c r="T44" s="155">
        <f>+(A!R47-B!S47)/(I!T76+H!T58)</f>
        <v>3.8395845679662754E-4</v>
      </c>
      <c r="U44" s="154">
        <f>+(A!S47-B!T47)/(I!U76+H!U58)</f>
        <v>6.9553284247125921E-4</v>
      </c>
      <c r="V44" s="155">
        <f>+(A!T47-B!U47)/(I!V76+H!V58)</f>
        <v>5.2767156968842996E-4</v>
      </c>
      <c r="W44" s="154">
        <f>+(A!U47-B!V47)/(I!W76+H!W58)</f>
        <v>5.893036910181856E-4</v>
      </c>
      <c r="X44" s="155">
        <f>+(A!V47-B!W47)/(I!X76+H!X58)</f>
        <v>6.140192231127371E-4</v>
      </c>
      <c r="Y44" s="154">
        <f>+(A!W47-B!X47)/(I!Y76+H!Y58)</f>
        <v>7.6628290277488346E-4</v>
      </c>
      <c r="Z44" s="155">
        <f>+(A!X47-B!Y47)/(I!Z76+H!Z58)</f>
        <v>1.097039259682579E-3</v>
      </c>
      <c r="AA44" s="154">
        <f>+(A!Y47-B!Z47)/(I!AA76+H!AA58)</f>
        <v>1.1496008578548887E-3</v>
      </c>
      <c r="AB44" s="154">
        <f>+(A!Z47-B!AA47)/(I!AB76+H!AB58)</f>
        <v>1.339457622036857E-3</v>
      </c>
      <c r="AC44" s="154">
        <f>+(A!AA47-B!AB47)/(I!AC76+H!AC58)</f>
        <v>1.4974896966044901E-3</v>
      </c>
      <c r="AD44" s="154">
        <f>+(A!AB47-B!AC47)/(I!AD76+H!AD58)</f>
        <v>1.3603929704160589E-3</v>
      </c>
      <c r="AE44" s="154">
        <f>+(A!AC47-B!AD47)/(I!AE76+H!AE58)</f>
        <v>2.0030758964095976E-3</v>
      </c>
    </row>
    <row r="45" spans="4:31" x14ac:dyDescent="0.25">
      <c r="D45" s="207" t="s">
        <v>17</v>
      </c>
      <c r="E45" s="217"/>
      <c r="F45" s="156">
        <f>+(A!D48-B!E48)/(I!F77+H!F59)</f>
        <v>0</v>
      </c>
      <c r="G45" s="157">
        <f>+(A!E48-B!F48)/(I!G77+H!G59)</f>
        <v>0</v>
      </c>
      <c r="H45" s="158">
        <f>+(A!F48-B!G48)/(I!H77+H!H59)</f>
        <v>-7.1447422320611993E-6</v>
      </c>
      <c r="I45" s="157">
        <f>+(A!G48-B!H48)/(I!I77+H!I59)</f>
        <v>0</v>
      </c>
      <c r="J45" s="158">
        <f>+(A!H48-B!I48)/(I!J77+H!J59)</f>
        <v>0</v>
      </c>
      <c r="K45" s="157">
        <f>+(A!I48-B!J48)/(I!K77+H!K59)</f>
        <v>0</v>
      </c>
      <c r="L45" s="158">
        <f>+(A!J47-B!K48)/(I!L77+H!L59)</f>
        <v>6.9169049763096986E-3</v>
      </c>
      <c r="M45" s="157">
        <f>+(A!K48-B!L48)/(I!M77+H!M59)</f>
        <v>0</v>
      </c>
      <c r="N45" s="158">
        <f>+(A!L48-B!M48)/(I!N77+H!N59)</f>
        <v>0</v>
      </c>
      <c r="O45" s="157">
        <f>+(A!M48-B!N48)/(I!O77+H!O59)</f>
        <v>0</v>
      </c>
      <c r="P45" s="158">
        <f>+(A!N48-B!O48)/(I!P77+H!P59)</f>
        <v>0</v>
      </c>
      <c r="Q45" s="157">
        <f>+(A!O48-B!P48)/(I!Q77+H!Q59)</f>
        <v>0</v>
      </c>
      <c r="R45" s="158">
        <f>+(A!P48-B!Q48)/(I!R77+H!R59)</f>
        <v>-8.5171521433451703E-6</v>
      </c>
      <c r="S45" s="157">
        <f>+(A!Q48-B!R48)/(I!S77+H!S59)</f>
        <v>0</v>
      </c>
      <c r="T45" s="158">
        <f>+(A!R48-B!S48)/(I!T77+H!T59)</f>
        <v>0</v>
      </c>
      <c r="U45" s="157">
        <f>+(A!S48-B!T48)/(I!U77+H!U59)</f>
        <v>-8.3836329099632031E-4</v>
      </c>
      <c r="V45" s="158">
        <f>+(A!T48-B!U48)/(I!V77+H!V59)</f>
        <v>-2.2518020649185777E-3</v>
      </c>
      <c r="W45" s="157">
        <f>+(A!U48-B!V48)/(I!W77+H!W59)</f>
        <v>-1.0068124434651712E-3</v>
      </c>
      <c r="X45" s="158">
        <f>+(A!V48-B!W48)/(I!X77+H!X59)</f>
        <v>-8.8168243249826166E-4</v>
      </c>
      <c r="Y45" s="157">
        <f>+(A!W48-B!X48)/(I!Y77+H!Y59)</f>
        <v>-1.6125473331392098E-3</v>
      </c>
      <c r="Z45" s="158">
        <f>+(A!X48-B!Y48)/(I!Z77+H!Z59)</f>
        <v>-2.1016743478012886E-3</v>
      </c>
      <c r="AA45" s="157">
        <f>+(A!Y48-B!Z48)/(I!AA77+H!AA59)</f>
        <v>-5.0470651631050797E-4</v>
      </c>
      <c r="AB45" s="157">
        <f>+(A!Z48-B!AA48)/(I!AB77+H!AB59)</f>
        <v>-6.9466537557892204E-4</v>
      </c>
      <c r="AC45" s="157">
        <f>+(A!AA48-B!AB48)/(I!AC77+H!AC59)</f>
        <v>-4.195039079064153E-4</v>
      </c>
      <c r="AD45" s="157">
        <f>+(A!AB48-B!AC48)/(I!AD77+H!AD59)</f>
        <v>-5.4573771585604807E-4</v>
      </c>
      <c r="AE45" s="157">
        <f>+(A!AC48-B!AD48)/(I!AE77+H!AE59)</f>
        <v>0</v>
      </c>
    </row>
    <row r="46" spans="4:31" x14ac:dyDescent="0.25">
      <c r="D46" s="198" t="s">
        <v>18</v>
      </c>
      <c r="E46" s="218"/>
      <c r="F46" s="156">
        <f>+(A!D49-B!E49)/(I!F78+H!F60)</f>
        <v>6.3628305225416168E-4</v>
      </c>
      <c r="G46" s="157">
        <f>+(A!E49-B!F49)/(I!G78+H!G60)</f>
        <v>2.0682726601641734E-4</v>
      </c>
      <c r="H46" s="158">
        <f>+(A!F49-B!G49)/(I!H78+H!H60)</f>
        <v>1.3460057497893757E-3</v>
      </c>
      <c r="I46" s="157">
        <f>+(A!G49-B!H49)/(I!I78+H!I60)</f>
        <v>1.3104823454346928E-3</v>
      </c>
      <c r="J46" s="158">
        <f>+(A!H49-B!I49)/(I!J78+H!J60)</f>
        <v>1.3489957412428943E-3</v>
      </c>
      <c r="K46" s="157">
        <f>+(A!I49-B!J49)/(I!K78+H!K60)</f>
        <v>1.5850464598925959E-3</v>
      </c>
      <c r="L46" s="158">
        <f>+(A!J48-B!K49)/(I!L78+H!L60)</f>
        <v>-2.6934974095000708E-4</v>
      </c>
      <c r="M46" s="157">
        <f>+(A!K49-B!L49)/(I!M78+H!M60)</f>
        <v>1.882520536737695E-4</v>
      </c>
      <c r="N46" s="158">
        <f>+(A!L49-B!M49)/(I!N78+H!N60)</f>
        <v>1.453297432159104E-4</v>
      </c>
      <c r="O46" s="157">
        <f>+(A!M49-B!N49)/(I!O78+H!O60)</f>
        <v>-5.4444654265765882E-5</v>
      </c>
      <c r="P46" s="158">
        <f>+(A!N49-B!O49)/(I!P78+H!P60)</f>
        <v>4.0496228886404117E-4</v>
      </c>
      <c r="Q46" s="157">
        <f>+(A!O49-B!P49)/(I!Q78+H!Q60)</f>
        <v>6.8374938660373651E-3</v>
      </c>
      <c r="R46" s="158">
        <f>+(A!P49-B!Q49)/(I!R78+H!R60)</f>
        <v>1.0715958063937095E-3</v>
      </c>
      <c r="S46" s="157">
        <f>+(A!Q49-B!R49)/(I!S78+H!S60)</f>
        <v>-4.3369857176522739E-4</v>
      </c>
      <c r="T46" s="158">
        <f>+(A!R49-B!S49)/(I!T78+H!T60)</f>
        <v>-3.2166003623882327E-3</v>
      </c>
      <c r="U46" s="157">
        <f>+(A!S49-B!T49)/(I!U78+H!U60)</f>
        <v>-1.8088323253022879E-3</v>
      </c>
      <c r="V46" s="158">
        <f>+(A!T49-B!U49)/(I!V78+H!V60)</f>
        <v>-1.6125889483832572E-3</v>
      </c>
      <c r="W46" s="157">
        <f>+(A!U49-B!V49)/(I!W78+H!W60)</f>
        <v>-3.1584826149090383E-4</v>
      </c>
      <c r="X46" s="158">
        <f>+(A!V49-B!W49)/(I!X78+H!X60)</f>
        <v>2.628464468368999E-3</v>
      </c>
      <c r="Y46" s="157">
        <f>+(A!W49-B!X49)/(I!Y78+H!Y60)</f>
        <v>2.1778807767911788E-3</v>
      </c>
      <c r="Z46" s="158">
        <f>+(A!X49-B!Y49)/(I!Z78+H!Z60)</f>
        <v>3.6381179917301267E-4</v>
      </c>
      <c r="AA46" s="157">
        <f>+(A!Y49-B!Z49)/(I!AA78+H!AA60)</f>
        <v>9.6683254886603795E-4</v>
      </c>
      <c r="AB46" s="157">
        <f>+(A!Z49-B!AA49)/(I!AB78+H!AB60)</f>
        <v>2.4953132815372773E-3</v>
      </c>
      <c r="AC46" s="157">
        <f>+(A!AA49-B!AB49)/(I!AC78+H!AC60)</f>
        <v>4.0734480929451901E-3</v>
      </c>
      <c r="AD46" s="157">
        <f>+(A!AB49-B!AC49)/(I!AD78+H!AD60)</f>
        <v>2.25993412292739E-3</v>
      </c>
      <c r="AE46" s="157">
        <f>+(A!AC49-B!AD49)/(I!AE78+H!AE60)</f>
        <v>8.9752856350014583E-4</v>
      </c>
    </row>
    <row r="47" spans="4:31" x14ac:dyDescent="0.25">
      <c r="D47" s="207" t="s">
        <v>19</v>
      </c>
      <c r="E47" s="217"/>
      <c r="F47" s="156">
        <f>+(A!D50-B!E50)/(I!F79+H!F61)</f>
        <v>0</v>
      </c>
      <c r="G47" s="157">
        <f>+(A!E50-B!F50)/(I!G79+H!G61)</f>
        <v>-3.0083195176538034E-5</v>
      </c>
      <c r="H47" s="158">
        <f>+(A!F50-B!G50)/(I!H79+H!H61)</f>
        <v>6.9535791663585345E-4</v>
      </c>
      <c r="I47" s="157">
        <f>+(A!G50-B!H50)/(I!I79+H!I61)</f>
        <v>0</v>
      </c>
      <c r="J47" s="158">
        <f>+(A!H50-B!I50)/(I!J79+H!J61)</f>
        <v>0</v>
      </c>
      <c r="K47" s="157">
        <f>+(A!I50-B!J50)/(I!K79+H!K61)</f>
        <v>0</v>
      </c>
      <c r="L47" s="158">
        <f>+(A!J49-B!K50)/(I!L79+H!L61)</f>
        <v>1.9497489742595865E-4</v>
      </c>
      <c r="M47" s="157">
        <f>+(A!K50-B!L50)/(I!M79+H!M61)</f>
        <v>0</v>
      </c>
      <c r="N47" s="158">
        <f>+(A!L50-B!M50)/(I!N79+H!N61)</f>
        <v>-1.975245075252045E-5</v>
      </c>
      <c r="O47" s="157">
        <f>+(A!M50-B!N50)/(I!O79+H!O61)</f>
        <v>-5.4326496939060221E-6</v>
      </c>
      <c r="P47" s="158">
        <f>+(A!N50-B!O50)/(I!P79+H!P61)</f>
        <v>-1.5787843598261925E-6</v>
      </c>
      <c r="Q47" s="157">
        <f>+(A!O50-B!P50)/(I!Q79+H!Q61)</f>
        <v>-3.3594735691240747E-5</v>
      </c>
      <c r="R47" s="158">
        <f>+(A!P50-B!Q50)/(I!R79+H!R61)</f>
        <v>-2.6048294219490065E-5</v>
      </c>
      <c r="S47" s="157">
        <f>+(A!Q50-B!R50)/(I!S79+H!S61)</f>
        <v>1.1507386132642322E-2</v>
      </c>
      <c r="T47" s="158">
        <f>+(A!R50-B!S50)/(I!T79+H!T61)</f>
        <v>-2.2445138934660566E-5</v>
      </c>
      <c r="U47" s="157">
        <f>+(A!S50-B!T50)/(I!U79+H!U61)</f>
        <v>6.1216417565138374E-3</v>
      </c>
      <c r="V47" s="158">
        <f>+(A!T50-B!U50)/(I!V79+H!V61)</f>
        <v>1.3694304481567676E-3</v>
      </c>
      <c r="W47" s="157">
        <f>+(A!U50-B!V50)/(I!W79+H!W61)</f>
        <v>2.5923550372850798E-4</v>
      </c>
      <c r="X47" s="158">
        <f>+(A!V50-B!W50)/(I!X79+H!X61)</f>
        <v>-3.7010362578612075E-6</v>
      </c>
      <c r="Y47" s="157">
        <f>+(A!W50-B!X50)/(I!Y79+H!Y61)</f>
        <v>-2.3456361350710563E-6</v>
      </c>
      <c r="Z47" s="158">
        <f>+(A!X50-B!Y50)/(I!Z79+H!Z61)</f>
        <v>1.0621760881676858E-3</v>
      </c>
      <c r="AA47" s="157">
        <f>+(A!Y50-B!Z50)/(I!AA79+H!AA61)</f>
        <v>1.8597679936413545E-4</v>
      </c>
      <c r="AB47" s="157">
        <f>+(A!Z50-B!AA50)/(I!AB79+H!AB61)</f>
        <v>1.8949342207031383E-3</v>
      </c>
      <c r="AC47" s="157">
        <f>+(A!AA50-B!AB50)/(I!AC79+H!AC61)</f>
        <v>1.4535748344507958E-3</v>
      </c>
      <c r="AD47" s="157">
        <f>+(A!AB50-B!AC50)/(I!AD79+H!AD61)</f>
        <v>1.666219463004065E-3</v>
      </c>
      <c r="AE47" s="157">
        <f>+(A!AC50-B!AD50)/(I!AE79+H!AE61)</f>
        <v>1.5827787528320412E-3</v>
      </c>
    </row>
    <row r="48" spans="4:31" x14ac:dyDescent="0.25">
      <c r="D48" s="198" t="s">
        <v>20</v>
      </c>
      <c r="E48" s="218"/>
      <c r="F48" s="156">
        <f>+(A!D51-B!E51)/(I!F80+H!F62)</f>
        <v>0</v>
      </c>
      <c r="G48" s="157">
        <f>+(A!E51-B!F51)/(I!G80+H!G62)</f>
        <v>-1.8092508342736343E-4</v>
      </c>
      <c r="H48" s="158">
        <f>+(A!F51-B!G51)/(I!H80+H!H62)</f>
        <v>0</v>
      </c>
      <c r="I48" s="157">
        <f>+(A!G51-B!H51)/(I!I80+H!I62)</f>
        <v>-1.3539349823240521E-4</v>
      </c>
      <c r="J48" s="158">
        <f>+(A!H51-B!I51)/(I!J80+H!J62)</f>
        <v>0</v>
      </c>
      <c r="K48" s="157">
        <f>+(A!I51-B!J51)/(I!K80+H!K62)</f>
        <v>-4.319952376844997E-4</v>
      </c>
      <c r="L48" s="158">
        <f>+(A!J50-B!K51)/(I!L80+H!L62)</f>
        <v>-3.5639694477348333E-4</v>
      </c>
      <c r="M48" s="157">
        <f>+(A!K51-B!L51)/(I!M80+H!M62)</f>
        <v>0</v>
      </c>
      <c r="N48" s="158">
        <f>+(A!L51-B!M51)/(I!N80+H!N62)</f>
        <v>0</v>
      </c>
      <c r="O48" s="157">
        <f>+(A!M51-B!N51)/(I!O80+H!O62)</f>
        <v>-1.7322762878834404E-4</v>
      </c>
      <c r="P48" s="158">
        <f>+(A!N51-B!O51)/(I!P80+H!P62)</f>
        <v>0</v>
      </c>
      <c r="Q48" s="157">
        <f>+(A!O51-B!P51)/(I!Q80+H!Q62)</f>
        <v>-1.3422217584696911E-5</v>
      </c>
      <c r="R48" s="158">
        <f>+(A!P51-B!Q51)/(I!R80+H!R62)</f>
        <v>-8.0358117880931205E-6</v>
      </c>
      <c r="S48" s="157">
        <f>+(A!Q51-B!R51)/(I!S80+H!S62)</f>
        <v>-1.0100999706673282E-5</v>
      </c>
      <c r="T48" s="158">
        <f>+(A!R51-B!S51)/(I!T80+H!T62)</f>
        <v>-1.4960494378171068E-5</v>
      </c>
      <c r="U48" s="157">
        <f>+(A!S51-B!T51)/(I!U80+H!U62)</f>
        <v>-1.8627561093849337E-5</v>
      </c>
      <c r="V48" s="158">
        <f>+(A!T51-B!U51)/(I!V80+H!V62)</f>
        <v>-8.8716266453375611E-6</v>
      </c>
      <c r="W48" s="157">
        <f>+(A!U51-B!V51)/(I!W80+H!W62)</f>
        <v>-3.2820847085895447E-5</v>
      </c>
      <c r="X48" s="158">
        <f>+(A!V51-B!W51)/(I!X80+H!X62)</f>
        <v>-5.4209335892690949E-5</v>
      </c>
      <c r="Y48" s="157">
        <f>+(A!W51-B!X51)/(I!Y80+H!Y62)</f>
        <v>-5.9916799125751947E-5</v>
      </c>
      <c r="Z48" s="158">
        <f>+(A!X51-B!Y51)/(I!Z80+H!Z62)</f>
        <v>-7.8007487647984141E-5</v>
      </c>
      <c r="AA48" s="157">
        <f>+(A!Y51-B!Z51)/(I!AA80+H!AA62)</f>
        <v>-2.6968036328033338E-5</v>
      </c>
      <c r="AB48" s="157">
        <f>+(A!Z51-B!AA51)/(I!AB80+H!AB62)</f>
        <v>-4.1412787528328109E-5</v>
      </c>
      <c r="AC48" s="157">
        <f>+(A!AA51-B!AB51)/(I!AC80+H!AC62)</f>
        <v>-1.6291398271717889E-5</v>
      </c>
      <c r="AD48" s="157">
        <f>+(A!AB51-B!AC51)/(I!AD80+H!AD62)</f>
        <v>-1.7194734399104889E-3</v>
      </c>
      <c r="AE48" s="157">
        <f>+(A!AC51-B!AD51)/(I!AE80+H!AE62)</f>
        <v>-1.021261595034353E-3</v>
      </c>
    </row>
    <row r="49" spans="4:31" x14ac:dyDescent="0.25">
      <c r="D49" s="207" t="s">
        <v>21</v>
      </c>
      <c r="E49" s="217"/>
      <c r="F49" s="156">
        <f>+(A!D52-B!E52)/(I!F81+H!F63)</f>
        <v>-1.0167606106903288E-3</v>
      </c>
      <c r="G49" s="157">
        <f>+(A!E52-B!F52)/(I!G81+H!G63)</f>
        <v>-8.691464078463679E-4</v>
      </c>
      <c r="H49" s="158">
        <f>+(A!F52-B!G52)/(I!H81+H!H63)</f>
        <v>-1.5433321085874428E-3</v>
      </c>
      <c r="I49" s="157">
        <f>+(A!G52-B!H52)/(I!I81+H!I63)</f>
        <v>-1.3741418107332895E-3</v>
      </c>
      <c r="J49" s="158">
        <f>+(A!H52-B!I52)/(I!J81+H!J63)</f>
        <v>-1.0413519628864015E-3</v>
      </c>
      <c r="K49" s="157">
        <f>+(A!I52-B!J52)/(I!K81+H!K63)</f>
        <v>-1.8517030257880255E-3</v>
      </c>
      <c r="L49" s="158">
        <f>+(A!J51-B!K52)/(I!L81+H!L63)</f>
        <v>-2.8758916193944817E-3</v>
      </c>
      <c r="M49" s="157">
        <f>+(A!K52-B!L52)/(I!M81+H!M63)</f>
        <v>-2.7566168372446524E-3</v>
      </c>
      <c r="N49" s="158">
        <f>+(A!L52-B!M52)/(I!N81+H!N63)</f>
        <v>-4.2967697698000637E-3</v>
      </c>
      <c r="O49" s="157">
        <f>+(A!M52-B!N52)/(I!O81+H!O63)</f>
        <v>-2.7815717113405117E-3</v>
      </c>
      <c r="P49" s="158">
        <f>+(A!N52-B!O52)/(I!P81+H!P63)</f>
        <v>-3.6786472248390625E-3</v>
      </c>
      <c r="Q49" s="157">
        <f>+(A!O52-B!P52)/(I!Q81+H!Q63)</f>
        <v>-4.6667015249719744E-3</v>
      </c>
      <c r="R49" s="158">
        <f>+(A!P52-B!Q52)/(I!R81+H!R63)</f>
        <v>-4.2119524754234538E-3</v>
      </c>
      <c r="S49" s="157">
        <f>+(A!Q52-B!R52)/(I!S81+H!S63)</f>
        <v>-5.2774477078697682E-3</v>
      </c>
      <c r="T49" s="158">
        <f>+(A!R52-B!S52)/(I!T81+H!T63)</f>
        <v>-4.016653212105893E-3</v>
      </c>
      <c r="U49" s="157">
        <f>+(A!S52-B!T52)/(I!U81+H!U63)</f>
        <v>-5.2095119054688301E-3</v>
      </c>
      <c r="V49" s="158">
        <f>+(A!T52-B!U52)/(I!V81+H!V63)</f>
        <v>-5.8894997728789044E-3</v>
      </c>
      <c r="W49" s="157">
        <f>+(A!U52-B!V52)/(I!W81+H!W63)</f>
        <v>-7.4728388644014106E-3</v>
      </c>
      <c r="X49" s="158">
        <f>+(A!V52-B!W52)/(I!X81+H!X63)</f>
        <v>-6.177668743508679E-3</v>
      </c>
      <c r="Y49" s="157">
        <f>+(A!W52-B!X52)/(I!Y81+H!Y63)</f>
        <v>-8.4212918314788502E-3</v>
      </c>
      <c r="Z49" s="158">
        <f>+(A!X52-B!Y52)/(I!Z81+H!Z63)</f>
        <v>-8.2156038223924546E-3</v>
      </c>
      <c r="AA49" s="157">
        <f>+(A!Y52-B!Z52)/(I!AA81+H!AA63)</f>
        <v>-7.3030617083626771E-3</v>
      </c>
      <c r="AB49" s="157">
        <f>+(A!Z52-B!AA52)/(I!AB81+H!AB63)</f>
        <v>-7.2944606194438755E-3</v>
      </c>
      <c r="AC49" s="157">
        <f>+(A!AA52-B!AB52)/(I!AC81+H!AC63)</f>
        <v>-7.0835964053394592E-3</v>
      </c>
      <c r="AD49" s="157">
        <f>+(A!AB52-B!AC52)/(I!AD81+H!AD63)</f>
        <v>-6.1711354828792829E-3</v>
      </c>
      <c r="AE49" s="157">
        <f>+(A!AC52-B!AD52)/(I!AE81+H!AE63)</f>
        <v>-5.4127667645560177E-3</v>
      </c>
    </row>
    <row r="50" spans="4:31" x14ac:dyDescent="0.25">
      <c r="D50" s="198" t="s">
        <v>22</v>
      </c>
      <c r="E50" s="218"/>
      <c r="F50" s="156">
        <f>+(A!D53-B!E53)/(I!F82+H!F64)</f>
        <v>-2.0165706939985705E-3</v>
      </c>
      <c r="G50" s="157">
        <f>+(A!E53-B!F53)/(I!G82+H!G64)</f>
        <v>-7.9170937020422265E-3</v>
      </c>
      <c r="H50" s="158">
        <f>+(A!F53-B!G53)/(I!H82+H!H64)</f>
        <v>-4.9553954496594065E-3</v>
      </c>
      <c r="I50" s="157">
        <f>+(A!G53-B!H53)/(I!I82+H!I64)</f>
        <v>-5.6048775057987443E-3</v>
      </c>
      <c r="J50" s="158">
        <f>+(A!H53-B!I53)/(I!J82+H!J64)</f>
        <v>-4.733486696897821E-3</v>
      </c>
      <c r="K50" s="157">
        <f>+(A!I53-B!J53)/(I!K82+H!K64)</f>
        <v>-8.1363157094528505E-3</v>
      </c>
      <c r="L50" s="158">
        <f>+(A!J52-B!K53)/(I!L82+H!L64)</f>
        <v>-1.551972317832317E-2</v>
      </c>
      <c r="M50" s="157">
        <f>+(A!K53-B!L53)/(I!M82+H!M64)</f>
        <v>-3.8475284566157134E-3</v>
      </c>
      <c r="N50" s="158">
        <f>+(A!L53-B!M53)/(I!N82+H!N64)</f>
        <v>2.3675201439508518E-4</v>
      </c>
      <c r="O50" s="157">
        <f>+(A!M53-B!N53)/(I!O82+H!O64)</f>
        <v>3.9991045327217234E-3</v>
      </c>
      <c r="P50" s="158">
        <f>+(A!N53-B!O53)/(I!P82+H!P64)</f>
        <v>2.5540396693946644E-3</v>
      </c>
      <c r="Q50" s="157">
        <f>+(A!O53-B!P53)/(I!Q82+H!Q64)</f>
        <v>-2.4986684666288197E-3</v>
      </c>
      <c r="R50" s="158">
        <f>+(A!P53-B!Q53)/(I!R82+H!R64)</f>
        <v>-4.543723260052022E-3</v>
      </c>
      <c r="S50" s="157">
        <f>+(A!Q53-B!R53)/(I!S82+H!S64)</f>
        <v>-1.6423663985009702E-3</v>
      </c>
      <c r="T50" s="158">
        <f>+(A!R53-B!S53)/(I!T82+H!T64)</f>
        <v>-8.990056884201186E-3</v>
      </c>
      <c r="U50" s="157">
        <f>+(A!S53-B!T53)/(I!U82+H!U64)</f>
        <v>-9.303047933162634E-3</v>
      </c>
      <c r="V50" s="158">
        <f>+(A!T53-B!U53)/(I!V82+H!V64)</f>
        <v>-1.1145251733607892E-2</v>
      </c>
      <c r="W50" s="157">
        <f>+(A!U53-B!V53)/(I!W82+H!W64)</f>
        <v>-1.1135603815255373E-2</v>
      </c>
      <c r="X50" s="158">
        <f>+(A!V53-B!W53)/(I!X82+H!X64)</f>
        <v>-1.1154629676002198E-2</v>
      </c>
      <c r="Y50" s="157">
        <f>+(A!W53-B!X53)/(I!Y82+H!Y64)</f>
        <v>-1.1030630431864022E-2</v>
      </c>
      <c r="Z50" s="158">
        <f>+(A!X53-B!Y53)/(I!Z82+H!Z64)</f>
        <v>-1.0610580820337707E-2</v>
      </c>
      <c r="AA50" s="157">
        <f>+(A!Y53-B!Z53)/(I!AA82+H!AA64)</f>
        <v>-9.5675923616465978E-3</v>
      </c>
      <c r="AB50" s="157">
        <f>+(A!Z53-B!AA53)/(I!AB82+H!AB64)</f>
        <v>-8.159560240248654E-3</v>
      </c>
      <c r="AC50" s="157">
        <f>+(A!AA53-B!AB53)/(I!AC82+H!AC64)</f>
        <v>-6.0827299922749656E-3</v>
      </c>
      <c r="AD50" s="157">
        <f>+(A!AB53-B!AC53)/(I!AD82+H!AD64)</f>
        <v>-8.937197795750744E-3</v>
      </c>
      <c r="AE50" s="157">
        <f>+(A!AC53-B!AD53)/(I!AE82+H!AE64)</f>
        <v>-6.3869965186534577E-3</v>
      </c>
    </row>
    <row r="51" spans="4:31" x14ac:dyDescent="0.25">
      <c r="D51" s="207" t="s">
        <v>23</v>
      </c>
      <c r="E51" s="217"/>
      <c r="F51" s="156">
        <f>+(A!D54-B!E54)/(I!F83+H!F65)</f>
        <v>-1.3601329415526253E-2</v>
      </c>
      <c r="G51" s="157">
        <f>+(A!E54-B!F54)/(I!G83+H!G65)</f>
        <v>-1.4663946627460855E-2</v>
      </c>
      <c r="H51" s="158">
        <f>+(A!F54-B!G54)/(I!H83+H!H65)</f>
        <v>-1.3147386399440891E-2</v>
      </c>
      <c r="I51" s="157">
        <f>+(A!G54-B!H54)/(I!I83+H!I65)</f>
        <v>-1.1008839813316554E-2</v>
      </c>
      <c r="J51" s="158">
        <f>+(A!H54-B!I54)/(I!J83+H!J65)</f>
        <v>-1.1655690970109057E-2</v>
      </c>
      <c r="K51" s="157">
        <f>+(A!I54-B!J54)/(I!K83+H!K65)</f>
        <v>-1.4324306699883953E-2</v>
      </c>
      <c r="L51" s="158">
        <f>+(A!J53-B!K54)/(I!L83+H!L65)</f>
        <v>-8.4752107042823342E-3</v>
      </c>
      <c r="M51" s="157">
        <f>+(A!K54-B!L54)/(I!M83+H!M65)</f>
        <v>-1.3666154878803015E-2</v>
      </c>
      <c r="N51" s="158">
        <f>+(A!L54-B!M54)/(I!N83+H!N65)</f>
        <v>-1.2673178991355919E-2</v>
      </c>
      <c r="O51" s="157">
        <f>+(A!M54-B!N54)/(I!O83+H!O65)</f>
        <v>-9.5726209877693268E-3</v>
      </c>
      <c r="P51" s="158">
        <f>+(A!N54-B!O54)/(I!P83+H!P65)</f>
        <v>-1.0086077643340741E-2</v>
      </c>
      <c r="Q51" s="157">
        <f>+(A!O54-B!P54)/(I!Q83+H!Q65)</f>
        <v>-8.9436439957058279E-3</v>
      </c>
      <c r="R51" s="158">
        <f>+(A!P54-B!Q54)/(I!R83+H!R65)</f>
        <v>-7.643352090663442E-3</v>
      </c>
      <c r="S51" s="157">
        <f>+(A!Q54-B!R54)/(I!S83+H!S65)</f>
        <v>-8.732248526294931E-3</v>
      </c>
      <c r="T51" s="158">
        <f>+(A!R54-B!S54)/(I!T83+H!T65)</f>
        <v>-7.1535994486351144E-3</v>
      </c>
      <c r="U51" s="157">
        <f>+(A!S54-B!T54)/(I!U83+H!U65)</f>
        <v>-5.8357136462812327E-3</v>
      </c>
      <c r="V51" s="158">
        <f>+(A!T54-B!U54)/(I!V83+H!V65)</f>
        <v>-6.4374934326450898E-3</v>
      </c>
      <c r="W51" s="157">
        <f>+(A!U54-B!V54)/(I!W83+H!W65)</f>
        <v>-8.2787586799885557E-3</v>
      </c>
      <c r="X51" s="158">
        <f>+(A!V54-B!W54)/(I!X83+H!X65)</f>
        <v>-8.3165550301631929E-3</v>
      </c>
      <c r="Y51" s="157">
        <f>+(A!W54-B!X54)/(I!Y83+H!Y65)</f>
        <v>-8.2598266170265128E-3</v>
      </c>
      <c r="Z51" s="158">
        <f>+(A!X54-B!Y54)/(I!Z83+H!Z65)</f>
        <v>-8.0367047377394221E-3</v>
      </c>
      <c r="AA51" s="157">
        <f>+(A!Y54-B!Z54)/(I!AA83+H!AA65)</f>
        <v>-9.5723502088693388E-3</v>
      </c>
      <c r="AB51" s="157">
        <f>+(A!Z54-B!AA54)/(I!AB83+H!AB65)</f>
        <v>-9.5944816293004696E-3</v>
      </c>
      <c r="AC51" s="157">
        <f>+(A!AA54-B!AB54)/(I!AC83+H!AC65)</f>
        <v>-8.7899717194228188E-3</v>
      </c>
      <c r="AD51" s="157">
        <f>+(A!AB54-B!AC54)/(I!AD83+H!AD65)</f>
        <v>-9.2089949777823463E-3</v>
      </c>
      <c r="AE51" s="157">
        <f>+(A!AC54-B!AD54)/(I!AE83+H!AE65)</f>
        <v>-1.0683184217846767E-2</v>
      </c>
    </row>
    <row r="52" spans="4:31" x14ac:dyDescent="0.25">
      <c r="D52" s="198" t="s">
        <v>24</v>
      </c>
      <c r="E52" s="218"/>
      <c r="F52" s="156">
        <f>+(A!D55-B!E55)/(I!F84+H!F66)</f>
        <v>-1.0465500204459096E-2</v>
      </c>
      <c r="G52" s="157">
        <f>+(A!E55-B!F55)/(I!G84+H!G66)</f>
        <v>-1.2402633476169014E-2</v>
      </c>
      <c r="H52" s="158">
        <f>+(A!F55-B!G55)/(I!H84+H!H66)</f>
        <v>-1.277769625457284E-2</v>
      </c>
      <c r="I52" s="157">
        <f>+(A!G55-B!H55)/(I!I84+H!I66)</f>
        <v>-9.4734819018272801E-3</v>
      </c>
      <c r="J52" s="158">
        <f>+(A!H55-B!I55)/(I!J84+H!J66)</f>
        <v>-8.5766167459792944E-3</v>
      </c>
      <c r="K52" s="157">
        <f>+(A!I55-B!J55)/(I!K84+H!K66)</f>
        <v>-9.7167385592935428E-3</v>
      </c>
      <c r="L52" s="158">
        <f>+(A!J54-B!K55)/(I!L84+H!L66)</f>
        <v>-1.0875339537537542E-2</v>
      </c>
      <c r="M52" s="157">
        <f>+(A!K55-B!L55)/(I!M84+H!M66)</f>
        <v>-1.0340774252469456E-2</v>
      </c>
      <c r="N52" s="158">
        <f>+(A!L55-B!M55)/(I!N84+H!N66)</f>
        <v>-6.7723404589991E-3</v>
      </c>
      <c r="O52" s="157">
        <f>+(A!M55-B!N55)/(I!O84+H!O66)</f>
        <v>-4.2604272939180581E-3</v>
      </c>
      <c r="P52" s="158">
        <f>+(A!N55-B!O55)/(I!P84+H!P66)</f>
        <v>-6.0728284283761728E-3</v>
      </c>
      <c r="Q52" s="157">
        <f>+(A!O55-B!P55)/(I!Q84+H!Q66)</f>
        <v>-6.239416365914483E-3</v>
      </c>
      <c r="R52" s="158">
        <f>+(A!P55-B!Q55)/(I!R84+H!R66)</f>
        <v>-5.9655990323278195E-3</v>
      </c>
      <c r="S52" s="157">
        <f>+(A!Q55-B!R55)/(I!S84+H!S66)</f>
        <v>-5.6842970754304827E-3</v>
      </c>
      <c r="T52" s="158">
        <f>+(A!R55-B!S55)/(I!T84+H!T66)</f>
        <v>-5.6260718290529563E-3</v>
      </c>
      <c r="U52" s="157">
        <f>+(A!S55-B!T55)/(I!U84+H!U66)</f>
        <v>-7.5725616426811082E-3</v>
      </c>
      <c r="V52" s="158">
        <f>+(A!T55-B!U55)/(I!V84+H!V66)</f>
        <v>-8.540555146054233E-3</v>
      </c>
      <c r="W52" s="157">
        <f>+(A!U55-B!V55)/(I!W84+H!W66)</f>
        <v>-8.7203981010592659E-3</v>
      </c>
      <c r="X52" s="158">
        <f>+(A!V55-B!W55)/(I!X84+H!X66)</f>
        <v>-8.6507778526205229E-3</v>
      </c>
      <c r="Y52" s="157">
        <f>+(A!W55-B!X55)/(I!Y84+H!Y66)</f>
        <v>-8.9102739688577664E-3</v>
      </c>
      <c r="Z52" s="158">
        <f>+(A!X55-B!Y55)/(I!Z84+H!Z66)</f>
        <v>-8.2756154352058957E-3</v>
      </c>
      <c r="AA52" s="157">
        <f>+(A!Y55-B!Z55)/(I!AA84+H!AA66)</f>
        <v>-7.9206124723434027E-3</v>
      </c>
      <c r="AB52" s="157">
        <f>+(A!Z55-B!AA55)/(I!AB84+H!AB66)</f>
        <v>-6.8378832082652162E-3</v>
      </c>
      <c r="AC52" s="157">
        <f>+(A!AA55-B!AB55)/(I!AC84+H!AC66)</f>
        <v>-6.4491770773187386E-3</v>
      </c>
      <c r="AD52" s="157">
        <f>+(A!AB55-B!AC55)/(I!AD84+H!AD66)</f>
        <v>-5.4214060352459625E-3</v>
      </c>
      <c r="AE52" s="157">
        <f>+(A!AC55-B!AD55)/(I!AE84+H!AE66)</f>
        <v>-6.8483731432161469E-3</v>
      </c>
    </row>
    <row r="53" spans="4:31" ht="15.75" thickBot="1" x14ac:dyDescent="0.3">
      <c r="D53" s="209" t="s">
        <v>25</v>
      </c>
      <c r="E53" s="238"/>
      <c r="F53" s="159">
        <f>+(A!D56-B!E56)/(I!F85+H!F67)</f>
        <v>-4.1110753983512102E-3</v>
      </c>
      <c r="G53" s="160">
        <f>+(A!E56-B!F56)/(I!G85+H!G67)</f>
        <v>-5.1653744523749252E-3</v>
      </c>
      <c r="H53" s="161">
        <f>+(A!F56-B!G56)/(I!H85+H!H67)</f>
        <v>-5.7282754966152304E-3</v>
      </c>
      <c r="I53" s="160">
        <f>+(A!G56-B!H56)/(I!I85+H!I67)</f>
        <v>0</v>
      </c>
      <c r="J53" s="161">
        <f>+(A!H56-B!I56)/(I!J85+H!J67)</f>
        <v>-2.4884825771505658E-3</v>
      </c>
      <c r="K53" s="160">
        <f>+(A!I56-B!J56)/(I!K85+H!K67)</f>
        <v>-1.1113098828755004E-2</v>
      </c>
      <c r="L53" s="161">
        <f>+(A!J55-B!K56)/(I!L85+H!L67)</f>
        <v>-2.944943667127586E-2</v>
      </c>
      <c r="M53" s="160">
        <f>+(A!K56-B!L56)/(I!M85+H!M67)</f>
        <v>-4.7976090390882539E-3</v>
      </c>
      <c r="N53" s="161">
        <f>+(A!L56-B!M56)/(I!N85+H!N67)</f>
        <v>-1.3248368985903125E-2</v>
      </c>
      <c r="O53" s="160">
        <f>+(A!M56-B!N56)/(I!O85+H!O67)</f>
        <v>-1.976421943858234E-2</v>
      </c>
      <c r="P53" s="161">
        <f>+(A!N56-B!O56)/(I!P85+H!P67)</f>
        <v>-2.2834806189116236E-2</v>
      </c>
      <c r="Q53" s="160">
        <f>+(A!O56-B!P56)/(I!Q85+H!Q67)</f>
        <v>-1.4337517846228349E-2</v>
      </c>
      <c r="R53" s="161">
        <f>+(A!P56-B!Q56)/(I!R85+H!R67)</f>
        <v>-9.3208419341759014E-3</v>
      </c>
      <c r="S53" s="160">
        <f>+(A!Q56-B!R56)/(I!S85+H!S67)</f>
        <v>-1.4405174949474365E-2</v>
      </c>
      <c r="T53" s="161">
        <f>+(A!R56-B!S56)/(I!T85+H!T67)</f>
        <v>-1.024789262895261E-2</v>
      </c>
      <c r="U53" s="160">
        <f>+(A!S56-B!T56)/(I!U85+H!U67)</f>
        <v>-7.3618773686845501E-3</v>
      </c>
      <c r="V53" s="161">
        <f>+(A!T56-B!U56)/(I!V85+H!V67)</f>
        <v>-9.6001713538784225E-3</v>
      </c>
      <c r="W53" s="160">
        <f>+(A!U56-B!V56)/(I!W85+H!W67)</f>
        <v>-1.0036330367568708E-2</v>
      </c>
      <c r="X53" s="161">
        <f>+(A!V56-B!W56)/(I!X85+H!X67)</f>
        <v>-2.0739277597440563E-2</v>
      </c>
      <c r="Y53" s="160">
        <f>+(A!W56-B!X56)/(I!Y85+H!Y67)</f>
        <v>-3.0218729174433273E-2</v>
      </c>
      <c r="Z53" s="161">
        <f>+(A!X56-B!Y56)/(I!Z85+H!Z67)</f>
        <v>-3.7725179673733948E-2</v>
      </c>
      <c r="AA53" s="160">
        <f>+(A!Y56-B!Z56)/(I!AA85+H!AA67)</f>
        <v>-2.1520913650823037E-2</v>
      </c>
      <c r="AB53" s="160">
        <f>+(A!Z56-B!AA56)/(I!AB85+H!AB67)</f>
        <v>-1.4224553026429502E-2</v>
      </c>
      <c r="AC53" s="160">
        <f>+(A!AA56-B!AB56)/(I!AC85+H!AC67)</f>
        <v>-1.0345670104132282E-2</v>
      </c>
      <c r="AD53" s="160">
        <f>+(A!AB56-B!AC56)/(I!AD85+H!AD67)</f>
        <v>-5.8114285782252979E-3</v>
      </c>
      <c r="AE53" s="160">
        <f>+(A!AC56-B!AD56)/(I!AE85+H!AE67)</f>
        <v>-3.7552369639053027E-3</v>
      </c>
    </row>
    <row r="54" spans="4:31" x14ac:dyDescent="0.25">
      <c r="D54" s="1" t="s">
        <v>52</v>
      </c>
    </row>
    <row r="55" spans="4:31" ht="15.75" thickBot="1" x14ac:dyDescent="0.3"/>
    <row r="56" spans="4:31" ht="15.75" thickBot="1" x14ac:dyDescent="0.3">
      <c r="D56" s="6" t="s">
        <v>14</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203" t="s">
        <v>15</v>
      </c>
      <c r="E57" s="219"/>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98" t="s">
        <v>16</v>
      </c>
      <c r="E58" s="218"/>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207" t="s">
        <v>17</v>
      </c>
      <c r="E59" s="217"/>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v>
      </c>
      <c r="AE59" s="83">
        <v>346193</v>
      </c>
    </row>
    <row r="60" spans="4:31" x14ac:dyDescent="0.25">
      <c r="D60" s="198" t="s">
        <v>18</v>
      </c>
      <c r="E60" s="218"/>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868558</v>
      </c>
      <c r="AE60" s="80">
        <v>729694</v>
      </c>
    </row>
    <row r="61" spans="4:31" x14ac:dyDescent="0.25">
      <c r="D61" s="207" t="s">
        <v>19</v>
      </c>
      <c r="E61" s="217"/>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98" t="s">
        <v>20</v>
      </c>
      <c r="E62" s="218"/>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v>
      </c>
      <c r="AE62" s="80">
        <v>601648</v>
      </c>
    </row>
    <row r="63" spans="4:31" x14ac:dyDescent="0.25">
      <c r="D63" s="207" t="s">
        <v>21</v>
      </c>
      <c r="E63" s="217"/>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98" t="s">
        <v>22</v>
      </c>
      <c r="E64" s="218"/>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207" t="s">
        <v>23</v>
      </c>
      <c r="E65" s="217"/>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98" t="s">
        <v>24</v>
      </c>
      <c r="E66" s="218"/>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209" t="s">
        <v>25</v>
      </c>
      <c r="E67" s="238"/>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460891</v>
      </c>
      <c r="AE67" s="86">
        <v>417232</v>
      </c>
    </row>
    <row r="68" spans="4:31" x14ac:dyDescent="0.25">
      <c r="D68" s="1" t="s">
        <v>51</v>
      </c>
    </row>
    <row r="72" spans="4:31" x14ac:dyDescent="0.25">
      <c r="W72" s="1"/>
      <c r="X72" s="1"/>
      <c r="Y72" s="1"/>
      <c r="Z72" s="1"/>
      <c r="AA72" s="1"/>
      <c r="AB72" s="1"/>
    </row>
    <row r="73" spans="4:31" x14ac:dyDescent="0.25">
      <c r="W73" s="1"/>
      <c r="X73" s="1"/>
      <c r="Y73" s="1"/>
      <c r="Z73" s="1"/>
      <c r="AA73" s="1"/>
      <c r="AB73" s="1"/>
    </row>
    <row r="74" spans="4:31" x14ac:dyDescent="0.25">
      <c r="W74" s="1"/>
      <c r="X74" s="1"/>
      <c r="Y74" s="1"/>
      <c r="Z74" s="1"/>
      <c r="AA74" s="1"/>
      <c r="AB74" s="1"/>
    </row>
    <row r="75" spans="4:31" x14ac:dyDescent="0.25">
      <c r="W75" s="1"/>
      <c r="X75" s="1"/>
      <c r="Y75" s="1"/>
      <c r="Z75" s="1"/>
      <c r="AA75" s="1"/>
      <c r="AB75" s="1"/>
    </row>
    <row r="76" spans="4:31" x14ac:dyDescent="0.25">
      <c r="W76" s="1"/>
      <c r="X76" s="1"/>
      <c r="Y76" s="1"/>
      <c r="Z76" s="1"/>
      <c r="AA76" s="1"/>
      <c r="AB76" s="1"/>
    </row>
    <row r="77" spans="4:31" x14ac:dyDescent="0.25">
      <c r="W77" s="1"/>
      <c r="X77" s="1"/>
      <c r="Y77" s="1"/>
      <c r="Z77" s="1"/>
      <c r="AA77" s="1"/>
      <c r="AB77" s="1"/>
    </row>
    <row r="78" spans="4:31" x14ac:dyDescent="0.25">
      <c r="W78" s="1"/>
      <c r="X78" s="1"/>
      <c r="Y78" s="1"/>
      <c r="Z78" s="1"/>
      <c r="AA78" s="1"/>
      <c r="AB78" s="1"/>
    </row>
    <row r="79" spans="4:31" x14ac:dyDescent="0.25">
      <c r="W79" s="1"/>
      <c r="X79" s="1"/>
      <c r="Y79" s="1"/>
      <c r="Z79" s="1"/>
      <c r="AA79" s="1"/>
      <c r="AB79" s="1"/>
    </row>
    <row r="80" spans="4:31" x14ac:dyDescent="0.25">
      <c r="W80" s="1"/>
      <c r="X80" s="1"/>
      <c r="Y80" s="1"/>
      <c r="Z80" s="1"/>
      <c r="AA80" s="1"/>
      <c r="AB80" s="1"/>
    </row>
    <row r="81" spans="23:28" x14ac:dyDescent="0.25">
      <c r="W81" s="1"/>
      <c r="X81" s="1"/>
      <c r="Y81" s="1"/>
      <c r="Z81" s="1"/>
      <c r="AA81" s="1"/>
      <c r="AB81" s="1"/>
    </row>
    <row r="82" spans="23:28" x14ac:dyDescent="0.25">
      <c r="W82" s="1"/>
      <c r="X82" s="1"/>
      <c r="Y82" s="1"/>
      <c r="Z82" s="1"/>
      <c r="AA82" s="1"/>
      <c r="AB82" s="1"/>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00"/>
  <sheetViews>
    <sheetView showGridLines="0" topLeftCell="V71" workbookViewId="0">
      <selection activeCell="AE75" sqref="AE7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s>
  <sheetData>
    <row r="7" spans="2:5" x14ac:dyDescent="0.25">
      <c r="B7" s="200" t="s">
        <v>43</v>
      </c>
      <c r="C7" s="213"/>
      <c r="D7" s="213"/>
      <c r="E7" s="213"/>
    </row>
    <row r="8" spans="2:5" x14ac:dyDescent="0.25">
      <c r="B8" s="213"/>
      <c r="C8" s="213"/>
      <c r="D8" s="213"/>
      <c r="E8" s="213"/>
    </row>
    <row r="9" spans="2:5" x14ac:dyDescent="0.25">
      <c r="B9" s="213"/>
      <c r="C9" s="213"/>
      <c r="D9" s="213"/>
      <c r="E9" s="213"/>
    </row>
    <row r="10" spans="2:5" x14ac:dyDescent="0.25">
      <c r="B10" s="213"/>
      <c r="C10" s="213"/>
      <c r="D10" s="213"/>
      <c r="E10" s="213"/>
    </row>
    <row r="11" spans="2:5" x14ac:dyDescent="0.25">
      <c r="B11" s="213"/>
      <c r="C11" s="213"/>
      <c r="D11" s="213"/>
      <c r="E11" s="213"/>
    </row>
    <row r="12" spans="2:5" x14ac:dyDescent="0.25">
      <c r="B12" s="213"/>
      <c r="C12" s="213"/>
      <c r="D12" s="213"/>
      <c r="E12" s="213"/>
    </row>
    <row r="13" spans="2:5" x14ac:dyDescent="0.25">
      <c r="B13" s="213"/>
      <c r="C13" s="213"/>
      <c r="D13" s="213"/>
      <c r="E13" s="213"/>
    </row>
    <row r="14" spans="2:5" x14ac:dyDescent="0.25">
      <c r="B14" s="213"/>
      <c r="C14" s="213"/>
      <c r="D14" s="213"/>
      <c r="E14" s="213"/>
    </row>
    <row r="15" spans="2:5" x14ac:dyDescent="0.25">
      <c r="B15" s="213"/>
      <c r="C15" s="213"/>
      <c r="D15" s="213"/>
      <c r="E15" s="213"/>
    </row>
    <row r="16" spans="2:5" x14ac:dyDescent="0.25">
      <c r="B16" s="213"/>
      <c r="C16" s="213"/>
      <c r="D16" s="213"/>
      <c r="E16" s="213"/>
    </row>
    <row r="17" spans="2:15" x14ac:dyDescent="0.25">
      <c r="B17" s="201" t="s">
        <v>3</v>
      </c>
      <c r="C17" s="201"/>
      <c r="D17" s="201"/>
      <c r="G17" s="201" t="s">
        <v>3</v>
      </c>
      <c r="H17" s="201"/>
      <c r="I17" s="201"/>
      <c r="M17" s="201" t="s">
        <v>3</v>
      </c>
      <c r="N17" s="201"/>
      <c r="O17" s="201"/>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46" t="s">
        <v>26</v>
      </c>
      <c r="E46" s="247"/>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42" t="s">
        <v>16</v>
      </c>
      <c r="E47" s="243"/>
      <c r="F47" s="89">
        <f>+(A!D47/A!$D$46)/(I!F76/I!$F$75)</f>
        <v>2.9901928181851108E-2</v>
      </c>
      <c r="G47" s="89">
        <f>+(A!E47/A!$D$46)/(I!G76/I!$F$75)</f>
        <v>0.15993234016074026</v>
      </c>
      <c r="H47" s="89">
        <f>+(A!F47/A!$D$46)/(I!H76/I!$F$75)</f>
        <v>0.20946703552540086</v>
      </c>
      <c r="I47" s="89">
        <f>+(A!G47/A!$D$46)/(I!I76/I!$F$75)</f>
        <v>0.24986845800802188</v>
      </c>
      <c r="J47" s="89">
        <f>+(A!H47/A!$D$46)/(I!J76/I!$F$75)</f>
        <v>0.20654415019242545</v>
      </c>
      <c r="K47" s="89">
        <f>+(A!I47/A!$D$46)/(I!K76/I!$F$75)</f>
        <v>0.27707175218685476</v>
      </c>
      <c r="L47" s="89" t="e">
        <f>+(A!#REF!/A!$D$46)/(I!L76/I!$F$75)</f>
        <v>#REF!</v>
      </c>
      <c r="M47" s="89">
        <f>+(A!K47/A!$D$46)/(I!M76/I!$F$75)</f>
        <v>0.44843372266386211</v>
      </c>
      <c r="N47" s="89">
        <f>+(A!L47/A!$D$46)/(I!N76/I!$F$75)</f>
        <v>0.31919399205236382</v>
      </c>
      <c r="O47" s="89">
        <f>+(A!M47/A!$D$46)/(I!O76/I!$F$75)</f>
        <v>0.72351834341117838</v>
      </c>
      <c r="P47" s="89">
        <f>+(A!N47/A!$D$46)/(I!P76/I!$F$75)</f>
        <v>0.68553058490992991</v>
      </c>
      <c r="Q47" s="89">
        <f>+(A!O47/A!$D$46)/(I!Q76/I!$F$75)</f>
        <v>0.49257505582727035</v>
      </c>
      <c r="R47" s="89">
        <f>+(A!P47/A!$D$46)/(I!R76/I!$F$75)</f>
        <v>0.36874804210355605</v>
      </c>
      <c r="S47" s="89">
        <f>+(A!Q47/A!$D$46)/(I!S76/I!$F$75)</f>
        <v>0.36312364484960163</v>
      </c>
      <c r="T47" s="89">
        <f>+(A!R47/A!$D$46)/(I!T76/I!$F$75)</f>
        <v>0.30420205267371425</v>
      </c>
      <c r="U47" s="89">
        <f>+(A!S47/A!$D$46)/(I!U76/I!$F$75)</f>
        <v>0.5880337642581287</v>
      </c>
      <c r="V47" s="89">
        <f>+(A!T47/A!$D$46)/(I!V76/I!$F$75)</f>
        <v>0.41373614423329619</v>
      </c>
      <c r="W47" s="89">
        <f>+(A!U47/A!$D$46)/(I!W76/I!$F$75)</f>
        <v>0.58953445519599101</v>
      </c>
      <c r="X47" s="89">
        <f>+(A!V47/A!$D$46)/(I!X76/I!$F$75)</f>
        <v>0.59726243332816753</v>
      </c>
      <c r="Y47" s="89">
        <f>+(A!W47/A!$D$46)/(I!Y76/I!$F$75)</f>
        <v>0.65119614003850734</v>
      </c>
      <c r="Z47" s="89">
        <f>+(A!X47/A!$D$46)/(I!Z76/I!$F$75)</f>
        <v>0.90023350393861101</v>
      </c>
      <c r="AA47" s="89">
        <f>+(A!Y47/A!$D$46)/(I!AA76/I!$F$75)</f>
        <v>0.97494978202455185</v>
      </c>
      <c r="AB47" s="89">
        <f>+(A!Z47/A!$D$46)/(I!AB76/I!$F$75)</f>
        <v>1.096204013470887</v>
      </c>
      <c r="AC47" s="89">
        <f>+(A!AA47/A!$D$46)/(I!AC76/I!$F$75)</f>
        <v>1.317875959885924</v>
      </c>
      <c r="AD47" s="89">
        <f>+(A!AB47/A!$D$46)/(I!AD76/I!$F$75)</f>
        <v>1.224591070900223</v>
      </c>
      <c r="AE47" s="89">
        <f>+(A!AC47/A!$D$46)/(I!AE76/I!$F$75)</f>
        <v>1.750265005938983</v>
      </c>
    </row>
    <row r="48" spans="4:31" x14ac:dyDescent="0.25">
      <c r="D48" s="244" t="s">
        <v>17</v>
      </c>
      <c r="E48" s="245"/>
      <c r="F48" s="74">
        <f>+(A!D48/A!$D$46)/(I!F77/I!$F$75)</f>
        <v>0</v>
      </c>
      <c r="G48" s="74">
        <f>+(A!E48/A!$D$46)/(I!G77/I!$F$75)</f>
        <v>0</v>
      </c>
      <c r="H48" s="74">
        <f>+(A!F48/A!$D$46)/(I!H77/I!$F$75)</f>
        <v>0</v>
      </c>
      <c r="I48" s="74">
        <f>+(A!G48/A!$D$46)/(I!I77/I!$F$75)</f>
        <v>0</v>
      </c>
      <c r="J48" s="74">
        <f>+(A!H48/A!$D$46)/(I!J77/I!$F$75)</f>
        <v>0</v>
      </c>
      <c r="K48" s="74">
        <f>+(A!I48/A!$D$46)/(I!K77/I!$F$75)</f>
        <v>0</v>
      </c>
      <c r="L48" s="74">
        <f>+(A!J47/A!$D$46)/(I!L77/I!$F$75)</f>
        <v>8.3608177650720599</v>
      </c>
      <c r="M48" s="74">
        <f>+(A!K48/A!$D$46)/(I!M77/I!$F$75)</f>
        <v>0</v>
      </c>
      <c r="N48" s="74">
        <f>+(A!L48/A!$D$46)/(I!N77/I!$F$75)</f>
        <v>0</v>
      </c>
      <c r="O48" s="74">
        <f>+(A!M48/A!$D$46)/(I!O77/I!$F$75)</f>
        <v>0</v>
      </c>
      <c r="P48" s="74">
        <f>+(A!N48/A!$D$46)/(I!P77/I!$F$75)</f>
        <v>0</v>
      </c>
      <c r="Q48" s="74">
        <f>+(A!O48/A!$D$46)/(I!Q77/I!$F$75)</f>
        <v>0</v>
      </c>
      <c r="R48" s="74">
        <f>+(A!P48/A!$D$46)/(I!R77/I!$F$75)</f>
        <v>0</v>
      </c>
      <c r="S48" s="74">
        <f>+(A!Q48/A!$D$46)/(I!S77/I!$F$75)</f>
        <v>0</v>
      </c>
      <c r="T48" s="74">
        <f>+(A!R48/A!$D$46)/(I!T77/I!$F$75)</f>
        <v>0</v>
      </c>
      <c r="U48" s="74">
        <f>+(A!S48/A!$D$46)/(I!U77/I!$F$75)</f>
        <v>0</v>
      </c>
      <c r="V48" s="74">
        <f>+(A!T48/A!$D$46)/(I!V77/I!$F$75)</f>
        <v>0</v>
      </c>
      <c r="W48" s="74">
        <f>+(A!U48/A!$D$46)/(I!W77/I!$F$75)</f>
        <v>0</v>
      </c>
      <c r="X48" s="74">
        <f>+(A!V48/A!$D$46)/(I!X77/I!$F$75)</f>
        <v>0</v>
      </c>
      <c r="Y48" s="74">
        <f>+(A!W48/A!$D$46)/(I!Y77/I!$F$75)</f>
        <v>0</v>
      </c>
      <c r="Z48" s="74">
        <f>+(A!X48/A!$D$46)/(I!Z77/I!$F$75)</f>
        <v>0</v>
      </c>
      <c r="AA48" s="74">
        <f>+(A!Y48/A!$D$46)/(I!AA77/I!$F$75)</f>
        <v>0</v>
      </c>
      <c r="AB48" s="74">
        <f>+(A!Z48/A!$D$46)/(I!AB77/I!$F$75)</f>
        <v>0</v>
      </c>
      <c r="AC48" s="74">
        <f>+(A!AA48/A!$D$46)/(I!AC77/I!$F$75)</f>
        <v>0</v>
      </c>
      <c r="AD48" s="74">
        <f>+(A!AB48/A!$D$46)/(I!AD77/I!$F$75)</f>
        <v>0</v>
      </c>
      <c r="AE48" s="74">
        <f>+(A!AC48/A!$D$46)/(I!AE77/I!$F$75)</f>
        <v>0</v>
      </c>
    </row>
    <row r="49" spans="4:31" x14ac:dyDescent="0.25">
      <c r="D49" s="242" t="s">
        <v>18</v>
      </c>
      <c r="E49" s="243"/>
      <c r="F49" s="74">
        <f>+(A!D49/A!$D$46)/(I!F78/I!$F$75)</f>
        <v>0.56976522939526775</v>
      </c>
      <c r="G49" s="74">
        <f>+(A!E49/A!$D$46)/(I!G78/I!$F$75)</f>
        <v>0.43655690326363111</v>
      </c>
      <c r="H49" s="74">
        <f>+(A!F49/A!$D$46)/(I!H78/I!$F$75)</f>
        <v>1.1960999383770294</v>
      </c>
      <c r="I49" s="74">
        <f>+(A!G49/A!$D$46)/(I!I78/I!$F$75)</f>
        <v>1.1334306702483892</v>
      </c>
      <c r="J49" s="74">
        <f>+(A!H49/A!$D$46)/(I!J78/I!$F$75)</f>
        <v>1.0642174521023791</v>
      </c>
      <c r="K49" s="74">
        <f>+(A!I49/A!$D$46)/(I!K78/I!$F$75)</f>
        <v>1.3095692897276299</v>
      </c>
      <c r="L49" s="74">
        <f>+(A!J48/A!$D$46)/(I!L78/I!$F$75)</f>
        <v>0</v>
      </c>
      <c r="M49" s="74">
        <f>+(A!K49/A!$D$46)/(I!M78/I!$F$75)</f>
        <v>0.43829341871587146</v>
      </c>
      <c r="N49" s="74">
        <f>+(A!L49/A!$D$46)/(I!N78/I!$F$75)</f>
        <v>0.57285029444324664</v>
      </c>
      <c r="O49" s="74">
        <f>+(A!M49/A!$D$46)/(I!O78/I!$F$75)</f>
        <v>1.0129394656074913</v>
      </c>
      <c r="P49" s="74">
        <f>+(A!N49/A!$D$46)/(I!P78/I!$F$75)</f>
        <v>0.46053428918311468</v>
      </c>
      <c r="Q49" s="74">
        <f>+(A!O49/A!$D$46)/(I!Q78/I!$F$75)</f>
        <v>4.5474082273213421</v>
      </c>
      <c r="R49" s="74">
        <f>+(A!P49/A!$D$46)/(I!R78/I!$F$75)</f>
        <v>2.3019273037719432</v>
      </c>
      <c r="S49" s="74">
        <f>+(A!Q49/A!$D$46)/(I!S78/I!$F$75)</f>
        <v>1.4634694775266932</v>
      </c>
      <c r="T49" s="74">
        <f>+(A!R49/A!$D$46)/(I!T78/I!$F$75)</f>
        <v>0.48266045352125742</v>
      </c>
      <c r="U49" s="74">
        <f>+(A!S49/A!$D$46)/(I!U78/I!$F$75)</f>
        <v>1.7789620031863025</v>
      </c>
      <c r="V49" s="74">
        <f>+(A!T49/A!$D$46)/(I!V78/I!$F$75)</f>
        <v>3.2509040555758757</v>
      </c>
      <c r="W49" s="74">
        <f>+(A!U49/A!$D$46)/(I!W78/I!$F$75)</f>
        <v>2.749326617721926</v>
      </c>
      <c r="X49" s="74">
        <f>+(A!V49/A!$D$46)/(I!X78/I!$F$75)</f>
        <v>4.6186962077876013</v>
      </c>
      <c r="Y49" s="74">
        <f>+(A!W49/A!$D$46)/(I!Y78/I!$F$75)</f>
        <v>4.0048640967663642</v>
      </c>
      <c r="Z49" s="74">
        <f>+(A!X49/A!$D$46)/(I!Z78/I!$F$75)</f>
        <v>1.5937651711655785</v>
      </c>
      <c r="AA49" s="74">
        <f>+(A!Y49/A!$D$46)/(I!AA78/I!$F$75)</f>
        <v>1.6190142384391468</v>
      </c>
      <c r="AB49" s="74">
        <f>+(A!Z49/A!$D$46)/(I!AB78/I!$F$75)</f>
        <v>2.6661558547939337</v>
      </c>
      <c r="AC49" s="74">
        <f>+(A!AA49/A!$D$46)/(I!AC78/I!$F$75)</f>
        <v>3.4670564154347026</v>
      </c>
      <c r="AD49" s="74">
        <f>+(A!AB49/A!$D$46)/(I!AD78/I!$F$75)</f>
        <v>2.2500031470267823</v>
      </c>
      <c r="AE49" s="74">
        <f>+(A!AC49/A!$D$46)/(I!AE78/I!$F$75)</f>
        <v>1.225740216735665</v>
      </c>
    </row>
    <row r="50" spans="4:31" x14ac:dyDescent="0.25">
      <c r="D50" s="244" t="s">
        <v>19</v>
      </c>
      <c r="E50" s="245"/>
      <c r="F50" s="74">
        <f>+(A!D50/A!$D$46)/(I!F79/I!$F$75)</f>
        <v>0</v>
      </c>
      <c r="G50" s="74">
        <f>+(A!E50/A!$D$46)/(I!G79/I!$F$75)</f>
        <v>0</v>
      </c>
      <c r="H50" s="74">
        <f>+(A!F50/A!$D$46)/(I!H79/I!$F$75)</f>
        <v>0.33089939012802322</v>
      </c>
      <c r="I50" s="74">
        <f>+(A!G50/A!$D$46)/(I!I79/I!$F$75)</f>
        <v>0</v>
      </c>
      <c r="J50" s="74">
        <f>+(A!H50/A!$D$46)/(I!J79/I!$F$75)</f>
        <v>0</v>
      </c>
      <c r="K50" s="74">
        <f>+(A!I50/A!$D$46)/(I!K79/I!$F$75)</f>
        <v>0</v>
      </c>
      <c r="L50" s="74">
        <f>+(A!J49/A!$D$46)/(I!L79/I!$F$75)</f>
        <v>8.6514224559130742E-2</v>
      </c>
      <c r="M50" s="74">
        <f>+(A!K50/A!$D$46)/(I!M79/I!$F$75)</f>
        <v>0</v>
      </c>
      <c r="N50" s="74">
        <f>+(A!L50/A!$D$46)/(I!N79/I!$F$75)</f>
        <v>0</v>
      </c>
      <c r="O50" s="74">
        <f>+(A!M50/A!$D$46)/(I!O79/I!$F$75)</f>
        <v>0</v>
      </c>
      <c r="P50" s="74">
        <f>+(A!N50/A!$D$46)/(I!P79/I!$F$75)</f>
        <v>0</v>
      </c>
      <c r="Q50" s="74">
        <f>+(A!O50/A!$D$46)/(I!Q79/I!$F$75)</f>
        <v>0</v>
      </c>
      <c r="R50" s="74">
        <f>+(A!P50/A!$D$46)/(I!R79/I!$F$75)</f>
        <v>0</v>
      </c>
      <c r="S50" s="74">
        <f>+(A!Q50/A!$D$46)/(I!S79/I!$F$75)</f>
        <v>5.3905882747043563</v>
      </c>
      <c r="T50" s="74">
        <f>+(A!R50/A!$D$46)/(I!T79/I!$F$75)</f>
        <v>0</v>
      </c>
      <c r="U50" s="74">
        <f>+(A!S50/A!$D$46)/(I!U79/I!$F$75)</f>
        <v>2.8342671342579182</v>
      </c>
      <c r="V50" s="74">
        <f>+(A!T50/A!$D$46)/(I!V79/I!$F$75)</f>
        <v>0.64188917783456945</v>
      </c>
      <c r="W50" s="74">
        <f>+(A!U50/A!$D$46)/(I!W79/I!$F$75)</f>
        <v>0.14548569382733945</v>
      </c>
      <c r="X50" s="74">
        <f>+(A!V50/A!$D$46)/(I!X79/I!$F$75)</f>
        <v>0</v>
      </c>
      <c r="Y50" s="74">
        <f>+(A!W50/A!$D$46)/(I!Y79/I!$F$75)</f>
        <v>0</v>
      </c>
      <c r="Z50" s="74">
        <f>+(A!X50/A!$D$46)/(I!Z79/I!$F$75)</f>
        <v>0.57229711907979908</v>
      </c>
      <c r="AA50" s="74">
        <f>+(A!Y50/A!$D$46)/(I!AA79/I!$F$75)</f>
        <v>0.10023141277664352</v>
      </c>
      <c r="AB50" s="74">
        <f>+(A!Z50/A!$D$46)/(I!AB79/I!$F$75)</f>
        <v>0.94797760667735653</v>
      </c>
      <c r="AC50" s="74">
        <f>+(A!AA50/A!$D$46)/(I!AC79/I!$F$75)</f>
        <v>0.70557675187519819</v>
      </c>
      <c r="AD50" s="74">
        <f>+(A!AB50/A!$D$46)/(I!AD79/I!$F$75)</f>
        <v>0.85785471412742276</v>
      </c>
      <c r="AE50" s="74">
        <f>+(A!AC50/A!$D$46)/(I!AE79/I!$F$75)</f>
        <v>0.79285635238607244</v>
      </c>
    </row>
    <row r="51" spans="4:31" x14ac:dyDescent="0.25">
      <c r="D51" s="242" t="s">
        <v>20</v>
      </c>
      <c r="E51" s="243"/>
      <c r="F51" s="74">
        <f>+(A!D51/A!$D$46)/(I!F80/I!$F$75)</f>
        <v>0</v>
      </c>
      <c r="G51" s="74">
        <f>+(A!E51/A!$D$46)/(I!G80/I!$F$75)</f>
        <v>0</v>
      </c>
      <c r="H51" s="74">
        <f>+(A!F51/A!$D$46)/(I!H80/I!$F$75)</f>
        <v>0</v>
      </c>
      <c r="I51" s="74">
        <f>+(A!G51/A!$D$46)/(I!I80/I!$F$75)</f>
        <v>0</v>
      </c>
      <c r="J51" s="74">
        <f>+(A!H51/A!$D$46)/(I!J80/I!$F$75)</f>
        <v>0</v>
      </c>
      <c r="K51" s="74">
        <f>+(A!I51/A!$D$46)/(I!K80/I!$F$75)</f>
        <v>0</v>
      </c>
      <c r="L51" s="74">
        <f>+(A!J50/A!$D$46)/(I!L80/I!$F$75)</f>
        <v>0</v>
      </c>
      <c r="M51" s="74">
        <f>+(A!K51/A!$D$46)/(I!M80/I!$F$75)</f>
        <v>0</v>
      </c>
      <c r="N51" s="74">
        <f>+(A!L51/A!$D$46)/(I!N80/I!$F$75)</f>
        <v>0</v>
      </c>
      <c r="O51" s="74">
        <f>+(A!M51/A!$D$46)/(I!O80/I!$F$75)</f>
        <v>0</v>
      </c>
      <c r="P51" s="74">
        <f>+(A!N51/A!$D$46)/(I!P80/I!$F$75)</f>
        <v>0</v>
      </c>
      <c r="Q51" s="74">
        <f>+(A!O51/A!$D$46)/(I!Q80/I!$F$75)</f>
        <v>0</v>
      </c>
      <c r="R51" s="74">
        <f>+(A!P51/A!$D$46)/(I!R80/I!$F$75)</f>
        <v>0</v>
      </c>
      <c r="S51" s="74">
        <f>+(A!Q51/A!$D$46)/(I!S80/I!$F$75)</f>
        <v>0</v>
      </c>
      <c r="T51" s="74">
        <f>+(A!R51/A!$D$46)/(I!T80/I!$F$75)</f>
        <v>0</v>
      </c>
      <c r="U51" s="74">
        <f>+(A!S51/A!$D$46)/(I!U80/I!$F$75)</f>
        <v>0</v>
      </c>
      <c r="V51" s="74">
        <f>+(A!T51/A!$D$46)/(I!V80/I!$F$75)</f>
        <v>0</v>
      </c>
      <c r="W51" s="74">
        <f>+(A!U51/A!$D$46)/(I!W80/I!$F$75)</f>
        <v>0</v>
      </c>
      <c r="X51" s="74">
        <f>+(A!V51/A!$D$46)/(I!X80/I!$F$75)</f>
        <v>0</v>
      </c>
      <c r="Y51" s="74">
        <f>+(A!W51/A!$D$46)/(I!Y80/I!$F$75)</f>
        <v>0</v>
      </c>
      <c r="Z51" s="74">
        <f>+(A!X51/A!$D$46)/(I!Z80/I!$F$75)</f>
        <v>0</v>
      </c>
      <c r="AA51" s="74">
        <f>+(A!Y51/A!$D$46)/(I!AA80/I!$F$75)</f>
        <v>0</v>
      </c>
      <c r="AB51" s="74">
        <f>+(A!Z51/A!$D$46)/(I!AB80/I!$F$75)</f>
        <v>0</v>
      </c>
      <c r="AC51" s="74">
        <f>+(A!AA51/A!$D$46)/(I!AC80/I!$F$75)</f>
        <v>0</v>
      </c>
      <c r="AD51" s="74">
        <f>+(A!AB51/A!$D$46)/(I!AD80/I!$F$75)</f>
        <v>0</v>
      </c>
      <c r="AE51" s="74">
        <f>+(A!AC51/A!$D$46)/(I!AE80/I!$F$75)</f>
        <v>0</v>
      </c>
    </row>
    <row r="52" spans="4:31" x14ac:dyDescent="0.25">
      <c r="D52" s="244" t="s">
        <v>21</v>
      </c>
      <c r="E52" s="245"/>
      <c r="F52" s="74">
        <f>+(A!D52/A!$D$46)/(I!F81/I!$F$75)</f>
        <v>1.2287559944995892</v>
      </c>
      <c r="G52" s="74">
        <f>+(A!E52/A!$D$46)/(I!G81/I!$F$75)</f>
        <v>1.3788165107807371</v>
      </c>
      <c r="H52" s="74">
        <f>+(A!F52/A!$D$46)/(I!H81/I!$F$75)</f>
        <v>0.44815028838682747</v>
      </c>
      <c r="I52" s="74">
        <f>+(A!G52/A!$D$46)/(I!I81/I!$F$75)</f>
        <v>0.38145038804819759</v>
      </c>
      <c r="J52" s="74">
        <f>+(A!H52/A!$D$46)/(I!J81/I!$F$75)</f>
        <v>0.84217335147558825</v>
      </c>
      <c r="K52" s="74">
        <f>+(A!I52/A!$D$46)/(I!K81/I!$F$75)</f>
        <v>0.62248002902952948</v>
      </c>
      <c r="L52" s="74">
        <f>+(A!J51/A!$D$46)/(I!L81/I!$F$75)</f>
        <v>0</v>
      </c>
      <c r="M52" s="74">
        <f>+(A!K52/A!$D$46)/(I!M81/I!$F$75)</f>
        <v>0.54666639569008746</v>
      </c>
      <c r="N52" s="74">
        <f>+(A!L52/A!$D$46)/(I!N81/I!$F$75)</f>
        <v>0.21826326741255386</v>
      </c>
      <c r="O52" s="74">
        <f>+(A!M52/A!$D$46)/(I!O81/I!$F$75)</f>
        <v>0.28542542956130196</v>
      </c>
      <c r="P52" s="74">
        <f>+(A!N52/A!$D$46)/(I!P81/I!$F$75)</f>
        <v>0.27005175897452188</v>
      </c>
      <c r="Q52" s="74">
        <f>+(A!O52/A!$D$46)/(I!Q81/I!$F$75)</f>
        <v>0.17348075093519727</v>
      </c>
      <c r="R52" s="74">
        <f>+(A!P52/A!$D$46)/(I!R81/I!$F$75)</f>
        <v>0.14973389769964598</v>
      </c>
      <c r="S52" s="74">
        <f>+(A!Q52/A!$D$46)/(I!S81/I!$F$75)</f>
        <v>0.20686775120892781</v>
      </c>
      <c r="T52" s="74">
        <f>+(A!R52/A!$D$46)/(I!T81/I!$F$75)</f>
        <v>0.99083893434359871</v>
      </c>
      <c r="U52" s="74">
        <f>+(A!S52/A!$D$46)/(I!U81/I!$F$75)</f>
        <v>0.58500594734722322</v>
      </c>
      <c r="V52" s="74">
        <f>+(A!T52/A!$D$46)/(I!V81/I!$F$75)</f>
        <v>2.0209967808590767</v>
      </c>
      <c r="W52" s="74">
        <f>+(A!U52/A!$D$46)/(I!W81/I!$F$75)</f>
        <v>0.73229403882335375</v>
      </c>
      <c r="X52" s="74">
        <f>+(A!V52/A!$D$46)/(I!X81/I!$F$75)</f>
        <v>0.50345869594706116</v>
      </c>
      <c r="Y52" s="74">
        <f>+(A!W52/A!$D$46)/(I!Y81/I!$F$75)</f>
        <v>9.877099439201581E-2</v>
      </c>
      <c r="Z52" s="74">
        <f>+(A!X52/A!$D$46)/(I!Z81/I!$F$75)</f>
        <v>8.1459776521034519E-2</v>
      </c>
      <c r="AA52" s="74">
        <f>+(A!Y52/A!$D$46)/(I!AA81/I!$F$75)</f>
        <v>0.1078158052762619</v>
      </c>
      <c r="AB52" s="74">
        <f>+(A!Z52/A!$D$46)/(I!AB81/I!$F$75)</f>
        <v>9.9914263664842712E-2</v>
      </c>
      <c r="AC52" s="74">
        <f>+(A!AA52/A!$D$46)/(I!AC81/I!$F$75)</f>
        <v>7.1421443995296319E-2</v>
      </c>
      <c r="AD52" s="74">
        <f>+(A!AB52/A!$D$46)/(I!AD81/I!$F$75)</f>
        <v>7.4652818276546073E-2</v>
      </c>
      <c r="AE52" s="74">
        <f>+(A!AC52/A!$D$46)/(I!AE81/I!$F$75)</f>
        <v>9.7977593049914435E-2</v>
      </c>
    </row>
    <row r="53" spans="4:31" x14ac:dyDescent="0.25">
      <c r="D53" s="242" t="s">
        <v>22</v>
      </c>
      <c r="E53" s="243"/>
      <c r="F53" s="74">
        <f>+(A!D53/A!$D$46)/(I!F82/I!$F$75)</f>
        <v>5.9544081752342457</v>
      </c>
      <c r="G53" s="74">
        <f>+(A!E53/A!$D$46)/(I!G82/I!$F$75)</f>
        <v>0.6158543879614522</v>
      </c>
      <c r="H53" s="74">
        <f>+(A!F53/A!$D$46)/(I!H82/I!$F$75)</f>
        <v>3.8262900111736142</v>
      </c>
      <c r="I53" s="74">
        <f>+(A!G53/A!$D$46)/(I!I82/I!$F$75)</f>
        <v>6.0534991444476525</v>
      </c>
      <c r="J53" s="74">
        <f>+(A!H53/A!$D$46)/(I!J82/I!$F$75)</f>
        <v>5.51097001153025</v>
      </c>
      <c r="K53" s="74">
        <f>+(A!I53/A!$D$46)/(I!K82/I!$F$75)</f>
        <v>5.6588455478501807</v>
      </c>
      <c r="L53" s="74">
        <f>+(A!J52/A!$D$46)/(I!L82/I!$F$75)</f>
        <v>0.30410654806549986</v>
      </c>
      <c r="M53" s="74">
        <f>+(A!K53/A!$D$46)/(I!M82/I!$F$75)</f>
        <v>10.652674670559319</v>
      </c>
      <c r="N53" s="74">
        <f>+(A!L53/A!$D$46)/(I!N82/I!$F$75)</f>
        <v>11.882694797895921</v>
      </c>
      <c r="O53" s="74">
        <f>+(A!M53/A!$D$46)/(I!O82/I!$F$75)</f>
        <v>12.563674523427027</v>
      </c>
      <c r="P53" s="74">
        <f>+(A!N53/A!$D$46)/(I!P82/I!$F$75)</f>
        <v>12.116616819210028</v>
      </c>
      <c r="Q53" s="74">
        <f>+(A!O53/A!$D$46)/(I!Q82/I!$F$75)</f>
        <v>8.8795987429620702</v>
      </c>
      <c r="R53" s="74">
        <f>+(A!P53/A!$D$46)/(I!R82/I!$F$75)</f>
        <v>4.525623470870852</v>
      </c>
      <c r="S53" s="74">
        <f>+(A!Q53/A!$D$46)/(I!S82/I!$F$75)</f>
        <v>8.1346191897646491</v>
      </c>
      <c r="T53" s="74">
        <f>+(A!R53/A!$D$46)/(I!T82/I!$F$75)</f>
        <v>1.9395127264970586</v>
      </c>
      <c r="U53" s="74">
        <f>+(A!S53/A!$D$46)/(I!U82/I!$F$75)</f>
        <v>2.4240818151094987</v>
      </c>
      <c r="V53" s="74">
        <f>+(A!T53/A!$D$46)/(I!V82/I!$F$75)</f>
        <v>2.3419973982762095</v>
      </c>
      <c r="W53" s="74">
        <f>+(A!U53/A!$D$46)/(I!W82/I!$F$75)</f>
        <v>0.59447411689652729</v>
      </c>
      <c r="X53" s="74">
        <f>+(A!V53/A!$D$46)/(I!X82/I!$F$75)</f>
        <v>0.89457874151624939</v>
      </c>
      <c r="Y53" s="74">
        <f>+(A!W53/A!$D$46)/(I!Y82/I!$F$75)</f>
        <v>1.730563426970203</v>
      </c>
      <c r="Z53" s="74">
        <f>+(A!X53/A!$D$46)/(I!Z82/I!$F$75)</f>
        <v>2.5003201461605165</v>
      </c>
      <c r="AA53" s="74">
        <f>+(A!Y53/A!$D$46)/(I!AA82/I!$F$75)</f>
        <v>3.7672373242871591</v>
      </c>
      <c r="AB53" s="74">
        <f>+(A!Z53/A!$D$46)/(I!AB82/I!$F$75)</f>
        <v>3.6979144701221323</v>
      </c>
      <c r="AC53" s="74">
        <f>+(A!AA53/A!$D$46)/(I!AC82/I!$F$75)</f>
        <v>6.285646062225867</v>
      </c>
      <c r="AD53" s="74">
        <f>+(A!AB53/A!$D$46)/(I!AD82/I!$F$75)</f>
        <v>0.59153909501806612</v>
      </c>
      <c r="AE53" s="74">
        <f>+(A!AC53/A!$D$46)/(I!AE82/I!$F$75)</f>
        <v>2.6507674529277887</v>
      </c>
    </row>
    <row r="54" spans="4:31" x14ac:dyDescent="0.25">
      <c r="D54" s="244" t="s">
        <v>23</v>
      </c>
      <c r="E54" s="245"/>
      <c r="F54" s="74">
        <f>+(A!D54/A!$D$46)/(I!F83/I!$F$75)</f>
        <v>4.4755163632272443E-2</v>
      </c>
      <c r="G54" s="74">
        <f>+(A!E54/A!$D$46)/(I!G83/I!$F$75)</f>
        <v>4.9544996489211166E-2</v>
      </c>
      <c r="H54" s="74">
        <f>+(A!F54/A!$D$46)/(I!H83/I!$F$75)</f>
        <v>8.3043527396442468E-2</v>
      </c>
      <c r="I54" s="74">
        <f>+(A!G54/A!$D$46)/(I!I83/I!$F$75)</f>
        <v>9.8999235097884785E-4</v>
      </c>
      <c r="J54" s="74">
        <f>+(A!H54/A!$D$46)/(I!J83/I!$F$75)</f>
        <v>0</v>
      </c>
      <c r="K54" s="74">
        <f>+(A!I54/A!$D$46)/(I!K83/I!$F$75)</f>
        <v>0.15564681194298993</v>
      </c>
      <c r="L54" s="74">
        <f>+(A!J53/A!$D$46)/(I!L83/I!$F$75)</f>
        <v>10.751215471563931</v>
      </c>
      <c r="M54" s="74">
        <f>+(A!K54/A!$D$46)/(I!M83/I!$F$75)</f>
        <v>1.595423098854111E-2</v>
      </c>
      <c r="N54" s="74">
        <f>+(A!L54/A!$D$46)/(I!N83/I!$F$75)</f>
        <v>9.7345528429939515E-2</v>
      </c>
      <c r="O54" s="74">
        <f>+(A!M54/A!$D$46)/(I!O83/I!$F$75)</f>
        <v>3.2518738456202893E-2</v>
      </c>
      <c r="P54" s="74">
        <f>+(A!N54/A!$D$46)/(I!P83/I!$F$75)</f>
        <v>0.94858099202445334</v>
      </c>
      <c r="Q54" s="74">
        <f>+(A!O54/A!$D$46)/(I!Q83/I!$F$75)</f>
        <v>4.4545865187293459E-3</v>
      </c>
      <c r="R54" s="74">
        <f>+(A!P54/A!$D$46)/(I!R83/I!$F$75)</f>
        <v>5.3649497699690242E-3</v>
      </c>
      <c r="S54" s="74">
        <f>+(A!Q54/A!$D$46)/(I!S83/I!$F$75)</f>
        <v>4.041829409823252E-3</v>
      </c>
      <c r="T54" s="74">
        <f>+(A!R54/A!$D$46)/(I!T83/I!$F$75)</f>
        <v>3.7041568215635041E-2</v>
      </c>
      <c r="U54" s="74">
        <f>+(A!S54/A!$D$46)/(I!U83/I!$F$75)</f>
        <v>2.1067284258368423E-2</v>
      </c>
      <c r="V54" s="74">
        <f>+(A!T54/A!$D$46)/(I!V83/I!$F$75)</f>
        <v>1.0817857263533646E-2</v>
      </c>
      <c r="W54" s="74">
        <f>+(A!U54/A!$D$46)/(I!W83/I!$F$75)</f>
        <v>2.0410039546686718E-2</v>
      </c>
      <c r="X54" s="74">
        <f>+(A!V54/A!$D$46)/(I!X83/I!$F$75)</f>
        <v>1.0379144206808978E-2</v>
      </c>
      <c r="Y54" s="74">
        <f>+(A!W54/A!$D$46)/(I!Y83/I!$F$75)</f>
        <v>3.7634519039462494E-2</v>
      </c>
      <c r="Z54" s="74">
        <f>+(A!X54/A!$D$46)/(I!Z83/I!$F$75)</f>
        <v>5.8852686663813901E-2</v>
      </c>
      <c r="AA54" s="74">
        <f>+(A!Y54/A!$D$46)/(I!AA83/I!$F$75)</f>
        <v>3.2651847409232493E-2</v>
      </c>
      <c r="AB54" s="74">
        <f>+(A!Z54/A!$D$46)/(I!AB83/I!$F$75)</f>
        <v>5.7650165652302798E-2</v>
      </c>
      <c r="AC54" s="74">
        <f>+(A!AA54/A!$D$46)/(I!AC83/I!$F$75)</f>
        <v>7.243090529484858E-2</v>
      </c>
      <c r="AD54" s="74">
        <f>+(A!AB54/A!$D$46)/(I!AD83/I!$F$75)</f>
        <v>1.8159716408607821E-2</v>
      </c>
      <c r="AE54" s="74">
        <f>+(A!AC54/A!$D$46)/(I!AE83/I!$F$75)</f>
        <v>6.7400918622266798E-2</v>
      </c>
    </row>
    <row r="55" spans="4:31" x14ac:dyDescent="0.25">
      <c r="D55" s="242" t="s">
        <v>24</v>
      </c>
      <c r="E55" s="243"/>
      <c r="F55" s="74">
        <f>+(A!D55/A!$D$46)/(I!F84/I!$F$75)</f>
        <v>3.5218112675416739E-2</v>
      </c>
      <c r="G55" s="74">
        <f>+(A!E55/A!$D$46)/(I!G84/I!$F$75)</f>
        <v>9.5045060695306119E-2</v>
      </c>
      <c r="H55" s="74">
        <f>+(A!F55/A!$D$46)/(I!H84/I!$F$75)</f>
        <v>5.0074817521964074E-4</v>
      </c>
      <c r="I55" s="74">
        <f>+(A!G55/A!$D$46)/(I!I84/I!$F$75)</f>
        <v>4.8603290115519963E-4</v>
      </c>
      <c r="J55" s="74">
        <f>+(A!H55/A!$D$46)/(I!J84/I!$F$75)</f>
        <v>3.4603489066891667E-2</v>
      </c>
      <c r="K55" s="74">
        <f>+(A!I55/A!$D$46)/(I!K84/I!$F$75)</f>
        <v>0</v>
      </c>
      <c r="L55" s="74">
        <f>+(A!J54/A!$D$46)/(I!L84/I!$F$75)</f>
        <v>5.6974618558897332E-3</v>
      </c>
      <c r="M55" s="74">
        <f>+(A!K55/A!$D$46)/(I!M84/I!$F$75)</f>
        <v>1.4389069500062369E-2</v>
      </c>
      <c r="N55" s="74">
        <f>+(A!L55/A!$D$46)/(I!N84/I!$F$75)</f>
        <v>2.3017705875543339E-2</v>
      </c>
      <c r="O55" s="74">
        <f>+(A!M55/A!$D$46)/(I!O84/I!$F$75)</f>
        <v>1.690558523352505E-3</v>
      </c>
      <c r="P55" s="74">
        <f>+(A!N55/A!$D$46)/(I!P84/I!$F$75)</f>
        <v>8.6540637253005228E-3</v>
      </c>
      <c r="Q55" s="74">
        <f>+(A!O55/A!$D$46)/(I!Q84/I!$F$75)</f>
        <v>8.3779468758218723E-3</v>
      </c>
      <c r="R55" s="74">
        <f>+(A!P55/A!$D$46)/(I!R84/I!$F$75)</f>
        <v>7.4130993441968015E-3</v>
      </c>
      <c r="S55" s="74">
        <f>+(A!Q55/A!$D$46)/(I!S84/I!$F$75)</f>
        <v>1.5725913253041835E-2</v>
      </c>
      <c r="T55" s="74">
        <f>+(A!R55/A!$D$46)/(I!T84/I!$F$75)</f>
        <v>5.3453629584164865E-2</v>
      </c>
      <c r="U55" s="74">
        <f>+(A!S55/A!$D$46)/(I!U84/I!$F$75)</f>
        <v>0.10612820707478027</v>
      </c>
      <c r="V55" s="74">
        <f>+(A!T55/A!$D$46)/(I!V84/I!$F$75)</f>
        <v>7.6359057806732425E-2</v>
      </c>
      <c r="W55" s="74">
        <f>+(A!U55/A!$D$46)/(I!W84/I!$F$75)</f>
        <v>0.19733031429273484</v>
      </c>
      <c r="X55" s="74">
        <f>+(A!V55/A!$D$46)/(I!X84/I!$F$75)</f>
        <v>0.21162817989880026</v>
      </c>
      <c r="Y55" s="74">
        <f>+(A!W55/A!$D$46)/(I!Y84/I!$F$75)</f>
        <v>0.28646360647257879</v>
      </c>
      <c r="Z55" s="74">
        <f>+(A!X55/A!$D$46)/(I!Z84/I!$F$75)</f>
        <v>0.16183159428031835</v>
      </c>
      <c r="AA55" s="74">
        <f>+(A!Y55/A!$D$46)/(I!AA84/I!$F$75)</f>
        <v>0.29482038329364413</v>
      </c>
      <c r="AB55" s="74">
        <f>+(A!Z55/A!$D$46)/(I!AB84/I!$F$75)</f>
        <v>0.12690401312038926</v>
      </c>
      <c r="AC55" s="74">
        <f>+(A!AA55/A!$D$46)/(I!AC84/I!$F$75)</f>
        <v>0.19660491413148215</v>
      </c>
      <c r="AD55" s="74">
        <f>+(A!AB55/A!$D$46)/(I!AD84/I!$F$75)</f>
        <v>0.163408119533582</v>
      </c>
      <c r="AE55" s="74">
        <f>+(A!AC55/A!$D$46)/(I!AE84/I!$F$75)</f>
        <v>5.4703152169332567E-2</v>
      </c>
    </row>
    <row r="56" spans="4:31" ht="15.75" thickBot="1" x14ac:dyDescent="0.3">
      <c r="D56" s="240" t="s">
        <v>25</v>
      </c>
      <c r="E56" s="241"/>
      <c r="F56" s="90">
        <f>+(A!D56/A!$D$46)/(I!F85/I!$F$75)</f>
        <v>0</v>
      </c>
      <c r="G56" s="90">
        <f>+(A!E56/A!$D$46)/(I!G85/I!$F$75)</f>
        <v>0</v>
      </c>
      <c r="H56" s="90">
        <f>+(A!F56/A!$D$46)/(I!H85/I!$F$75)</f>
        <v>0</v>
      </c>
      <c r="I56" s="90">
        <f>+(A!G56/A!$D$46)/(I!I85/I!$F$75)</f>
        <v>0</v>
      </c>
      <c r="J56" s="90">
        <f>+(A!H56/A!$D$46)/(I!J85/I!$F$75)</f>
        <v>0</v>
      </c>
      <c r="K56" s="90">
        <f>+(A!I56/A!$D$46)/(I!K85/I!$F$75)</f>
        <v>0</v>
      </c>
      <c r="L56" s="90">
        <f>+(A!J55/A!$D$46)/(I!L85/I!$F$75)</f>
        <v>0.41568860880161701</v>
      </c>
      <c r="M56" s="90">
        <f>+(A!K56/A!$D$46)/(I!M85/I!$F$75)</f>
        <v>0</v>
      </c>
      <c r="N56" s="90">
        <f>+(A!L56/A!$D$46)/(I!N85/I!$F$75)</f>
        <v>0</v>
      </c>
      <c r="O56" s="90">
        <f>+(A!M56/A!$D$46)/(I!O85/I!$F$75)</f>
        <v>0</v>
      </c>
      <c r="P56" s="90">
        <f>+(A!N56/A!$D$46)/(I!P85/I!$F$75)</f>
        <v>1.1359339659952677E-2</v>
      </c>
      <c r="Q56" s="90">
        <f>+(A!O56/A!$D$46)/(I!Q85/I!$F$75)</f>
        <v>1.6240590745507724E-2</v>
      </c>
      <c r="R56" s="90">
        <f>+(A!P56/A!$D$46)/(I!R85/I!$F$75)</f>
        <v>0</v>
      </c>
      <c r="S56" s="90">
        <f>+(A!Q56/A!$D$46)/(I!S85/I!$F$75)</f>
        <v>2.0482233301717155E-3</v>
      </c>
      <c r="T56" s="90">
        <f>+(A!R56/A!$D$46)/(I!T85/I!$F$75)</f>
        <v>5.3983961381327585E-3</v>
      </c>
      <c r="U56" s="90">
        <f>+(A!S56/A!$D$46)/(I!U85/I!$F$75)</f>
        <v>3.9731895244883289E-3</v>
      </c>
      <c r="V56" s="90">
        <f>+(A!T56/A!$D$46)/(I!V85/I!$F$75)</f>
        <v>7.5635038038208806E-4</v>
      </c>
      <c r="W56" s="90">
        <f>+(A!U56/A!$D$46)/(I!W85/I!$F$75)</f>
        <v>2.8513815082184999E-3</v>
      </c>
      <c r="X56" s="90">
        <f>+(A!V56/A!$D$46)/(I!X85/I!$F$75)</f>
        <v>0</v>
      </c>
      <c r="Y56" s="90">
        <f>+(A!W56/A!$D$46)/(I!Y85/I!$F$75)</f>
        <v>2.3858283240089893E-3</v>
      </c>
      <c r="Z56" s="90">
        <f>+(A!X56/A!$D$46)/(I!Z85/I!$F$75)</f>
        <v>0</v>
      </c>
      <c r="AA56" s="90">
        <f>+(A!Y56/A!$D$46)/(I!AA85/I!$F$75)</f>
        <v>8.2201136662786011E-4</v>
      </c>
      <c r="AB56" s="90">
        <f>+(A!Z56/A!$D$46)/(I!AB85/I!$F$75)</f>
        <v>1.1877792800381204E-3</v>
      </c>
      <c r="AC56" s="90">
        <f>+(A!AA56/A!$D$46)/(I!AC85/I!$F$75)</f>
        <v>1.2984546744398433E-2</v>
      </c>
      <c r="AD56" s="90">
        <f>+(A!AB56/A!$D$46)/(I!AD85/I!$F$75)</f>
        <v>1.1792853705578676E-3</v>
      </c>
      <c r="AE56" s="90">
        <f>+(A!AC56/A!$D$46)/(I!AE85/I!$F$75)</f>
        <v>0</v>
      </c>
    </row>
    <row r="57" spans="4:31" s="1" customFormat="1" x14ac:dyDescent="0.25">
      <c r="D57" s="1" t="s">
        <v>52</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14</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46" t="s">
        <v>26</v>
      </c>
      <c r="E60" s="247"/>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42" t="s">
        <v>16</v>
      </c>
      <c r="E61" s="243"/>
      <c r="F61" s="94" t="str">
        <f>+IF(F47&gt; 0.33,"VENTAJA","INTRAPRODUCTO")</f>
        <v>INTRAPRODUCTO</v>
      </c>
      <c r="G61" s="89" t="str">
        <f t="shared" ref="G61:AA61" si="0">+IF(G47&gt; 0.33,"VENTAJA","INTRAPRODUCTO")</f>
        <v>INTRAPRODUCTO</v>
      </c>
      <c r="H61" s="95" t="str">
        <f t="shared" si="0"/>
        <v>INTRAPRODUCTO</v>
      </c>
      <c r="I61" s="89" t="str">
        <f t="shared" si="0"/>
        <v>INTRAPRODUCTO</v>
      </c>
      <c r="J61" s="95" t="str">
        <f t="shared" si="0"/>
        <v>INTRAPRODUCTO</v>
      </c>
      <c r="K61" s="89" t="str">
        <f t="shared" si="0"/>
        <v>INTRAPRODUCTO</v>
      </c>
      <c r="L61" s="95" t="e">
        <f t="shared" si="0"/>
        <v>#REF!</v>
      </c>
      <c r="M61" s="89" t="str">
        <f t="shared" si="0"/>
        <v>VENTAJA</v>
      </c>
      <c r="N61" s="95" t="str">
        <f t="shared" si="0"/>
        <v>INTRAPRODUCTO</v>
      </c>
      <c r="O61" s="89" t="str">
        <f t="shared" si="0"/>
        <v>VENTAJA</v>
      </c>
      <c r="P61" s="95" t="str">
        <f t="shared" si="0"/>
        <v>VENTAJA</v>
      </c>
      <c r="Q61" s="89" t="str">
        <f t="shared" si="0"/>
        <v>VENTAJA</v>
      </c>
      <c r="R61" s="95" t="str">
        <f t="shared" si="0"/>
        <v>VENTAJA</v>
      </c>
      <c r="S61" s="89" t="str">
        <f t="shared" si="0"/>
        <v>VENTAJA</v>
      </c>
      <c r="T61" s="95" t="str">
        <f t="shared" si="0"/>
        <v>INTRAPRODUCTO</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AE61" si="2">+IF(AD47&gt; 0.33,"VENTAJA","INTRAPRODUCTO")</f>
        <v>VENTAJA</v>
      </c>
      <c r="AE61" s="89" t="str">
        <f t="shared" si="2"/>
        <v>VENTAJA</v>
      </c>
    </row>
    <row r="62" spans="4:31" x14ac:dyDescent="0.25">
      <c r="D62" s="244" t="s">
        <v>17</v>
      </c>
      <c r="E62" s="245"/>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VENTAJA</v>
      </c>
      <c r="M62" s="74" t="str">
        <f t="shared" si="3"/>
        <v>INTRAPRODUCTO</v>
      </c>
      <c r="N62" s="91" t="str">
        <f t="shared" si="3"/>
        <v>INTRAPRODUCTO</v>
      </c>
      <c r="O62" s="74" t="str">
        <f t="shared" si="3"/>
        <v>INTRAPRODUCTO</v>
      </c>
      <c r="P62" s="91" t="str">
        <f t="shared" si="3"/>
        <v>INTRAPRODUCTO</v>
      </c>
      <c r="Q62" s="74" t="str">
        <f t="shared" si="3"/>
        <v>INTRAPRODUCTO</v>
      </c>
      <c r="R62" s="91" t="str">
        <f t="shared" si="3"/>
        <v>INTRAPRODUCTO</v>
      </c>
      <c r="S62" s="74" t="str">
        <f t="shared" si="3"/>
        <v>INTRAPRODUCTO</v>
      </c>
      <c r="T62" s="91" t="str">
        <f t="shared" si="3"/>
        <v>INTRAPRODUCTO</v>
      </c>
      <c r="U62" s="74" t="str">
        <f t="shared" si="3"/>
        <v>INTRAPRODUCTO</v>
      </c>
      <c r="V62" s="91" t="str">
        <f t="shared" si="3"/>
        <v>INTRAPRODUCTO</v>
      </c>
      <c r="W62" s="74" t="str">
        <f t="shared" si="3"/>
        <v>INTRAPRODUCTO</v>
      </c>
      <c r="X62" s="91" t="str">
        <f t="shared" si="3"/>
        <v>INTRAPRODUCTO</v>
      </c>
      <c r="Y62" s="74" t="str">
        <f t="shared" si="3"/>
        <v>INTRAPRODUCTO</v>
      </c>
      <c r="Z62" s="91" t="str">
        <f t="shared" si="3"/>
        <v>INTRAPRODUCTO</v>
      </c>
      <c r="AA62" s="74" t="str">
        <f t="shared" si="3"/>
        <v>INTRAPRODUCTO</v>
      </c>
      <c r="AB62" s="74" t="str">
        <f t="shared" ref="AB62:AC62" si="4">+IF(AB48&gt; 0.33,"VENTAJA","INTRAPRODUCTO")</f>
        <v>INTRAPRODUCTO</v>
      </c>
      <c r="AC62" s="74" t="str">
        <f t="shared" si="4"/>
        <v>INTRAPRODUCTO</v>
      </c>
      <c r="AD62" s="74" t="str">
        <f t="shared" ref="AD62:AE62" si="5">+IF(AD48&gt; 0.33,"VENTAJA","INTRAPRODUCTO")</f>
        <v>INTRAPRODUCTO</v>
      </c>
      <c r="AE62" s="74" t="str">
        <f t="shared" si="5"/>
        <v>INTRAPRODUCTO</v>
      </c>
    </row>
    <row r="63" spans="4:31" x14ac:dyDescent="0.25">
      <c r="D63" s="242" t="s">
        <v>18</v>
      </c>
      <c r="E63" s="243"/>
      <c r="F63" s="96" t="str">
        <f t="shared" ref="F63:AA63" si="6">+IF(F49&gt; 0.33,"VENTAJA","INTRAPRODUCTO")</f>
        <v>VENTAJA</v>
      </c>
      <c r="G63" s="74" t="str">
        <f t="shared" si="6"/>
        <v>VENTAJA</v>
      </c>
      <c r="H63" s="91" t="str">
        <f t="shared" si="6"/>
        <v>VENTAJA</v>
      </c>
      <c r="I63" s="74" t="str">
        <f t="shared" si="6"/>
        <v>VENTAJA</v>
      </c>
      <c r="J63" s="91" t="str">
        <f t="shared" si="6"/>
        <v>VENTAJA</v>
      </c>
      <c r="K63" s="74" t="str">
        <f t="shared" si="6"/>
        <v>VENTAJA</v>
      </c>
      <c r="L63" s="91" t="str">
        <f t="shared" si="6"/>
        <v>INTRAPRODUCTO</v>
      </c>
      <c r="M63" s="74" t="str">
        <f t="shared" si="6"/>
        <v>VENTAJA</v>
      </c>
      <c r="N63" s="91" t="str">
        <f t="shared" si="6"/>
        <v>VENTAJA</v>
      </c>
      <c r="O63" s="74" t="str">
        <f t="shared" si="6"/>
        <v>VENTAJA</v>
      </c>
      <c r="P63" s="91" t="str">
        <f t="shared" si="6"/>
        <v>VENTAJA</v>
      </c>
      <c r="Q63" s="74" t="str">
        <f t="shared" si="6"/>
        <v>VENTAJA</v>
      </c>
      <c r="R63" s="91" t="str">
        <f t="shared" si="6"/>
        <v>VENTAJA</v>
      </c>
      <c r="S63" s="74" t="str">
        <f t="shared" si="6"/>
        <v>VENTAJA</v>
      </c>
      <c r="T63" s="91" t="str">
        <f t="shared" si="6"/>
        <v>VENTAJA</v>
      </c>
      <c r="U63" s="74" t="str">
        <f t="shared" si="6"/>
        <v>VENTAJA</v>
      </c>
      <c r="V63" s="91" t="str">
        <f t="shared" si="6"/>
        <v>VENTAJA</v>
      </c>
      <c r="W63" s="74" t="str">
        <f t="shared" si="6"/>
        <v>VENTAJA</v>
      </c>
      <c r="X63" s="91" t="str">
        <f t="shared" si="6"/>
        <v>VENTAJA</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AE63" si="8">+IF(AD49&gt; 0.33,"VENTAJA","INTRAPRODUCTO")</f>
        <v>VENTAJA</v>
      </c>
      <c r="AE63" s="74" t="str">
        <f t="shared" si="8"/>
        <v>VENTAJA</v>
      </c>
    </row>
    <row r="64" spans="4:31" x14ac:dyDescent="0.25">
      <c r="D64" s="244" t="s">
        <v>19</v>
      </c>
      <c r="E64" s="245"/>
      <c r="F64" s="96" t="str">
        <f t="shared" ref="F64:AA64" si="9">+IF(F50&gt; 0.33,"VENTAJA","INTRAPRODUCTO")</f>
        <v>INTRAPRODUCTO</v>
      </c>
      <c r="G64" s="74" t="str">
        <f t="shared" si="9"/>
        <v>INTRAPRODUCTO</v>
      </c>
      <c r="H64" s="91" t="str">
        <f t="shared" si="9"/>
        <v>VENTAJA</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VENTAJA</v>
      </c>
      <c r="T64" s="91" t="str">
        <f t="shared" si="9"/>
        <v>INTRAPRODUCTO</v>
      </c>
      <c r="U64" s="74" t="str">
        <f t="shared" si="9"/>
        <v>VENTAJA</v>
      </c>
      <c r="V64" s="91" t="str">
        <f t="shared" si="9"/>
        <v>VENTAJA</v>
      </c>
      <c r="W64" s="74" t="str">
        <f t="shared" si="9"/>
        <v>INTRAPRODUCTO</v>
      </c>
      <c r="X64" s="91" t="str">
        <f t="shared" si="9"/>
        <v>INTRAPRODUCTO</v>
      </c>
      <c r="Y64" s="74" t="str">
        <f t="shared" si="9"/>
        <v>INTRAPRODUCTO</v>
      </c>
      <c r="Z64" s="91" t="str">
        <f t="shared" si="9"/>
        <v>VENTAJA</v>
      </c>
      <c r="AA64" s="74" t="str">
        <f t="shared" si="9"/>
        <v>INTRAPRODUCTO</v>
      </c>
      <c r="AB64" s="74" t="str">
        <f t="shared" ref="AB64:AC64" si="10">+IF(AB50&gt; 0.33,"VENTAJA","INTRAPRODUCTO")</f>
        <v>VENTAJA</v>
      </c>
      <c r="AC64" s="74" t="str">
        <f t="shared" si="10"/>
        <v>VENTAJA</v>
      </c>
      <c r="AD64" s="74" t="str">
        <f t="shared" ref="AD64:AE64" si="11">+IF(AD50&gt; 0.33,"VENTAJA","INTRAPRODUCTO")</f>
        <v>VENTAJA</v>
      </c>
      <c r="AE64" s="74" t="str">
        <f t="shared" si="11"/>
        <v>VENTAJA</v>
      </c>
    </row>
    <row r="65" spans="4:31" x14ac:dyDescent="0.25">
      <c r="D65" s="242" t="s">
        <v>20</v>
      </c>
      <c r="E65" s="243"/>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INTRAPRODUCTO</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44" t="s">
        <v>21</v>
      </c>
      <c r="E66" s="245"/>
      <c r="F66" s="96" t="str">
        <f t="shared" ref="F66:AA66" si="15">+IF(F52&gt; 0.33,"VENTAJA","INTRAPRODUCTO")</f>
        <v>VENTAJA</v>
      </c>
      <c r="G66" s="74" t="str">
        <f t="shared" si="15"/>
        <v>VENTAJA</v>
      </c>
      <c r="H66" s="91" t="str">
        <f t="shared" si="15"/>
        <v>VENTAJA</v>
      </c>
      <c r="I66" s="74" t="str">
        <f t="shared" si="15"/>
        <v>VENTAJA</v>
      </c>
      <c r="J66" s="91" t="str">
        <f t="shared" si="15"/>
        <v>VENTAJA</v>
      </c>
      <c r="K66" s="74" t="str">
        <f t="shared" si="15"/>
        <v>VENTAJA</v>
      </c>
      <c r="L66" s="91" t="str">
        <f t="shared" si="15"/>
        <v>INTRAPRODUCTO</v>
      </c>
      <c r="M66" s="74" t="str">
        <f t="shared" si="15"/>
        <v>VENTAJA</v>
      </c>
      <c r="N66" s="91" t="str">
        <f t="shared" si="15"/>
        <v>INTRAPRODUCTO</v>
      </c>
      <c r="O66" s="74" t="str">
        <f t="shared" si="15"/>
        <v>INTRAPRODUCTO</v>
      </c>
      <c r="P66" s="91" t="str">
        <f t="shared" si="15"/>
        <v>INTRAPRODUCTO</v>
      </c>
      <c r="Q66" s="74" t="str">
        <f t="shared" si="15"/>
        <v>INTRAPRODUCTO</v>
      </c>
      <c r="R66" s="91" t="str">
        <f t="shared" si="15"/>
        <v>INTRAPRODUCTO</v>
      </c>
      <c r="S66" s="74" t="str">
        <f t="shared" si="15"/>
        <v>INTRAPRODUCTO</v>
      </c>
      <c r="T66" s="91" t="str">
        <f t="shared" si="15"/>
        <v>VENTAJA</v>
      </c>
      <c r="U66" s="74" t="str">
        <f t="shared" si="15"/>
        <v>VENTAJA</v>
      </c>
      <c r="V66" s="91" t="str">
        <f t="shared" si="15"/>
        <v>VENTAJA</v>
      </c>
      <c r="W66" s="74" t="str">
        <f t="shared" si="15"/>
        <v>VENTAJA</v>
      </c>
      <c r="X66" s="91" t="str">
        <f t="shared" si="15"/>
        <v>VENTAJA</v>
      </c>
      <c r="Y66" s="74" t="str">
        <f t="shared" si="15"/>
        <v>INTRAPRODUCTO</v>
      </c>
      <c r="Z66" s="91" t="str">
        <f t="shared" si="15"/>
        <v>INTRAPRODUCTO</v>
      </c>
      <c r="AA66" s="74" t="str">
        <f t="shared" si="15"/>
        <v>INTRAPRODUCTO</v>
      </c>
      <c r="AB66" s="74" t="str">
        <f t="shared" ref="AB66:AC66" si="16">+IF(AB52&gt; 0.33,"VENTAJA","INTRAPRODUCTO")</f>
        <v>INTRAPRODUCTO</v>
      </c>
      <c r="AC66" s="74" t="str">
        <f t="shared" si="16"/>
        <v>INTRAPRODUCTO</v>
      </c>
      <c r="AD66" s="74" t="str">
        <f t="shared" ref="AD66:AE66" si="17">+IF(AD52&gt; 0.33,"VENTAJA","INTRAPRODUCTO")</f>
        <v>INTRAPRODUCTO</v>
      </c>
      <c r="AE66" s="74" t="str">
        <f t="shared" si="17"/>
        <v>INTRAPRODUCTO</v>
      </c>
    </row>
    <row r="67" spans="4:31" x14ac:dyDescent="0.25">
      <c r="D67" s="242" t="s">
        <v>22</v>
      </c>
      <c r="E67" s="243"/>
      <c r="F67" s="96" t="str">
        <f t="shared" ref="F67:AA67" si="18">+IF(F53&gt; 0.33,"VENTAJA","INTRAPRODUCTO")</f>
        <v>VENTAJA</v>
      </c>
      <c r="G67" s="74" t="str">
        <f t="shared" si="18"/>
        <v>VENTAJA</v>
      </c>
      <c r="H67" s="91" t="str">
        <f t="shared" si="18"/>
        <v>VENTAJA</v>
      </c>
      <c r="I67" s="74" t="str">
        <f t="shared" si="18"/>
        <v>VENTAJA</v>
      </c>
      <c r="J67" s="91" t="str">
        <f t="shared" si="18"/>
        <v>VENTAJA</v>
      </c>
      <c r="K67" s="74" t="str">
        <f t="shared" si="18"/>
        <v>VENTAJA</v>
      </c>
      <c r="L67" s="91" t="str">
        <f t="shared" si="18"/>
        <v>INTRAPRODUCTO</v>
      </c>
      <c r="M67" s="74" t="str">
        <f t="shared" si="18"/>
        <v>VENTAJA</v>
      </c>
      <c r="N67" s="91" t="str">
        <f t="shared" si="18"/>
        <v>VENTAJA</v>
      </c>
      <c r="O67" s="74" t="str">
        <f t="shared" si="18"/>
        <v>VENTAJA</v>
      </c>
      <c r="P67" s="91" t="str">
        <f t="shared" si="18"/>
        <v>VENTAJA</v>
      </c>
      <c r="Q67" s="74" t="str">
        <f t="shared" si="18"/>
        <v>VENTAJA</v>
      </c>
      <c r="R67" s="91" t="str">
        <f t="shared" si="18"/>
        <v>VENTAJA</v>
      </c>
      <c r="S67" s="74" t="str">
        <f t="shared" si="18"/>
        <v>VENTAJA</v>
      </c>
      <c r="T67" s="91" t="str">
        <f t="shared" si="18"/>
        <v>VENTAJA</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44" t="s">
        <v>23</v>
      </c>
      <c r="E68" s="245"/>
      <c r="F68" s="96" t="str">
        <f t="shared" ref="F68:AA68" si="21">+IF(F54&gt; 0.33,"VENTAJA","INTRAPRODUCTO")</f>
        <v>INTRAPRODUCTO</v>
      </c>
      <c r="G68" s="74" t="str">
        <f t="shared" si="21"/>
        <v>INTRAPRODUCTO</v>
      </c>
      <c r="H68" s="91" t="str">
        <f t="shared" si="21"/>
        <v>INTRAPRODUCTO</v>
      </c>
      <c r="I68" s="74" t="str">
        <f t="shared" si="21"/>
        <v>INTRAPRODUCTO</v>
      </c>
      <c r="J68" s="91" t="str">
        <f t="shared" si="21"/>
        <v>INTRAPRODUCTO</v>
      </c>
      <c r="K68" s="74" t="str">
        <f t="shared" si="21"/>
        <v>INTRAPRODUCTO</v>
      </c>
      <c r="L68" s="91" t="str">
        <f t="shared" si="21"/>
        <v>VENTAJA</v>
      </c>
      <c r="M68" s="74" t="str">
        <f t="shared" si="21"/>
        <v>INTRAPRODUCTO</v>
      </c>
      <c r="N68" s="91" t="str">
        <f t="shared" si="21"/>
        <v>INTRAPRODUCTO</v>
      </c>
      <c r="O68" s="74" t="str">
        <f t="shared" si="21"/>
        <v>INTRAPRODUCTO</v>
      </c>
      <c r="P68" s="91" t="str">
        <f t="shared" si="21"/>
        <v>VENTAJA</v>
      </c>
      <c r="Q68" s="74" t="str">
        <f t="shared" si="21"/>
        <v>INTRAPRODUCTO</v>
      </c>
      <c r="R68" s="91" t="str">
        <f t="shared" si="21"/>
        <v>INTRAPRODUCTO</v>
      </c>
      <c r="S68" s="74" t="str">
        <f t="shared" si="21"/>
        <v>INTRAPRODUCTO</v>
      </c>
      <c r="T68" s="91" t="str">
        <f t="shared" si="21"/>
        <v>INTRAPRODUCTO</v>
      </c>
      <c r="U68" s="74" t="str">
        <f t="shared" si="21"/>
        <v>INTRAPRODUCTO</v>
      </c>
      <c r="V68" s="91" t="str">
        <f t="shared" si="21"/>
        <v>INTRAPRODUCTO</v>
      </c>
      <c r="W68" s="74" t="str">
        <f t="shared" si="21"/>
        <v>INTRAPRODUCTO</v>
      </c>
      <c r="X68" s="91" t="str">
        <f t="shared" si="21"/>
        <v>INTRAPRODUCTO</v>
      </c>
      <c r="Y68" s="74" t="str">
        <f t="shared" si="21"/>
        <v>INTRAPRODUCTO</v>
      </c>
      <c r="Z68" s="91" t="str">
        <f t="shared" si="21"/>
        <v>INTRAPRODUCTO</v>
      </c>
      <c r="AA68" s="74" t="str">
        <f t="shared" si="21"/>
        <v>INTRAPRODUCTO</v>
      </c>
      <c r="AB68" s="74" t="str">
        <f t="shared" ref="AB68:AC68" si="22">+IF(AB54&gt; 0.33,"VENTAJA","INTRAPRODUCTO")</f>
        <v>INTRAPRODUCTO</v>
      </c>
      <c r="AC68" s="74" t="str">
        <f t="shared" si="22"/>
        <v>INTRAPRODUCTO</v>
      </c>
      <c r="AD68" s="74" t="str">
        <f t="shared" ref="AD68:AE68" si="23">+IF(AD54&gt; 0.33,"VENTAJA","INTRAPRODUCTO")</f>
        <v>INTRAPRODUCTO</v>
      </c>
      <c r="AE68" s="74" t="str">
        <f t="shared" si="23"/>
        <v>INTRAPRODUCTO</v>
      </c>
    </row>
    <row r="69" spans="4:31" x14ac:dyDescent="0.25">
      <c r="D69" s="242" t="s">
        <v>24</v>
      </c>
      <c r="E69" s="243"/>
      <c r="F69" s="96" t="str">
        <f t="shared" ref="F69:AA69" si="24">+IF(F55&gt; 0.33,"VENTAJA","INTRAPRODUCTO")</f>
        <v>INTRAPRODUCTO</v>
      </c>
      <c r="G69" s="74" t="str">
        <f t="shared" si="24"/>
        <v>INTRAPRODUCTO</v>
      </c>
      <c r="H69" s="91" t="str">
        <f t="shared" si="24"/>
        <v>INTRAPRODUCTO</v>
      </c>
      <c r="I69" s="74" t="str">
        <f t="shared" si="24"/>
        <v>INTRAPRODUCTO</v>
      </c>
      <c r="J69" s="91" t="str">
        <f t="shared" si="24"/>
        <v>INTRAPRODUCTO</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INTRAPRODUCTO</v>
      </c>
      <c r="Q69" s="74" t="str">
        <f t="shared" si="24"/>
        <v>INTRAPRODUCTO</v>
      </c>
      <c r="R69" s="91" t="str">
        <f t="shared" si="24"/>
        <v>INTRAPRODUCTO</v>
      </c>
      <c r="S69" s="74" t="str">
        <f t="shared" si="24"/>
        <v>INTRAPRODUCTO</v>
      </c>
      <c r="T69" s="91" t="str">
        <f t="shared" si="24"/>
        <v>INTRAPRODUCTO</v>
      </c>
      <c r="U69" s="74" t="str">
        <f t="shared" si="24"/>
        <v>INTRAPRODUCTO</v>
      </c>
      <c r="V69" s="91" t="str">
        <f t="shared" si="24"/>
        <v>INTRAPRODUCTO</v>
      </c>
      <c r="W69" s="74" t="str">
        <f t="shared" si="24"/>
        <v>INTRAPRODUCTO</v>
      </c>
      <c r="X69" s="91" t="str">
        <f t="shared" si="24"/>
        <v>INTRAPRODUCTO</v>
      </c>
      <c r="Y69" s="74" t="str">
        <f t="shared" si="24"/>
        <v>INTRAPRODUCTO</v>
      </c>
      <c r="Z69" s="91" t="str">
        <f t="shared" si="24"/>
        <v>INTRAPRODUCTO</v>
      </c>
      <c r="AA69" s="74" t="str">
        <f t="shared" si="24"/>
        <v>INTRAPRODUCTO</v>
      </c>
      <c r="AB69" s="74" t="str">
        <f t="shared" ref="AB69:AC69" si="25">+IF(AB55&gt; 0.33,"VENTAJA","INTRAPRODUCTO")</f>
        <v>INTRAPRODUCTO</v>
      </c>
      <c r="AC69" s="74" t="str">
        <f t="shared" si="25"/>
        <v>INTRAPRODUCTO</v>
      </c>
      <c r="AD69" s="74" t="str">
        <f t="shared" ref="AD69:AE69" si="26">+IF(AD55&gt; 0.33,"VENTAJA","INTRAPRODUCTO")</f>
        <v>INTRAPRODUCTO</v>
      </c>
      <c r="AE69" s="74" t="str">
        <f t="shared" si="26"/>
        <v>INTRAPRODUCTO</v>
      </c>
    </row>
    <row r="70" spans="4:31" ht="15.75" thickBot="1" x14ac:dyDescent="0.3">
      <c r="D70" s="240" t="s">
        <v>25</v>
      </c>
      <c r="E70" s="241"/>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VENTAJA</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INTRAPRODUCTO</v>
      </c>
    </row>
    <row r="71" spans="4:31" s="1" customFormat="1" x14ac:dyDescent="0.25">
      <c r="D71" s="1" t="s">
        <v>52</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54</v>
      </c>
      <c r="E73" s="3"/>
    </row>
    <row r="74" spans="4:31" ht="15.75" thickBot="1" x14ac:dyDescent="0.3">
      <c r="D74" s="87" t="s">
        <v>14</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46" t="s">
        <v>15</v>
      </c>
      <c r="E75" s="247"/>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42" t="s">
        <v>16</v>
      </c>
      <c r="E76" s="243"/>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44" t="s">
        <v>17</v>
      </c>
      <c r="E77" s="245"/>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42" t="s">
        <v>18</v>
      </c>
      <c r="E78" s="243"/>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44" t="s">
        <v>19</v>
      </c>
      <c r="E79" s="245"/>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42" t="s">
        <v>20</v>
      </c>
      <c r="E80" s="243"/>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44" t="s">
        <v>21</v>
      </c>
      <c r="E81" s="245"/>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42" t="s">
        <v>22</v>
      </c>
      <c r="E82" s="243"/>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44" t="s">
        <v>23</v>
      </c>
      <c r="E83" s="245"/>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42" t="s">
        <v>24</v>
      </c>
      <c r="E84" s="243"/>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40" t="s">
        <v>25</v>
      </c>
      <c r="E85" s="241"/>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6">
        <v>2918909</v>
      </c>
    </row>
    <row r="86" spans="4:31" x14ac:dyDescent="0.25">
      <c r="D86" s="1" t="s">
        <v>51</v>
      </c>
    </row>
    <row r="90" spans="4:31" x14ac:dyDescent="0.25">
      <c r="Z90" s="1"/>
      <c r="AA90" s="1"/>
      <c r="AB90" s="1"/>
      <c r="AC90" s="1"/>
      <c r="AD90" s="1"/>
      <c r="AE90" s="1"/>
    </row>
    <row r="91" spans="4:31" x14ac:dyDescent="0.25">
      <c r="Z91" s="1"/>
      <c r="AA91" s="1"/>
      <c r="AB91" s="1"/>
      <c r="AC91" s="1"/>
      <c r="AD91" s="1"/>
      <c r="AE91" s="1"/>
    </row>
    <row r="92" spans="4:31" x14ac:dyDescent="0.25">
      <c r="Z92" s="1"/>
      <c r="AA92" s="1"/>
      <c r="AB92" s="1"/>
      <c r="AC92" s="1"/>
      <c r="AD92" s="1"/>
      <c r="AE92" s="1"/>
    </row>
    <row r="93" spans="4:31" x14ac:dyDescent="0.25">
      <c r="Z93" s="1"/>
      <c r="AA93" s="1"/>
      <c r="AB93" s="1"/>
      <c r="AC93" s="1"/>
      <c r="AD93" s="1"/>
      <c r="AE93" s="1"/>
    </row>
    <row r="94" spans="4:31" x14ac:dyDescent="0.25">
      <c r="Z94" s="1"/>
      <c r="AA94" s="1"/>
      <c r="AB94" s="1"/>
      <c r="AC94" s="1"/>
      <c r="AD94" s="1"/>
      <c r="AE94" s="1"/>
    </row>
    <row r="95" spans="4:31" x14ac:dyDescent="0.25">
      <c r="Z95" s="1"/>
      <c r="AA95" s="1"/>
      <c r="AB95" s="1"/>
      <c r="AC95" s="1"/>
      <c r="AD95" s="1"/>
      <c r="AE95" s="1"/>
    </row>
    <row r="96" spans="4:31" x14ac:dyDescent="0.25">
      <c r="Z96" s="1"/>
      <c r="AA96" s="1"/>
      <c r="AB96" s="1"/>
      <c r="AC96" s="1"/>
      <c r="AD96" s="1"/>
      <c r="AE96" s="1"/>
    </row>
    <row r="97" spans="26:31" x14ac:dyDescent="0.25">
      <c r="Z97" s="1"/>
      <c r="AA97" s="1"/>
      <c r="AB97" s="1"/>
      <c r="AC97" s="1"/>
      <c r="AD97" s="1"/>
      <c r="AE97" s="1"/>
    </row>
    <row r="98" spans="26:31" x14ac:dyDescent="0.25">
      <c r="Z98" s="1"/>
      <c r="AA98" s="1"/>
      <c r="AB98" s="1"/>
      <c r="AC98" s="1"/>
      <c r="AD98" s="1"/>
      <c r="AE98" s="1"/>
    </row>
    <row r="99" spans="26:31" x14ac:dyDescent="0.25">
      <c r="Z99" s="1"/>
      <c r="AA99" s="1"/>
      <c r="AB99" s="1"/>
      <c r="AC99" s="1"/>
      <c r="AD99" s="1"/>
      <c r="AE99" s="1"/>
    </row>
    <row r="100" spans="26:31" x14ac:dyDescent="0.25">
      <c r="Z100" s="1"/>
      <c r="AA100" s="1"/>
      <c r="AB100" s="1"/>
      <c r="AC100" s="1"/>
      <c r="AD100" s="1"/>
      <c r="AE100" s="1"/>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tabSelected="1" topLeftCell="A19" workbookViewId="0">
      <selection activeCell="AE60" sqref="AE60"/>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s>
  <sheetData>
    <row r="7" spans="2:16" ht="15" customHeight="1" x14ac:dyDescent="0.25">
      <c r="C7" s="113"/>
      <c r="D7" s="211" t="s">
        <v>46</v>
      </c>
      <c r="E7" s="211"/>
      <c r="I7" s="249" t="s">
        <v>45</v>
      </c>
      <c r="J7" s="249"/>
      <c r="K7" s="249"/>
      <c r="M7" s="62"/>
      <c r="N7" s="62"/>
      <c r="O7" s="62"/>
      <c r="P7" s="62"/>
    </row>
    <row r="8" spans="2:16" x14ac:dyDescent="0.25">
      <c r="B8" s="113"/>
      <c r="C8" s="113"/>
      <c r="D8" s="211"/>
      <c r="E8" s="211"/>
      <c r="I8" s="249"/>
      <c r="J8" s="249"/>
      <c r="K8" s="249"/>
      <c r="L8" s="62"/>
      <c r="M8" s="62"/>
      <c r="N8" s="62"/>
      <c r="O8" s="62"/>
      <c r="P8" s="62"/>
    </row>
    <row r="9" spans="2:16" x14ac:dyDescent="0.25">
      <c r="B9" s="113"/>
      <c r="C9" s="113"/>
      <c r="D9" s="211"/>
      <c r="E9" s="211"/>
      <c r="I9" s="249"/>
      <c r="J9" s="249"/>
      <c r="K9" s="249"/>
      <c r="L9" s="62"/>
      <c r="M9" s="62"/>
      <c r="N9" s="62"/>
      <c r="O9" s="62"/>
      <c r="P9" s="62"/>
    </row>
    <row r="10" spans="2:16" x14ac:dyDescent="0.25">
      <c r="B10" s="113"/>
      <c r="C10" s="113"/>
      <c r="D10" s="211"/>
      <c r="E10" s="211"/>
      <c r="I10" s="249"/>
      <c r="J10" s="249"/>
      <c r="K10" s="249"/>
      <c r="L10" s="62"/>
      <c r="M10" s="62"/>
      <c r="N10" s="62"/>
      <c r="O10" s="62"/>
      <c r="P10" s="62"/>
    </row>
    <row r="11" spans="2:16" x14ac:dyDescent="0.25">
      <c r="B11" s="113"/>
      <c r="C11" s="113"/>
      <c r="D11" s="211"/>
      <c r="E11" s="211"/>
      <c r="I11" s="249"/>
      <c r="J11" s="249"/>
      <c r="K11" s="249"/>
      <c r="L11" s="62"/>
      <c r="M11" s="62"/>
      <c r="N11" s="62"/>
      <c r="O11" s="62"/>
      <c r="P11" s="62"/>
    </row>
    <row r="12" spans="2:16" x14ac:dyDescent="0.25">
      <c r="B12" s="113"/>
      <c r="C12" s="113"/>
      <c r="D12" s="211"/>
      <c r="E12" s="211"/>
      <c r="I12" s="249"/>
      <c r="J12" s="249"/>
      <c r="K12" s="249"/>
      <c r="L12" s="62"/>
      <c r="M12" s="62"/>
      <c r="N12" s="62"/>
      <c r="O12" s="62"/>
      <c r="P12" s="62"/>
    </row>
    <row r="13" spans="2:16" x14ac:dyDescent="0.25">
      <c r="B13" s="113"/>
      <c r="C13" s="113"/>
      <c r="D13" s="211"/>
      <c r="E13" s="211"/>
      <c r="I13" s="249"/>
      <c r="J13" s="249"/>
      <c r="K13" s="249"/>
      <c r="L13" s="62"/>
      <c r="M13" s="62"/>
      <c r="N13" s="62"/>
      <c r="O13" s="62"/>
      <c r="P13" s="62"/>
    </row>
    <row r="14" spans="2:16" x14ac:dyDescent="0.25">
      <c r="B14" s="113"/>
      <c r="C14" s="113"/>
      <c r="D14" s="211"/>
      <c r="E14" s="211"/>
      <c r="I14" s="249"/>
      <c r="J14" s="249"/>
      <c r="K14" s="249"/>
      <c r="L14" s="62"/>
      <c r="M14" s="62"/>
      <c r="N14" s="62"/>
      <c r="O14" s="62"/>
      <c r="P14" s="62"/>
    </row>
    <row r="15" spans="2:16" ht="17.25" customHeight="1" x14ac:dyDescent="0.25">
      <c r="B15" s="113"/>
      <c r="C15" s="113"/>
      <c r="D15" s="113"/>
      <c r="E15" s="113"/>
      <c r="G15" s="248" t="s">
        <v>47</v>
      </c>
      <c r="H15" s="248"/>
      <c r="I15" s="249"/>
      <c r="J15" s="249"/>
      <c r="K15" s="249"/>
      <c r="L15" s="62"/>
      <c r="M15" s="62"/>
      <c r="N15" s="62"/>
      <c r="O15" s="62"/>
      <c r="P15" s="62"/>
    </row>
    <row r="16" spans="2:16" x14ac:dyDescent="0.25">
      <c r="B16" s="113"/>
      <c r="C16" s="113"/>
      <c r="D16" s="113"/>
      <c r="E16" s="113"/>
      <c r="G16" s="248"/>
      <c r="H16" s="248"/>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14</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42" t="s">
        <v>16</v>
      </c>
      <c r="E46" s="243"/>
      <c r="F46" s="101">
        <f>+(A!D47-B!E47)/(A!D47+B!E47)</f>
        <v>0.86382978723404258</v>
      </c>
      <c r="G46" s="102">
        <f>+(A!E47-B!F47)/(A!E47+B!F47)</f>
        <v>0.84251968503937003</v>
      </c>
      <c r="H46" s="103">
        <f>+(A!F47-B!G47)/(A!F47+B!G47)</f>
        <v>0.8402885110767645</v>
      </c>
      <c r="I46" s="102">
        <f>+(A!G47-B!H47)/(A!G47+B!H47)</f>
        <v>0.83854409706019595</v>
      </c>
      <c r="J46" s="103">
        <f>+(A!H47-B!I47)/(A!H47+B!I47)</f>
        <v>0.88538681948424069</v>
      </c>
      <c r="K46" s="102">
        <f>+(A!I47-B!J47)/(A!I47+B!J47)</f>
        <v>0.7847025495750708</v>
      </c>
      <c r="L46" s="103" t="e">
        <f>+(A!#REF!-B!K47)/(A!#REF!+B!K47)</f>
        <v>#REF!</v>
      </c>
      <c r="M46" s="102">
        <f>+(A!K47-B!L47)/(A!K47+B!L47)</f>
        <v>0.86457892509521794</v>
      </c>
      <c r="N46" s="103">
        <f>+(A!L47-B!M47)/(A!L47+B!M47)</f>
        <v>0.90226460071513703</v>
      </c>
      <c r="O46" s="102">
        <f>+(A!M47-B!N47)/(A!M47+B!N47)</f>
        <v>0.94711111111111113</v>
      </c>
      <c r="P46" s="103">
        <f>+(A!N47-B!O47)/(A!N47+B!O47)</f>
        <v>0.91518088973515666</v>
      </c>
      <c r="Q46" s="102">
        <f>+(A!O47-B!P47)/(A!O47+B!P47)</f>
        <v>0.83883579496090355</v>
      </c>
      <c r="R46" s="103">
        <f>+(A!P47-B!Q47)/(A!P47+B!Q47)</f>
        <v>0.76086434573829531</v>
      </c>
      <c r="S46" s="102">
        <f>+(A!Q47-B!R47)/(A!Q47+B!R47)</f>
        <v>0.76731533793680684</v>
      </c>
      <c r="T46" s="103">
        <f>+(A!R47-B!S47)/(A!R47+B!S47)</f>
        <v>0.75477707006369432</v>
      </c>
      <c r="U46" s="102">
        <f>+(A!S47-B!T47)/(A!S47+B!T47)</f>
        <v>0.77797833935018046</v>
      </c>
      <c r="V46" s="103">
        <f>+(A!T47-B!U47)/(A!T47+B!U47)</f>
        <v>0.91280554542137904</v>
      </c>
      <c r="W46" s="102">
        <f>+(A!U47-B!V47)/(A!U47+B!V47)</f>
        <v>0.72444331983805665</v>
      </c>
      <c r="X46" s="103">
        <f>+(A!V47-B!W47)/(A!V47+B!W47)</f>
        <v>0.77266224476524903</v>
      </c>
      <c r="Y46" s="102">
        <f>+(A!W47-B!X47)/(A!W47+B!X47)</f>
        <v>0.90265689418231787</v>
      </c>
      <c r="Z46" s="103">
        <f>+(A!X47-B!Y47)/(A!X47+B!Y47)</f>
        <v>0.94110760918505176</v>
      </c>
      <c r="AA46" s="102">
        <f>+(A!Y47-B!Z47)/(A!Y47+B!Z47)</f>
        <v>0.90524060646011861</v>
      </c>
      <c r="AB46" s="102">
        <f>+(A!Z47-B!AA47)/(A!Z47+B!AA47)</f>
        <v>0.91634608659159267</v>
      </c>
      <c r="AC46" s="102">
        <f>+(A!AA47-B!AB47)/(A!AA47+B!AB47)</f>
        <v>0.91372501367033232</v>
      </c>
      <c r="AD46" s="102">
        <f>+(A!AB47-B!AC47)/(A!AB47+B!AC47)</f>
        <v>0.9205840912002049</v>
      </c>
      <c r="AE46" s="102">
        <f>+(A!AC47-B!AD47)/(A!AC47+B!AD47)</f>
        <v>0.89215060625398857</v>
      </c>
    </row>
    <row r="47" spans="4:31" x14ac:dyDescent="0.25">
      <c r="D47" s="244" t="s">
        <v>17</v>
      </c>
      <c r="E47" s="245"/>
      <c r="F47" s="104" t="e">
        <f>+(A!D48-B!E48)/(A!D48+B!E48)</f>
        <v>#DIV/0!</v>
      </c>
      <c r="G47" s="105" t="e">
        <f>+(A!E48-B!F48)/(A!E48+B!F48)</f>
        <v>#DIV/0!</v>
      </c>
      <c r="H47" s="106">
        <f>+(A!F48-B!G48)/(A!F48+B!G48)</f>
        <v>-1</v>
      </c>
      <c r="I47" s="105" t="e">
        <f>+(A!G48-B!H48)/(A!G48+B!H48)</f>
        <v>#DIV/0!</v>
      </c>
      <c r="J47" s="106" t="e">
        <f>+(A!H48-B!I48)/(A!H48+B!I48)</f>
        <v>#DIV/0!</v>
      </c>
      <c r="K47" s="105" t="e">
        <f>+(A!I48-B!J48)/(A!I48+B!J48)</f>
        <v>#DIV/0!</v>
      </c>
      <c r="L47" s="106">
        <f>+(A!J47-B!K48)/(A!J47+B!K48)</f>
        <v>1</v>
      </c>
      <c r="M47" s="105" t="e">
        <f>+(A!K48-B!L48)/(A!K48+B!L48)</f>
        <v>#DIV/0!</v>
      </c>
      <c r="N47" s="106" t="e">
        <f>+(A!L48-B!M48)/(A!L48+B!M48)</f>
        <v>#DIV/0!</v>
      </c>
      <c r="O47" s="105" t="e">
        <f>+(A!M48-B!N48)/(A!M48+B!N48)</f>
        <v>#DIV/0!</v>
      </c>
      <c r="P47" s="106" t="e">
        <f>+(A!N48-B!O48)/(A!N48+B!O48)</f>
        <v>#DIV/0!</v>
      </c>
      <c r="Q47" s="105" t="e">
        <f>+(A!O48-B!P48)/(A!O48+B!P48)</f>
        <v>#DIV/0!</v>
      </c>
      <c r="R47" s="106">
        <f>+(A!P48-B!Q48)/(A!P48+B!Q48)</f>
        <v>-1</v>
      </c>
      <c r="S47" s="105" t="e">
        <f>+(A!Q48-B!R48)/(A!Q48+B!R48)</f>
        <v>#DIV/0!</v>
      </c>
      <c r="T47" s="106" t="e">
        <f>+(A!R48-B!S48)/(A!R48+B!S48)</f>
        <v>#DIV/0!</v>
      </c>
      <c r="U47" s="105">
        <f>+(A!S48-B!T48)/(A!S48+B!T48)</f>
        <v>-1</v>
      </c>
      <c r="V47" s="106">
        <f>+(A!T48-B!U48)/(A!T48+B!U48)</f>
        <v>-1</v>
      </c>
      <c r="W47" s="105">
        <f>+(A!U48-B!V48)/(A!U48+B!V48)</f>
        <v>-1</v>
      </c>
      <c r="X47" s="106">
        <f>+(A!V48-B!W48)/(A!V48+B!W48)</f>
        <v>-1</v>
      </c>
      <c r="Y47" s="105">
        <f>+(A!W48-B!X48)/(A!W48+B!X48)</f>
        <v>-1</v>
      </c>
      <c r="Z47" s="106">
        <f>+(A!X48-B!Y48)/(A!X48+B!Y48)</f>
        <v>-1</v>
      </c>
      <c r="AA47" s="105">
        <f>+(A!Y48-B!Z48)/(A!Y48+B!Z48)</f>
        <v>-1</v>
      </c>
      <c r="AB47" s="105">
        <f>+(A!Z48-B!AA48)/(A!Z48+B!AA48)</f>
        <v>-1</v>
      </c>
      <c r="AC47" s="105">
        <f>+(A!AA48-B!AB48)/(A!AA48+B!AB48)</f>
        <v>-1</v>
      </c>
      <c r="AD47" s="105">
        <f>+(A!AB48-B!AC48)/(A!AB48+B!AC48)</f>
        <v>-1</v>
      </c>
      <c r="AE47" s="105" t="e">
        <f>+(A!AC48-B!AD48)/(A!AC48+B!AD48)</f>
        <v>#DIV/0!</v>
      </c>
    </row>
    <row r="48" spans="4:31" x14ac:dyDescent="0.25">
      <c r="D48" s="242" t="s">
        <v>18</v>
      </c>
      <c r="E48" s="243"/>
      <c r="F48" s="104">
        <f>+(A!D49-B!E49)/(A!D49+B!E49)</f>
        <v>0.77701934015927188</v>
      </c>
      <c r="G48" s="105">
        <f>+(A!E49-B!F49)/(A!E49+B!F49)</f>
        <v>0.21951219512195122</v>
      </c>
      <c r="H48" s="106">
        <f>+(A!F49-B!G49)/(A!F49+B!G49)</f>
        <v>0.79331619537275067</v>
      </c>
      <c r="I48" s="105">
        <f>+(A!G49-B!H49)/(A!G49+B!H49)</f>
        <v>0.72381448671182913</v>
      </c>
      <c r="J48" s="106">
        <f>+(A!H49-B!I49)/(A!H49+B!I49)</f>
        <v>0.73526140155728592</v>
      </c>
      <c r="K48" s="105">
        <f>+(A!I49-B!J49)/(A!I49+B!J49)</f>
        <v>0.80291648254529391</v>
      </c>
      <c r="L48" s="106">
        <f>+(A!J48-B!K49)/(A!J48+B!K49)</f>
        <v>-1</v>
      </c>
      <c r="M48" s="105">
        <f>+(A!K49-B!L49)/(A!K49+B!L49)</f>
        <v>0.17427075542258788</v>
      </c>
      <c r="N48" s="106">
        <f>+(A!L49-B!M49)/(A!L49+B!M49)</f>
        <v>9.8099640472521829E-2</v>
      </c>
      <c r="O48" s="105">
        <f>+(A!M49-B!N49)/(A!M49+B!N49)</f>
        <v>-1.8266978922716628E-2</v>
      </c>
      <c r="P48" s="106">
        <f>+(A!N49-B!O49)/(A!N49+B!O49)</f>
        <v>0.38547486033519551</v>
      </c>
      <c r="Q48" s="105">
        <f>+(A!O49-B!P49)/(A!O49+B!P49)</f>
        <v>0.86761423704921881</v>
      </c>
      <c r="R48" s="106">
        <f>+(A!P49-B!Q49)/(A!P49+B!Q49)</f>
        <v>0.16419151716763691</v>
      </c>
      <c r="S48" s="105">
        <f>+(A!Q49-B!R49)/(A!Q49+B!R49)</f>
        <v>-8.5357293275305349E-2</v>
      </c>
      <c r="T48" s="106">
        <f>+(A!R49-B!S49)/(A!R49+B!S49)</f>
        <v>-0.66937004903809882</v>
      </c>
      <c r="U48" s="105">
        <f>+(A!S49-B!T49)/(A!S49+B!T49)</f>
        <v>-0.24160161168471417</v>
      </c>
      <c r="V48" s="106">
        <f>+(A!T49-B!U49)/(A!T49+B!U49)</f>
        <v>-0.13927400679678806</v>
      </c>
      <c r="W48" s="105">
        <f>+(A!U49-B!V49)/(A!U49+B!V49)</f>
        <v>-3.4985763875346153E-2</v>
      </c>
      <c r="X48" s="106">
        <f>+(A!V49-B!W49)/(A!V49+B!W49)</f>
        <v>0.21335723890632002</v>
      </c>
      <c r="Y48" s="105">
        <f>+(A!W49-B!X49)/(A!W49+B!X49)</f>
        <v>0.20695490592958821</v>
      </c>
      <c r="Z48" s="106">
        <f>+(A!X49-B!Y49)/(A!X49+B!Y49)</f>
        <v>7.7405857740585768E-2</v>
      </c>
      <c r="AA48" s="105">
        <f>+(A!Y49-B!Z49)/(A!Y49+B!Z49)</f>
        <v>0.22457627118644069</v>
      </c>
      <c r="AB48" s="105">
        <f>+(A!Z49-B!AA49)/(A!Z49+B!AA49)</f>
        <v>0.39609738843364972</v>
      </c>
      <c r="AC48" s="105">
        <f>+(A!AA49-B!AB49)/(A!AA49+B!AB49)</f>
        <v>0.56760630673674151</v>
      </c>
      <c r="AD48" s="105">
        <f>+(A!AB49-B!AC49)/(A!AB49+B!AC49)</f>
        <v>0.44239822763777348</v>
      </c>
      <c r="AE48" s="105">
        <f>+(A!AC49-B!AD49)/(A!AC49+B!AD49)</f>
        <v>0.27454673887449965</v>
      </c>
    </row>
    <row r="49" spans="4:31" x14ac:dyDescent="0.25">
      <c r="D49" s="244" t="s">
        <v>19</v>
      </c>
      <c r="E49" s="245"/>
      <c r="F49" s="104" t="e">
        <f>+(A!D50-B!E50)/(A!D50+B!E50)</f>
        <v>#DIV/0!</v>
      </c>
      <c r="G49" s="105">
        <f>+(A!E50-B!F50)/(A!E50+B!F50)</f>
        <v>-1</v>
      </c>
      <c r="H49" s="106">
        <f>+(A!F50-B!G50)/(A!F50+B!G50)</f>
        <v>1</v>
      </c>
      <c r="I49" s="105" t="e">
        <f>+(A!G50-B!H50)/(A!G50+B!H50)</f>
        <v>#DIV/0!</v>
      </c>
      <c r="J49" s="106" t="e">
        <f>+(A!H50-B!I50)/(A!H50+B!I50)</f>
        <v>#DIV/0!</v>
      </c>
      <c r="K49" s="105" t="e">
        <f>+(A!I50-B!J50)/(A!I50+B!J50)</f>
        <v>#DIV/0!</v>
      </c>
      <c r="L49" s="106">
        <f>+(A!J49-B!K50)/(A!J49+B!K50)</f>
        <v>0.99127589967284624</v>
      </c>
      <c r="M49" s="105" t="e">
        <f>+(A!K50-B!L50)/(A!K50+B!L50)</f>
        <v>#DIV/0!</v>
      </c>
      <c r="N49" s="106">
        <f>+(A!L50-B!M50)/(A!L50+B!M50)</f>
        <v>-1</v>
      </c>
      <c r="O49" s="105">
        <f>+(A!M50-B!N50)/(A!M50+B!N50)</f>
        <v>-1</v>
      </c>
      <c r="P49" s="106">
        <f>+(A!N50-B!O50)/(A!N50+B!O50)</f>
        <v>-1</v>
      </c>
      <c r="Q49" s="105">
        <f>+(A!O50-B!P50)/(A!O50+B!P50)</f>
        <v>-1</v>
      </c>
      <c r="R49" s="106">
        <f>+(A!P50-B!Q50)/(A!P50+B!Q50)</f>
        <v>-1</v>
      </c>
      <c r="S49" s="105">
        <f>+(A!Q50-B!R50)/(A!Q50+B!R50)</f>
        <v>0.99602315448097178</v>
      </c>
      <c r="T49" s="106">
        <f>+(A!R50-B!S50)/(A!R50+B!S50)</f>
        <v>-1</v>
      </c>
      <c r="U49" s="105">
        <f>+(A!S50-B!T50)/(A!S50+B!T50)</f>
        <v>0.99628866524024617</v>
      </c>
      <c r="V49" s="106">
        <f>+(A!T50-B!U50)/(A!T50+B!U50)</f>
        <v>0.99610473923393206</v>
      </c>
      <c r="W49" s="105">
        <f>+(A!U50-B!V50)/(A!U50+B!V50)</f>
        <v>0.75696594427244579</v>
      </c>
      <c r="X49" s="106">
        <f>+(A!V50-B!W50)/(A!V50+B!W50)</f>
        <v>-1</v>
      </c>
      <c r="Y49" s="105">
        <f>+(A!W50-B!X50)/(A!W50+B!X50)</f>
        <v>-1</v>
      </c>
      <c r="Z49" s="106">
        <f>+(A!X50-B!Y50)/(A!X50+B!Y50)</f>
        <v>0.99850986235833894</v>
      </c>
      <c r="AA49" s="105">
        <f>+(A!Y50-B!Z50)/(A!Y50+B!Z50)</f>
        <v>0.97847635230812802</v>
      </c>
      <c r="AB49" s="105">
        <f>+(A!Z50-B!AA50)/(A!Z50+B!AA50)</f>
        <v>0.99899629063931927</v>
      </c>
      <c r="AC49" s="105">
        <f>+(A!AA50-B!AB50)/(A!AA50+B!AB50)</f>
        <v>0.9978721824974639</v>
      </c>
      <c r="AD49" s="105">
        <f>+(A!AB50-B!AC50)/(A!AB50+B!AC50)</f>
        <v>0.98810496685735039</v>
      </c>
      <c r="AE49" s="105">
        <f>+(A!AC50-B!AD50)/(A!AC50+B!AD50)</f>
        <v>0.97759332706382629</v>
      </c>
    </row>
    <row r="50" spans="4:31" x14ac:dyDescent="0.25">
      <c r="D50" s="242" t="s">
        <v>20</v>
      </c>
      <c r="E50" s="243"/>
      <c r="F50" s="104" t="e">
        <f>+(A!D51-B!E51)/(A!D51+B!E51)</f>
        <v>#DIV/0!</v>
      </c>
      <c r="G50" s="105">
        <f>+(A!E51-B!F51)/(A!E51+B!F51)</f>
        <v>-1</v>
      </c>
      <c r="H50" s="106" t="e">
        <f>+(A!F51-B!G51)/(A!F51+B!G51)</f>
        <v>#DIV/0!</v>
      </c>
      <c r="I50" s="105">
        <f>+(A!G51-B!H51)/(A!G51+B!H51)</f>
        <v>-1</v>
      </c>
      <c r="J50" s="106" t="e">
        <f>+(A!H51-B!I51)/(A!H51+B!I51)</f>
        <v>#DIV/0!</v>
      </c>
      <c r="K50" s="105">
        <f>+(A!I51-B!J51)/(A!I51+B!J51)</f>
        <v>-1</v>
      </c>
      <c r="L50" s="106">
        <f>+(A!J50-B!K51)/(A!J50+B!K51)</f>
        <v>-1</v>
      </c>
      <c r="M50" s="105" t="e">
        <f>+(A!K51-B!L51)/(A!K51+B!L51)</f>
        <v>#DIV/0!</v>
      </c>
      <c r="N50" s="106" t="e">
        <f>+(A!L51-B!M51)/(A!L51+B!M51)</f>
        <v>#DIV/0!</v>
      </c>
      <c r="O50" s="105">
        <f>+(A!M51-B!N51)/(A!M51+B!N51)</f>
        <v>-1</v>
      </c>
      <c r="P50" s="106" t="e">
        <f>+(A!N51-B!O51)/(A!N51+B!O51)</f>
        <v>#DIV/0!</v>
      </c>
      <c r="Q50" s="105">
        <f>+(A!O51-B!P51)/(A!O51+B!P51)</f>
        <v>-1</v>
      </c>
      <c r="R50" s="106">
        <f>+(A!P51-B!Q51)/(A!P51+B!Q51)</f>
        <v>-1</v>
      </c>
      <c r="S50" s="105">
        <f>+(A!Q51-B!R51)/(A!Q51+B!R51)</f>
        <v>-1</v>
      </c>
      <c r="T50" s="106">
        <f>+(A!R51-B!S51)/(A!R51+B!S51)</f>
        <v>-1</v>
      </c>
      <c r="U50" s="105">
        <f>+(A!S51-B!T51)/(A!S51+B!T51)</f>
        <v>-1</v>
      </c>
      <c r="V50" s="106">
        <f>+(A!T51-B!U51)/(A!T51+B!U51)</f>
        <v>-1</v>
      </c>
      <c r="W50" s="105">
        <f>+(A!U51-B!V51)/(A!U51+B!V51)</f>
        <v>-1</v>
      </c>
      <c r="X50" s="106">
        <f>+(A!V51-B!W51)/(A!V51+B!W51)</f>
        <v>-1</v>
      </c>
      <c r="Y50" s="105">
        <f>+(A!W51-B!X51)/(A!W51+B!X51)</f>
        <v>-1</v>
      </c>
      <c r="Z50" s="106">
        <f>+(A!X51-B!Y51)/(A!X51+B!Y51)</f>
        <v>-1</v>
      </c>
      <c r="AA50" s="105">
        <f>+(A!Y51-B!Z51)/(A!Y51+B!Z51)</f>
        <v>-1</v>
      </c>
      <c r="AB50" s="105">
        <f>+(A!Z51-B!AA51)/(A!Z51+B!AA51)</f>
        <v>-1</v>
      </c>
      <c r="AC50" s="105">
        <f>+(A!AA51-B!AB51)/(A!AA51+B!AB51)</f>
        <v>-1</v>
      </c>
      <c r="AD50" s="105">
        <f>+(A!AB51-B!AC51)/(A!AB51+B!AC51)</f>
        <v>-1</v>
      </c>
      <c r="AE50" s="105">
        <f>+(A!AC51-B!AD51)/(A!AC51+B!AD51)</f>
        <v>-1</v>
      </c>
    </row>
    <row r="51" spans="4:31" x14ac:dyDescent="0.25">
      <c r="D51" s="244" t="s">
        <v>21</v>
      </c>
      <c r="E51" s="245"/>
      <c r="F51" s="104">
        <f>+(A!D52-B!E52)/(A!D52+B!E52)</f>
        <v>-0.41893065376504157</v>
      </c>
      <c r="G51" s="105">
        <f>+(A!E52-B!F52)/(A!E52+B!F52)</f>
        <v>-0.33826589595375722</v>
      </c>
      <c r="H51" s="106">
        <f>+(A!F52-B!G52)/(A!F52+B!G52)</f>
        <v>-0.72083333333333333</v>
      </c>
      <c r="I51" s="105">
        <f>+(A!G52-B!H52)/(A!G52+B!H52)</f>
        <v>-0.72741109727411102</v>
      </c>
      <c r="J51" s="106">
        <f>+(A!H52-B!I52)/(A!H52+B!I52)</f>
        <v>-0.43955125910013126</v>
      </c>
      <c r="K51" s="105">
        <f>+(A!I52-B!J52)/(A!I52+B!J52)</f>
        <v>-0.6571578120910756</v>
      </c>
      <c r="L51" s="106">
        <f>+(A!J51-B!K52)/(A!J51+B!K52)</f>
        <v>-1</v>
      </c>
      <c r="M51" s="105">
        <f>+(A!K52-B!L52)/(A!K52+B!L52)</f>
        <v>-0.76972052811473757</v>
      </c>
      <c r="N51" s="106">
        <f>+(A!L52-B!M52)/(A!L52+B!M52)</f>
        <v>-0.93590135534495056</v>
      </c>
      <c r="O51" s="105">
        <f>+(A!M52-B!N52)/(A!M52+B!N52)</f>
        <v>-0.87501502223290473</v>
      </c>
      <c r="P51" s="106">
        <f>+(A!N52-B!O52)/(A!N52+B!O52)</f>
        <v>-0.90895295902883155</v>
      </c>
      <c r="Q51" s="105">
        <f>+(A!O52-B!P52)/(A!O52+B!P52)</f>
        <v>-0.95325918625932704</v>
      </c>
      <c r="R51" s="106">
        <f>+(A!P52-B!Q52)/(A!P52+B!Q52)</f>
        <v>-0.9544763986246968</v>
      </c>
      <c r="S51" s="105">
        <f>+(A!Q52-B!R52)/(A!Q52+B!R52)</f>
        <v>-0.94985753005768292</v>
      </c>
      <c r="T51" s="106">
        <f>+(A!R52-B!S52)/(A!R52+B!S52)</f>
        <v>-0.73623092236230925</v>
      </c>
      <c r="U51" s="105">
        <f>+(A!S52-B!T52)/(A!S52+B!T52)</f>
        <v>-0.87209359005605658</v>
      </c>
      <c r="V51" s="106">
        <f>+(A!T52-B!U52)/(A!T52+B!U52)</f>
        <v>-0.69965637043646645</v>
      </c>
      <c r="W51" s="105">
        <f>+(A!U52-B!V52)/(A!U52+B!V52)</f>
        <v>-0.89305410373787986</v>
      </c>
      <c r="X51" s="106">
        <f>+(A!V52-B!W52)/(A!V52+B!W52)</f>
        <v>-0.90715950298356163</v>
      </c>
      <c r="Y51" s="105">
        <f>+(A!W52-B!X52)/(A!W52+B!X52)</f>
        <v>-0.98608087658107479</v>
      </c>
      <c r="Z51" s="106">
        <f>+(A!X52-B!Y52)/(A!X52+B!Y52)</f>
        <v>-0.98822709732742609</v>
      </c>
      <c r="AA51" s="105">
        <f>+(A!Y52-B!Z52)/(A!Y52+B!Z52)</f>
        <v>-0.98266415162130605</v>
      </c>
      <c r="AB51" s="105">
        <f>+(A!Z52-B!AA52)/(A!Z52+B!AA52)</f>
        <v>-0.98428149423909128</v>
      </c>
      <c r="AC51" s="105">
        <f>+(A!AA52-B!AB52)/(A!AA52+B!AB52)</f>
        <v>-0.98888239336225547</v>
      </c>
      <c r="AD51" s="105">
        <f>+(A!AB52-B!AC52)/(A!AB52+B!AC52)</f>
        <v>-0.98690473371379861</v>
      </c>
      <c r="AE51" s="105">
        <f>+(A!AC52-B!AD52)/(A!AC52+B!AD52)</f>
        <v>-0.98066310409598556</v>
      </c>
    </row>
    <row r="52" spans="4:31" x14ac:dyDescent="0.25">
      <c r="D52" s="242" t="s">
        <v>22</v>
      </c>
      <c r="E52" s="243"/>
      <c r="F52" s="104">
        <f>+(A!D53-B!E53)/(A!D53+B!E53)</f>
        <v>-0.15900254452926207</v>
      </c>
      <c r="G52" s="105">
        <f>+(A!E53-B!F53)/(A!E53+B!F53)</f>
        <v>-0.88985430638607155</v>
      </c>
      <c r="H52" s="106">
        <f>+(A!F53-B!G53)/(A!F53+B!G53)</f>
        <v>-0.4586553225765852</v>
      </c>
      <c r="I52" s="105">
        <f>+(A!G53-B!H53)/(A!G53+B!H53)</f>
        <v>-0.37987671583590998</v>
      </c>
      <c r="J52" s="106">
        <f>+(A!H53-B!I53)/(A!H53+B!I53)</f>
        <v>-0.30210877798444746</v>
      </c>
      <c r="K52" s="105">
        <f>+(A!I53-B!J53)/(A!I53+B!J53)</f>
        <v>-0.42786040173016532</v>
      </c>
      <c r="L52" s="106">
        <f>+(A!J52-B!K53)/(A!J52+B!K53)</f>
        <v>-0.96142428257551615</v>
      </c>
      <c r="M52" s="105">
        <f>+(A!K53-B!L53)/(A!K53+B!L53)</f>
        <v>-0.14993887332172107</v>
      </c>
      <c r="N52" s="106">
        <f>+(A!L53-B!M53)/(A!L53+B!M53)</f>
        <v>9.6111070878035151E-3</v>
      </c>
      <c r="O52" s="105">
        <f>+(A!M53-B!N53)/(A!M53+B!N53)</f>
        <v>0.17987022399577077</v>
      </c>
      <c r="P52" s="106">
        <f>+(A!N53-B!O53)/(A!N53+B!O53)</f>
        <v>0.11588912000679204</v>
      </c>
      <c r="Q52" s="105">
        <f>+(A!O53-B!P53)/(A!O53+B!P53)</f>
        <v>-0.12148297652514477</v>
      </c>
      <c r="R52" s="106">
        <f>+(A!P53-B!Q53)/(A!P53+B!Q53)</f>
        <v>-0.32045304022638632</v>
      </c>
      <c r="S52" s="105">
        <f>+(A!Q53-B!R53)/(A!Q53+B!R53)</f>
        <v>-9.4521567813134658E-2</v>
      </c>
      <c r="T52" s="106">
        <f>+(A!R53-B!S53)/(A!R53+B!S53)</f>
        <v>-0.7046261012854963</v>
      </c>
      <c r="U52" s="105">
        <f>+(A!S53-B!T53)/(A!S53+B!T53)</f>
        <v>-0.70295045289995806</v>
      </c>
      <c r="V52" s="106">
        <f>+(A!T53-B!U53)/(A!T53+B!U53)</f>
        <v>-0.77711412781898204</v>
      </c>
      <c r="W52" s="105">
        <f>+(A!U53-B!V53)/(A!U53+B!V53)</f>
        <v>-0.93161045247906971</v>
      </c>
      <c r="X52" s="106">
        <f>+(A!V53-B!W53)/(A!V53+B!W53)</f>
        <v>-0.90774009762801156</v>
      </c>
      <c r="Y52" s="105">
        <f>+(A!W53-B!X53)/(A!W53+B!X53)</f>
        <v>-0.84528566868815835</v>
      </c>
      <c r="Z52" s="106">
        <f>+(A!X53-B!Y53)/(A!X53+B!Y53)</f>
        <v>-0.79048018389702968</v>
      </c>
      <c r="AA52" s="105">
        <f>+(A!Y53-B!Z53)/(A!Y53+B!Z53)</f>
        <v>-0.69297977222505525</v>
      </c>
      <c r="AB52" s="105">
        <f>+(A!Z53-B!AA53)/(A!Z53+B!AA53)</f>
        <v>-0.66228343681370816</v>
      </c>
      <c r="AC52" s="105">
        <f>+(A!AA53-B!AB53)/(A!AA53+B!AB53)</f>
        <v>-0.46589447535332895</v>
      </c>
      <c r="AD52" s="105">
        <f>+(A!AB53-B!AC53)/(A!AB53+B!AC53)</f>
        <v>-0.92966255195736613</v>
      </c>
      <c r="AE52" s="105">
        <f>+(A!AC53-B!AD53)/(A!AC53+B!AD53)</f>
        <v>-0.67951547637815968</v>
      </c>
    </row>
    <row r="53" spans="4:31" x14ac:dyDescent="0.25">
      <c r="D53" s="244" t="s">
        <v>23</v>
      </c>
      <c r="E53" s="245"/>
      <c r="F53" s="104">
        <f>+(A!D54-B!E54)/(A!D54+B!E54)</f>
        <v>-0.99924497775380883</v>
      </c>
      <c r="G53" s="105">
        <f>+(A!E54-B!F54)/(A!E54+B!F54)</f>
        <v>-0.99914440655787207</v>
      </c>
      <c r="H53" s="106">
        <f>+(A!F54-B!G54)/(A!F54+B!G54)</f>
        <v>-0.99797682761865558</v>
      </c>
      <c r="I53" s="105">
        <f>+(A!G54-B!H54)/(A!G54+B!H54)</f>
        <v>-0.99997020439783091</v>
      </c>
      <c r="J53" s="106">
        <f>+(A!H54-B!I54)/(A!H54+B!I54)</f>
        <v>-1</v>
      </c>
      <c r="K53" s="105">
        <f>+(A!I54-B!J54)/(A!I54+B!J54)</f>
        <v>-0.99349064279902355</v>
      </c>
      <c r="L53" s="106">
        <f>+(A!J53-B!K54)/(A!J53+B!K54)</f>
        <v>-0.52883883390802022</v>
      </c>
      <c r="M53" s="105">
        <f>+(A!K54-B!L54)/(A!K54+B!L54)</f>
        <v>-0.99931409130816506</v>
      </c>
      <c r="N53" s="106">
        <f>+(A!L54-B!M54)/(A!L54+B!M54)</f>
        <v>-0.99726375722064065</v>
      </c>
      <c r="O53" s="105">
        <f>+(A!M54-B!N54)/(A!M54+B!N54)</f>
        <v>-0.99807104081126508</v>
      </c>
      <c r="P53" s="106">
        <f>+(A!N54-B!O54)/(A!N54+B!O54)</f>
        <v>-0.94588096101368246</v>
      </c>
      <c r="Q53" s="105">
        <f>+(A!O54-B!P54)/(A!O54+B!P54)</f>
        <v>-0.9997026353938222</v>
      </c>
      <c r="R53" s="106">
        <f>+(A!P54-B!Q54)/(A!P54+B!Q54)</f>
        <v>-0.99953669614713203</v>
      </c>
      <c r="S53" s="105">
        <f>+(A!Q54-B!R54)/(A!Q54+B!R54)</f>
        <v>-0.9997637640265109</v>
      </c>
      <c r="T53" s="106">
        <f>+(A!R54-B!S54)/(A!R54+B!S54)</f>
        <v>-0.99770091687435047</v>
      </c>
      <c r="U53" s="105">
        <f>+(A!S54-B!T54)/(A!S54+B!T54)</f>
        <v>-0.99877041981380643</v>
      </c>
      <c r="V53" s="106">
        <f>+(A!T54-B!U54)/(A!T54+B!U54)</f>
        <v>-0.99943034697048161</v>
      </c>
      <c r="W53" s="105">
        <f>+(A!U54-B!V54)/(A!U54+B!V54)</f>
        <v>-0.99925572548675035</v>
      </c>
      <c r="X53" s="106">
        <f>+(A!V54-B!W54)/(A!V54+B!W54)</f>
        <v>-0.99954802032904122</v>
      </c>
      <c r="Y53" s="105">
        <f>+(A!W54-B!X54)/(A!W54+B!X54)</f>
        <v>-0.99869722441746289</v>
      </c>
      <c r="Z53" s="106">
        <f>+(A!X54-B!Y54)/(A!X54+B!Y54)</f>
        <v>-0.9976935308199032</v>
      </c>
      <c r="AA53" s="105">
        <f>+(A!Y54-B!Z54)/(A!Y54+B!Z54)</f>
        <v>-0.99854512681859142</v>
      </c>
      <c r="AB53" s="105">
        <f>+(A!Z54-B!AA54)/(A!Z54+B!AA54)</f>
        <v>-0.99743624508510931</v>
      </c>
      <c r="AC53" s="105">
        <f>+(A!AA54-B!AB54)/(A!AA54+B!AB54)</f>
        <v>-0.99677805725236557</v>
      </c>
      <c r="AD53" s="105">
        <f>+(A!AB54-B!AC54)/(A!AB54+B!AC54)</f>
        <v>-0.99922956277687591</v>
      </c>
      <c r="AE53" s="105">
        <f>+(A!AC54-B!AD54)/(A!AC54+B!AD54)</f>
        <v>-0.99767288615545358</v>
      </c>
    </row>
    <row r="54" spans="4:31" x14ac:dyDescent="0.25">
      <c r="D54" s="242" t="s">
        <v>24</v>
      </c>
      <c r="E54" s="243"/>
      <c r="F54" s="104">
        <f>+(A!D55-B!E55)/(A!D55+B!E55)</f>
        <v>-0.99213693244474277</v>
      </c>
      <c r="G54" s="105">
        <f>+(A!E55-B!F55)/(A!E55+B!F55)</f>
        <v>-0.98397730117666693</v>
      </c>
      <c r="H54" s="106">
        <f>+(A!F55-B!G55)/(A!F55+B!G55)</f>
        <v>-0.99992535642307978</v>
      </c>
      <c r="I54" s="105">
        <f>+(A!G55-B!H55)/(A!G55+B!H55)</f>
        <v>-0.99990080349171706</v>
      </c>
      <c r="J54" s="106">
        <f>+(A!H55-B!I55)/(A!H55+B!I55)</f>
        <v>-0.99121113256541715</v>
      </c>
      <c r="K54" s="105">
        <f>+(A!I55-B!J55)/(A!I55+B!J55)</f>
        <v>-1</v>
      </c>
      <c r="L54" s="106">
        <f>+(A!J54-B!K55)/(A!J54+B!K55)</f>
        <v>-0.99871734576082771</v>
      </c>
      <c r="M54" s="105">
        <f>+(A!K55-B!L55)/(A!K55+B!L55)</f>
        <v>-0.99680661219122757</v>
      </c>
      <c r="N54" s="106">
        <f>+(A!L55-B!M55)/(A!L55+B!M55)</f>
        <v>-0.99174140267114008</v>
      </c>
      <c r="O54" s="105">
        <f>+(A!M55-B!N55)/(A!M55+B!N55)</f>
        <v>-0.99895851414684955</v>
      </c>
      <c r="P54" s="106">
        <f>+(A!N55-B!O55)/(A!N55+B!O55)</f>
        <v>-0.99654401301077455</v>
      </c>
      <c r="Q54" s="105">
        <f>+(A!O55-B!P55)/(A!O55+B!P55)</f>
        <v>-0.9970056144728634</v>
      </c>
      <c r="R54" s="106">
        <f>+(A!P55-B!Q55)/(A!P55+B!Q55)</f>
        <v>-0.99705843901163549</v>
      </c>
      <c r="S54" s="105">
        <f>+(A!Q55-B!R55)/(A!Q55+B!R55)</f>
        <v>-0.99410085035614548</v>
      </c>
      <c r="T54" s="106">
        <f>+(A!R55-B!S55)/(A!R55+B!S55)</f>
        <v>-0.98404277195147027</v>
      </c>
      <c r="U54" s="105">
        <f>+(A!S55-B!T55)/(A!S55+B!T55)</f>
        <v>-0.98110154006786743</v>
      </c>
      <c r="V54" s="106">
        <f>+(A!T55-B!U55)/(A!T55+B!U55)</f>
        <v>-0.98890456768407009</v>
      </c>
      <c r="W54" s="105">
        <f>+(A!U55-B!V55)/(A!U55+B!V55)</f>
        <v>-0.97404192178466054</v>
      </c>
      <c r="X54" s="106">
        <f>+(A!V55-B!W55)/(A!V55+B!W55)</f>
        <v>-0.97431550829609082</v>
      </c>
      <c r="Y54" s="105">
        <f>+(A!W55-B!X55)/(A!W55+B!X55)</f>
        <v>-0.97117370892018784</v>
      </c>
      <c r="Z54" s="106">
        <f>+(A!X55-B!Y55)/(A!X55+B!Y55)</f>
        <v>-0.9805636540330418</v>
      </c>
      <c r="AA54" s="105">
        <f>+(A!Y55-B!Z55)/(A!Y55+B!Z55)</f>
        <v>-0.96314442413162704</v>
      </c>
      <c r="AB54" s="105">
        <f>+(A!Z55-B!AA55)/(A!Z55+B!AA55)</f>
        <v>-0.98166272921588482</v>
      </c>
      <c r="AC54" s="105">
        <f>+(A!AA55-B!AB55)/(A!AA55+B!AB55)</f>
        <v>-0.97024267338549264</v>
      </c>
      <c r="AD54" s="105">
        <f>+(A!AB55-B!AC55)/(A!AB55+B!AC55)</f>
        <v>-0.97089280716484749</v>
      </c>
      <c r="AE54" s="105">
        <f>+(A!AC55-B!AD55)/(A!AC55+B!AD55)</f>
        <v>-0.99185349113185162</v>
      </c>
    </row>
    <row r="55" spans="4:31" ht="15.75" thickBot="1" x14ac:dyDescent="0.3">
      <c r="D55" s="240" t="s">
        <v>25</v>
      </c>
      <c r="E55" s="241"/>
      <c r="F55" s="107">
        <f>+(A!D56-B!E56)/(A!D56+B!E56)</f>
        <v>-1</v>
      </c>
      <c r="G55" s="108">
        <f>+(A!E56-B!F56)/(A!E56+B!F56)</f>
        <v>-1</v>
      </c>
      <c r="H55" s="109">
        <f>+(A!F56-B!G56)/(A!F56+B!G56)</f>
        <v>-1</v>
      </c>
      <c r="I55" s="108" t="e">
        <f>+(A!G56-B!H56)/(A!G56+B!H56)</f>
        <v>#DIV/0!</v>
      </c>
      <c r="J55" s="109">
        <f>+(A!H56-B!I56)/(A!H56+B!I56)</f>
        <v>-1</v>
      </c>
      <c r="K55" s="108"/>
      <c r="L55" s="109">
        <f>+(A!J55-B!K56)/(A!J55+B!K56)</f>
        <v>-0.99439633214467649</v>
      </c>
      <c r="M55" s="108">
        <f>+(A!K56-B!L56)/(A!K56+B!L56)</f>
        <v>-1</v>
      </c>
      <c r="N55" s="109">
        <f>+(A!L56-B!M56)/(A!L56+B!M56)</f>
        <v>-1</v>
      </c>
      <c r="O55" s="108">
        <f>+(A!M56-B!N56)/(A!M56+B!N56)</f>
        <v>-1</v>
      </c>
      <c r="P55" s="109">
        <f>+(A!N56-B!O56)/(A!N56+B!O56)</f>
        <v>-0.99811456773692675</v>
      </c>
      <c r="Q55" s="108">
        <f>+(A!O56-B!P56)/(A!O56+B!P56)</f>
        <v>-0.99591940831420556</v>
      </c>
      <c r="R55" s="109">
        <f>+(A!P56-B!Q56)/(A!P56+B!Q56)</f>
        <v>-1</v>
      </c>
      <c r="S55" s="108">
        <f>+(A!Q56-B!R56)/(A!Q56+B!R56)</f>
        <v>-0.99948830783400711</v>
      </c>
      <c r="T55" s="109">
        <f>+(A!R56-B!S56)/(A!R56+B!S56)</f>
        <v>-0.9978788842931382</v>
      </c>
      <c r="U55" s="108">
        <f>+(A!S56-B!T56)/(A!S56+B!T56)</f>
        <v>-0.99780280142817912</v>
      </c>
      <c r="V55" s="109">
        <f>+(A!T56-B!U56)/(A!T56+B!U56)</f>
        <v>-0.99968450277637555</v>
      </c>
      <c r="W55" s="108">
        <f>+(A!U56-B!V56)/(A!U56+B!V56)</f>
        <v>-0.99884708889947116</v>
      </c>
      <c r="X55" s="109">
        <f>+(A!V56-B!W56)/(A!V56+B!W56)</f>
        <v>-1</v>
      </c>
      <c r="Y55" s="108">
        <f>+(A!W56-B!X56)/(A!W56+B!X56)</f>
        <v>-0.99973637575242758</v>
      </c>
      <c r="Z55" s="109">
        <f>+(A!X56-B!Y56)/(A!X56+B!Y56)</f>
        <v>-1</v>
      </c>
      <c r="AA55" s="108">
        <f>+(A!Y56-B!Z56)/(A!Y56+B!Z56)</f>
        <v>-0.99986464231732353</v>
      </c>
      <c r="AB55" s="108">
        <f>+(A!Z56-B!AA56)/(A!Z56+B!AA56)</f>
        <v>-0.99968003071705114</v>
      </c>
      <c r="AC55" s="108">
        <f>+(A!AA56-B!AB56)/(A!AA56+B!AB56)</f>
        <v>-0.99543494800913013</v>
      </c>
      <c r="AD55" s="108">
        <f>+(A!AB56-B!AC56)/(A!AB56+B!AC56)</f>
        <v>-0.99923745615372883</v>
      </c>
      <c r="AE55" s="108">
        <f>+(A!AC56-B!AD56)/(A!AC56+B!AD56)</f>
        <v>-1</v>
      </c>
    </row>
    <row r="56" spans="4:31" s="1" customFormat="1" x14ac:dyDescent="0.25">
      <c r="D56" s="1" t="s">
        <v>52</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14</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42" t="s">
        <v>16</v>
      </c>
      <c r="E59" s="243"/>
      <c r="F59" s="110" t="str">
        <f>+IF(F46&gt;0.33, "COMERCIO INTRAINDUSTRIAL", "INDICIO DE COMERCIO INTRAINDUSTRIAL")</f>
        <v>COMERCIO INTRAINDUSTRIAL</v>
      </c>
      <c r="G59" s="141" t="str">
        <f t="shared" ref="G59:AA59" si="0">+IF(G46&gt;0.33, "COMERCIO INTRAINDUSTRIAL", "INDICIO DE COMERCIO INTRAINDUSTRIAL")</f>
        <v>COMERCIO INTRAINDUSTRIAL</v>
      </c>
      <c r="H59" s="110" t="str">
        <f t="shared" si="0"/>
        <v>COMERCIO INTRAINDUSTRIAL</v>
      </c>
      <c r="I59" s="141" t="str">
        <f t="shared" si="0"/>
        <v>COMERCIO INTRAINDUSTRIAL</v>
      </c>
      <c r="J59" s="110" t="str">
        <f t="shared" si="0"/>
        <v>COMERCIO INTRAINDUSTRIAL</v>
      </c>
      <c r="K59" s="141" t="str">
        <f t="shared" si="0"/>
        <v>COMERCIO INTRAINDUSTRIAL</v>
      </c>
      <c r="L59" s="110" t="e">
        <f t="shared" si="0"/>
        <v>#REF!</v>
      </c>
      <c r="M59" s="141" t="str">
        <f t="shared" si="0"/>
        <v>COMERCIO INTRAINDUSTRIAL</v>
      </c>
      <c r="N59" s="110" t="str">
        <f t="shared" si="0"/>
        <v>COMERCIO INTRAINDUSTRIAL</v>
      </c>
      <c r="O59" s="141" t="str">
        <f t="shared" si="0"/>
        <v>COMERCIO INTRAINDUSTRIAL</v>
      </c>
      <c r="P59" s="110" t="str">
        <f t="shared" si="0"/>
        <v>COMERCIO INTRAINDUSTRIAL</v>
      </c>
      <c r="Q59" s="141" t="str">
        <f t="shared" si="0"/>
        <v>COMERCIO INTRAINDUSTRIAL</v>
      </c>
      <c r="R59" s="110" t="str">
        <f t="shared" si="0"/>
        <v>COMERCIO INTRAINDUSTRIAL</v>
      </c>
      <c r="S59" s="141" t="str">
        <f t="shared" si="0"/>
        <v>COMERCIO INTRAINDUSTRIAL</v>
      </c>
      <c r="T59" s="110" t="str">
        <f t="shared" si="0"/>
        <v>COMERCIO INTRAINDUSTRIAL</v>
      </c>
      <c r="U59" s="141" t="str">
        <f t="shared" si="0"/>
        <v>COMERCIO INTRAINDUSTRIAL</v>
      </c>
      <c r="V59" s="110" t="str">
        <f t="shared" si="0"/>
        <v>COMERCIO INTRAINDUSTRIAL</v>
      </c>
      <c r="W59" s="141" t="str">
        <f t="shared" si="0"/>
        <v>COMERCIO INTRAINDUSTRIAL</v>
      </c>
      <c r="X59" s="110" t="str">
        <f t="shared" si="0"/>
        <v>COMERCIO INTRAINDUSTRIAL</v>
      </c>
      <c r="Y59" s="141" t="str">
        <f t="shared" si="0"/>
        <v>COMERCIO INTRAINDUSTRIAL</v>
      </c>
      <c r="Z59" s="110" t="str">
        <f t="shared" si="0"/>
        <v>COMERCIO INTRAINDUSTRIAL</v>
      </c>
      <c r="AA59" s="142" t="str">
        <f t="shared" si="0"/>
        <v>COMERCIO INTRAINDUSTRIAL</v>
      </c>
      <c r="AB59" s="142" t="str">
        <f t="shared" ref="AB59:AC59" si="1">+IF(AB46&gt;0.33, "COMERCIO INTRAINDUSTRIAL", "INDICIO DE COMERCIO INTRAINDUSTRIAL")</f>
        <v>COMERCIO INTRAINDUSTRIAL</v>
      </c>
      <c r="AC59" s="142" t="str">
        <f t="shared" si="1"/>
        <v>COMERCIO INTRAINDUSTRIAL</v>
      </c>
      <c r="AD59" s="142" t="str">
        <f t="shared" ref="AD59:AE59" si="2">+IF(AD46&gt;0.33, "COMERCIO INTRAINDUSTRIAL", "INDICIO DE COMERCIO INTRAINDUSTRIAL")</f>
        <v>COMERCIO INTRAINDUSTRIAL</v>
      </c>
      <c r="AE59" s="142" t="str">
        <f t="shared" si="2"/>
        <v>COMERCIO INTRAINDUSTRIAL</v>
      </c>
    </row>
    <row r="60" spans="4:31" x14ac:dyDescent="0.25">
      <c r="D60" s="244" t="s">
        <v>17</v>
      </c>
      <c r="E60" s="245"/>
      <c r="F60" s="111" t="e">
        <f t="shared" ref="F60:AA60" si="3">+IF(F47&gt;0.33, "COMERCIO INTRAINDUSTRIAL", "INDICIO DE COMERCIO INTRAINDUSTRIAL")</f>
        <v>#DIV/0!</v>
      </c>
      <c r="G60" s="140" t="e">
        <f t="shared" si="3"/>
        <v>#DIV/0!</v>
      </c>
      <c r="H60" s="111" t="str">
        <f t="shared" si="3"/>
        <v>INDICIO DE COMERCIO INTRAINDUSTRIAL</v>
      </c>
      <c r="I60" s="140" t="e">
        <f t="shared" si="3"/>
        <v>#DIV/0!</v>
      </c>
      <c r="J60" s="111" t="e">
        <f t="shared" si="3"/>
        <v>#DIV/0!</v>
      </c>
      <c r="K60" s="140" t="e">
        <f t="shared" si="3"/>
        <v>#DIV/0!</v>
      </c>
      <c r="L60" s="111" t="str">
        <f t="shared" si="3"/>
        <v>COMERCIO INTRAINDUSTRIAL</v>
      </c>
      <c r="M60" s="140" t="e">
        <f t="shared" si="3"/>
        <v>#DIV/0!</v>
      </c>
      <c r="N60" s="111" t="e">
        <f t="shared" si="3"/>
        <v>#DIV/0!</v>
      </c>
      <c r="O60" s="140" t="e">
        <f t="shared" si="3"/>
        <v>#DIV/0!</v>
      </c>
      <c r="P60" s="111" t="e">
        <f t="shared" si="3"/>
        <v>#DIV/0!</v>
      </c>
      <c r="Q60" s="140" t="e">
        <f t="shared" si="3"/>
        <v>#DIV/0!</v>
      </c>
      <c r="R60" s="111" t="str">
        <f t="shared" si="3"/>
        <v>INDICIO DE COMERCIO INTRAINDUSTRIAL</v>
      </c>
      <c r="S60" s="140" t="e">
        <f t="shared" si="3"/>
        <v>#DIV/0!</v>
      </c>
      <c r="T60" s="111" t="e">
        <f t="shared" si="3"/>
        <v>#DIV/0!</v>
      </c>
      <c r="U60" s="140" t="str">
        <f t="shared" si="3"/>
        <v>INDICIO DE COMERCIO INTRAINDUSTRIAL</v>
      </c>
      <c r="V60" s="111" t="str">
        <f t="shared" si="3"/>
        <v>INDICIO DE COMERCIO INTRAINDUSTRIAL</v>
      </c>
      <c r="W60" s="140" t="str">
        <f t="shared" si="3"/>
        <v>INDICIO DE COMERCIO INTRAINDUSTRIAL</v>
      </c>
      <c r="X60" s="111" t="str">
        <f t="shared" si="3"/>
        <v>INDICIO DE COMERCIO INTRAINDUSTRIAL</v>
      </c>
      <c r="Y60" s="140" t="str">
        <f t="shared" si="3"/>
        <v>INDICIO DE COMERCIO INTRAINDUSTRIAL</v>
      </c>
      <c r="Z60" s="111" t="str">
        <f t="shared" si="3"/>
        <v>INDICIO DE COMERCIO INTRAINDUSTRIAL</v>
      </c>
      <c r="AA60" s="143" t="str">
        <f t="shared" si="3"/>
        <v>INDICIO DE COMERCIO INTRAINDUSTRIAL</v>
      </c>
      <c r="AB60" s="143" t="str">
        <f t="shared" ref="AB60:AC60" si="4">+IF(AB47&gt;0.33, "COMERCIO INTRAINDUSTRIAL", "INDICIO DE COMERCIO INTRAINDUSTRIAL")</f>
        <v>INDICIO DE COMERCIO INTRAINDUSTRIAL</v>
      </c>
      <c r="AC60" s="143" t="str">
        <f t="shared" si="4"/>
        <v>INDICIO DE COMERCIO INTRAINDUSTRIAL</v>
      </c>
      <c r="AD60" s="143" t="str">
        <f t="shared" ref="AD60:AE60" si="5">+IF(AD47&gt;0.33, "COMERCIO INTRAINDUSTRIAL", "INDICIO DE COMERCIO INTRAINDUSTRIAL")</f>
        <v>INDICIO DE COMERCIO INTRAINDUSTRIAL</v>
      </c>
      <c r="AE60" s="143" t="e">
        <f t="shared" si="5"/>
        <v>#DIV/0!</v>
      </c>
    </row>
    <row r="61" spans="4:31" x14ac:dyDescent="0.25">
      <c r="D61" s="242" t="s">
        <v>18</v>
      </c>
      <c r="E61" s="243"/>
      <c r="F61" s="111" t="str">
        <f t="shared" ref="F61:AA61" si="6">+IF(F48&gt;0.33, "COMERCIO INTRAINDUSTRIAL", "INDICIO DE COMERCIO INTRAINDUSTRIAL")</f>
        <v>COMERCIO INTRAINDUSTRIAL</v>
      </c>
      <c r="G61" s="140" t="str">
        <f t="shared" si="6"/>
        <v>INDICIO DE COMERCIO INTRAINDUSTRIAL</v>
      </c>
      <c r="H61" s="111" t="str">
        <f t="shared" si="6"/>
        <v>COMERCIO INTRAINDUSTRIAL</v>
      </c>
      <c r="I61" s="140" t="str">
        <f t="shared" si="6"/>
        <v>COMERCIO INTRAINDUSTRIAL</v>
      </c>
      <c r="J61" s="111" t="str">
        <f t="shared" si="6"/>
        <v>COMERCIO INTRAINDUSTRIAL</v>
      </c>
      <c r="K61" s="140" t="str">
        <f t="shared" si="6"/>
        <v>COMERCIO INTRAINDUSTRIAL</v>
      </c>
      <c r="L61" s="111" t="str">
        <f t="shared" si="6"/>
        <v>INDICIO DE COMERCIO INTRAINDUSTRIAL</v>
      </c>
      <c r="M61" s="140" t="str">
        <f t="shared" si="6"/>
        <v>INDICIO DE COMERCIO INTRAINDUSTRIAL</v>
      </c>
      <c r="N61" s="111" t="str">
        <f t="shared" si="6"/>
        <v>INDICIO DE COMERCIO INTRAINDUSTRIAL</v>
      </c>
      <c r="O61" s="140" t="str">
        <f t="shared" si="6"/>
        <v>INDICIO DE COMERCIO INTRAINDUSTRIAL</v>
      </c>
      <c r="P61" s="111" t="str">
        <f t="shared" si="6"/>
        <v>COMERCIO INTRAINDUSTRIAL</v>
      </c>
      <c r="Q61" s="140" t="str">
        <f t="shared" si="6"/>
        <v>COMERCIO INTRAINDUSTRIAL</v>
      </c>
      <c r="R61" s="111" t="str">
        <f t="shared" si="6"/>
        <v>INDICIO DE COMERCIO INTRAINDUSTRIAL</v>
      </c>
      <c r="S61" s="140" t="str">
        <f t="shared" si="6"/>
        <v>INDICIO DE COMERCIO INTRAINDUSTRIAL</v>
      </c>
      <c r="T61" s="111" t="str">
        <f t="shared" si="6"/>
        <v>INDICIO DE COMERCIO INTRAINDUSTRIAL</v>
      </c>
      <c r="U61" s="140" t="str">
        <f t="shared" si="6"/>
        <v>INDICIO DE COMERCIO INTRAINDUSTRIAL</v>
      </c>
      <c r="V61" s="111" t="str">
        <f t="shared" si="6"/>
        <v>INDICIO DE COMERCIO INTRAINDUSTRIAL</v>
      </c>
      <c r="W61" s="140" t="str">
        <f t="shared" si="6"/>
        <v>INDICIO DE COMERCIO INTRAINDUSTRIAL</v>
      </c>
      <c r="X61" s="111" t="str">
        <f t="shared" si="6"/>
        <v>INDICIO DE COMERCIO INTRAINDUSTRIAL</v>
      </c>
      <c r="Y61" s="140" t="str">
        <f t="shared" si="6"/>
        <v>INDICIO DE COMERCIO INTRAINDUSTRIAL</v>
      </c>
      <c r="Z61" s="111" t="str">
        <f t="shared" si="6"/>
        <v>INDICIO DE COMERCIO INTRAINDUSTRIAL</v>
      </c>
      <c r="AA61" s="143" t="str">
        <f t="shared" si="6"/>
        <v>INDICIO DE COMERCIO INTRAINDUSTRIAL</v>
      </c>
      <c r="AB61" s="143" t="str">
        <f t="shared" ref="AB61:AC61" si="7">+IF(AB48&gt;0.33, "COMERCIO INTRAINDUSTRIAL", "INDICIO DE COMERCIO INTRAINDUSTRIAL")</f>
        <v>COMERCIO INTRAINDUSTRIAL</v>
      </c>
      <c r="AC61" s="143" t="str">
        <f t="shared" si="7"/>
        <v>COMERCIO INTRAINDUSTRIAL</v>
      </c>
      <c r="AD61" s="143" t="str">
        <f t="shared" ref="AD61:AE61" si="8">+IF(AD48&gt;0.33, "COMERCIO INTRAINDUSTRIAL", "INDICIO DE COMERCIO INTRAINDUSTRIAL")</f>
        <v>COMERCIO INTRAINDUSTRIAL</v>
      </c>
      <c r="AE61" s="143" t="str">
        <f t="shared" si="8"/>
        <v>INDICIO DE COMERCIO INTRAINDUSTRIAL</v>
      </c>
    </row>
    <row r="62" spans="4:31" x14ac:dyDescent="0.25">
      <c r="D62" s="244" t="s">
        <v>19</v>
      </c>
      <c r="E62" s="245"/>
      <c r="F62" s="111" t="e">
        <f t="shared" ref="F62:AA62" si="9">+IF(F49&gt;0.33, "COMERCIO INTRAINDUSTRIAL", "INDICIO DE COMERCIO INTRAINDUSTRIAL")</f>
        <v>#DIV/0!</v>
      </c>
      <c r="G62" s="140" t="str">
        <f t="shared" si="9"/>
        <v>INDICIO DE COMERCIO INTRAINDUSTRIAL</v>
      </c>
      <c r="H62" s="111" t="str">
        <f t="shared" si="9"/>
        <v>COMERCIO INTRAINDUSTRIAL</v>
      </c>
      <c r="I62" s="140" t="e">
        <f t="shared" si="9"/>
        <v>#DIV/0!</v>
      </c>
      <c r="J62" s="111" t="e">
        <f t="shared" si="9"/>
        <v>#DIV/0!</v>
      </c>
      <c r="K62" s="140" t="e">
        <f t="shared" si="9"/>
        <v>#DIV/0!</v>
      </c>
      <c r="L62" s="111" t="str">
        <f t="shared" si="9"/>
        <v>COMERCIO INTRAINDUSTRIAL</v>
      </c>
      <c r="M62" s="140" t="e">
        <f t="shared" si="9"/>
        <v>#DIV/0!</v>
      </c>
      <c r="N62" s="111" t="str">
        <f t="shared" si="9"/>
        <v>INDICIO DE COMERCIO INTRAINDUSTRIAL</v>
      </c>
      <c r="O62" s="140" t="str">
        <f t="shared" si="9"/>
        <v>INDICIO DE COMERCIO INTRAINDUSTRIAL</v>
      </c>
      <c r="P62" s="111" t="str">
        <f t="shared" si="9"/>
        <v>INDICIO DE COMERCIO INTRAINDUSTRIAL</v>
      </c>
      <c r="Q62" s="140" t="str">
        <f t="shared" si="9"/>
        <v>INDICIO DE COMERCIO INTRAINDUSTRIAL</v>
      </c>
      <c r="R62" s="111" t="str">
        <f t="shared" si="9"/>
        <v>INDICIO DE COMERCIO INTRAINDUSTRIAL</v>
      </c>
      <c r="S62" s="140" t="str">
        <f t="shared" si="9"/>
        <v>COMERCIO INTRAINDUSTRIAL</v>
      </c>
      <c r="T62" s="111" t="str">
        <f t="shared" si="9"/>
        <v>INDICIO DE COMERCIO INTRAINDUSTRIAL</v>
      </c>
      <c r="U62" s="140" t="str">
        <f t="shared" si="9"/>
        <v>COMERCIO INTRAINDUSTRIAL</v>
      </c>
      <c r="V62" s="111" t="str">
        <f t="shared" si="9"/>
        <v>COMERCIO INTRAINDUSTRIAL</v>
      </c>
      <c r="W62" s="140" t="str">
        <f t="shared" si="9"/>
        <v>COMERCIO INTRAINDUSTRIAL</v>
      </c>
      <c r="X62" s="111" t="str">
        <f t="shared" si="9"/>
        <v>INDICIO DE COMERCIO INTRAINDUSTRIAL</v>
      </c>
      <c r="Y62" s="140" t="str">
        <f t="shared" si="9"/>
        <v>INDICIO DE COMERCIO INTRAINDUSTRIAL</v>
      </c>
      <c r="Z62" s="111" t="str">
        <f t="shared" si="9"/>
        <v>COMERCIO INTRAINDUSTRIAL</v>
      </c>
      <c r="AA62" s="143" t="str">
        <f t="shared" si="9"/>
        <v>COMERCIO INTRAINDUSTRIAL</v>
      </c>
      <c r="AB62" s="143" t="str">
        <f t="shared" ref="AB62:AC62" si="10">+IF(AB49&gt;0.33, "COMERCIO INTRAINDUSTRIAL", "INDICIO DE COMERCIO INTRAINDUSTRIAL")</f>
        <v>COMERCIO INTRAINDUSTRIAL</v>
      </c>
      <c r="AC62" s="143" t="str">
        <f t="shared" si="10"/>
        <v>COMERCIO INTRAINDUSTRIAL</v>
      </c>
      <c r="AD62" s="143" t="str">
        <f t="shared" ref="AD62:AE62" si="11">+IF(AD49&gt;0.33, "COMERCIO INTRAINDUSTRIAL", "INDICIO DE COMERCIO INTRAINDUSTRIAL")</f>
        <v>COMERCIO INTRAINDUSTRIAL</v>
      </c>
      <c r="AE62" s="143" t="str">
        <f t="shared" si="11"/>
        <v>COMERCIO INTRAINDUSTRIAL</v>
      </c>
    </row>
    <row r="63" spans="4:31" x14ac:dyDescent="0.25">
      <c r="D63" s="242" t="s">
        <v>20</v>
      </c>
      <c r="E63" s="243"/>
      <c r="F63" s="111" t="e">
        <f t="shared" ref="F63:AA63" si="12">+IF(F50&gt;0.33, "COMERCIO INTRAINDUSTRIAL", "INDICIO DE COMERCIO INTRAINDUSTRIAL")</f>
        <v>#DIV/0!</v>
      </c>
      <c r="G63" s="140" t="str">
        <f t="shared" si="12"/>
        <v>INDICIO DE COMERCIO INTRAINDUSTRIAL</v>
      </c>
      <c r="H63" s="111" t="e">
        <f t="shared" si="12"/>
        <v>#DIV/0!</v>
      </c>
      <c r="I63" s="140" t="str">
        <f t="shared" si="12"/>
        <v>INDICIO DE COMERCIO INTRAINDUSTRIAL</v>
      </c>
      <c r="J63" s="111" t="e">
        <f t="shared" si="12"/>
        <v>#DIV/0!</v>
      </c>
      <c r="K63" s="140" t="str">
        <f t="shared" si="12"/>
        <v>INDICIO DE COMERCIO INTRAINDUSTRIAL</v>
      </c>
      <c r="L63" s="111" t="str">
        <f t="shared" si="12"/>
        <v>INDICIO DE COMERCIO INTRAINDUSTRIAL</v>
      </c>
      <c r="M63" s="140" t="e">
        <f t="shared" si="12"/>
        <v>#DIV/0!</v>
      </c>
      <c r="N63" s="111" t="e">
        <f t="shared" si="12"/>
        <v>#DIV/0!</v>
      </c>
      <c r="O63" s="140" t="str">
        <f t="shared" si="12"/>
        <v>INDICIO DE COMERCIO INTRAINDUSTRIAL</v>
      </c>
      <c r="P63" s="111" t="e">
        <f t="shared" si="12"/>
        <v>#DIV/0!</v>
      </c>
      <c r="Q63" s="140" t="str">
        <f t="shared" si="12"/>
        <v>INDICIO DE COMERCIO INTRAINDUSTRIAL</v>
      </c>
      <c r="R63" s="111" t="str">
        <f t="shared" si="12"/>
        <v>INDICIO DE COMERCIO INTRAINDUSTRIAL</v>
      </c>
      <c r="S63" s="140" t="str">
        <f t="shared" si="12"/>
        <v>INDICIO DE COMERCIO INTRAINDUSTRIAL</v>
      </c>
      <c r="T63" s="111" t="str">
        <f t="shared" si="12"/>
        <v>INDICIO DE COMERCIO INTRAINDUSTRIAL</v>
      </c>
      <c r="U63" s="140" t="str">
        <f t="shared" si="12"/>
        <v>INDICIO DE COMERCIO INTRAINDUSTRIAL</v>
      </c>
      <c r="V63" s="111" t="str">
        <f t="shared" si="12"/>
        <v>INDICIO DE COMERCIO INTRAINDUSTRIAL</v>
      </c>
      <c r="W63" s="140" t="str">
        <f t="shared" si="12"/>
        <v>INDICIO DE COMERCIO INTRAINDUSTRIAL</v>
      </c>
      <c r="X63" s="111" t="str">
        <f t="shared" si="12"/>
        <v>INDICIO DE COMERCIO INTRAINDUSTRIAL</v>
      </c>
      <c r="Y63" s="140" t="str">
        <f t="shared" si="12"/>
        <v>INDICIO DE COMERCIO INTRAINDUSTRIAL</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AE63" si="14">+IF(AD50&gt;0.33, "COMERCIO INTRAINDUSTRIAL", "INDICIO DE COMERCIO INTRAINDUSTRIAL")</f>
        <v>INDICIO DE COMERCIO INTRAINDUSTRIAL</v>
      </c>
      <c r="AE63" s="143" t="str">
        <f t="shared" si="14"/>
        <v>INDICIO DE COMERCIO INTRAINDUSTRIAL</v>
      </c>
    </row>
    <row r="64" spans="4:31" x14ac:dyDescent="0.25">
      <c r="D64" s="244" t="s">
        <v>21</v>
      </c>
      <c r="E64" s="245"/>
      <c r="F64" s="111" t="str">
        <f t="shared" ref="F64:AA64" si="15">+IF(F51&gt;0.33, "COMERCIO INTRAINDUSTRIAL", "INDICIO DE COMERCIO INTRAINDUSTRIAL")</f>
        <v>INDICIO DE COMERCIO INTRAINDUSTRIAL</v>
      </c>
      <c r="G64" s="140" t="str">
        <f t="shared" si="15"/>
        <v>INDICIO DE COMERCIO INTRAINDUSTRIAL</v>
      </c>
      <c r="H64" s="111" t="str">
        <f t="shared" si="15"/>
        <v>INDICIO DE COMERCIO INTRAINDUSTRIAL</v>
      </c>
      <c r="I64" s="140" t="str">
        <f t="shared" si="15"/>
        <v>INDICIO DE COMERCIO INTRAINDUSTRIAL</v>
      </c>
      <c r="J64" s="111" t="str">
        <f t="shared" si="15"/>
        <v>INDICIO DE COMERCIO INTRAINDUSTRIAL</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AE64" si="17">+IF(AD51&gt;0.33, "COMERCIO INTRAINDUSTRIAL", "INDICIO DE COMERCIO INTRAINDUSTRIAL")</f>
        <v>INDICIO DE COMERCIO INTRAINDUSTRIAL</v>
      </c>
      <c r="AE64" s="143" t="str">
        <f t="shared" si="17"/>
        <v>INDICIO DE COMERCIO INTRAINDUSTRIAL</v>
      </c>
    </row>
    <row r="65" spans="4:31" x14ac:dyDescent="0.25">
      <c r="D65" s="242" t="s">
        <v>22</v>
      </c>
      <c r="E65" s="243"/>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AE65" si="20">+IF(AD52&gt;0.33, "COMERCIO INTRAINDUSTRIAL", "INDICIO DE COMERCIO INTRAINDUSTRIAL")</f>
        <v>INDICIO DE COMERCIO INTRAINDUSTRIAL</v>
      </c>
      <c r="AE65" s="143" t="str">
        <f t="shared" si="20"/>
        <v>INDICIO DE COMERCIO INTRAINDUSTRIAL</v>
      </c>
    </row>
    <row r="66" spans="4:31" x14ac:dyDescent="0.25">
      <c r="D66" s="244" t="s">
        <v>23</v>
      </c>
      <c r="E66" s="245"/>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AE66" si="23">+IF(AD53&gt;0.33, "COMERCIO INTRAINDUSTRIAL", "INDICIO DE COMERCIO INTRAINDUSTRIAL")</f>
        <v>INDICIO DE COMERCIO INTRAINDUSTRIAL</v>
      </c>
      <c r="AE66" s="143" t="str">
        <f t="shared" si="23"/>
        <v>INDICIO DE COMERCIO INTRAINDUSTRIAL</v>
      </c>
    </row>
    <row r="67" spans="4:31" x14ac:dyDescent="0.25">
      <c r="D67" s="242" t="s">
        <v>24</v>
      </c>
      <c r="E67" s="243"/>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AE67" si="26">+IF(AD54&gt;0.33, "COMERCIO INTRAINDUSTRIAL", "INDICIO DE COMERCIO INTRAINDUSTRIAL")</f>
        <v>INDICIO DE COMERCIO INTRAINDUSTRIAL</v>
      </c>
      <c r="AE67" s="143" t="str">
        <f t="shared" si="26"/>
        <v>INDICIO DE COMERCIO INTRAINDUSTRIAL</v>
      </c>
    </row>
    <row r="68" spans="4:31" ht="15.75" thickBot="1" x14ac:dyDescent="0.3">
      <c r="D68" s="240" t="s">
        <v>25</v>
      </c>
      <c r="E68" s="241"/>
      <c r="F68" s="112" t="str">
        <f t="shared" ref="F68:AA68" si="27">+IF(F55&gt;0.33, "COMERCIO INTRAINDUSTRIAL", "INDICIO DE COMERCIO INTRAINDUSTRIAL")</f>
        <v>INDICIO DE COMERCIO INTRAINDUSTRIAL</v>
      </c>
      <c r="G68" s="144" t="str">
        <f t="shared" si="27"/>
        <v>INDICIO DE COMERCIO INTRAINDUSTRIAL</v>
      </c>
      <c r="H68" s="112" t="str">
        <f t="shared" si="27"/>
        <v>INDICIO DE COMERCIO INTRAINDUSTRIAL</v>
      </c>
      <c r="I68" s="144" t="e">
        <f t="shared" si="27"/>
        <v>#DIV/0!</v>
      </c>
      <c r="J68" s="112" t="str">
        <f t="shared" si="27"/>
        <v>INDICIO DE COMERCIO INTRAINDUSTRIAL</v>
      </c>
      <c r="K68" s="144" t="str">
        <f t="shared" si="27"/>
        <v>INDICIO DE COMERCIO INTRAINDUSTRIAL</v>
      </c>
      <c r="L68" s="112" t="str">
        <f t="shared" si="27"/>
        <v>INDICIO DE COMERCIO INTRAINDUSTRIAL</v>
      </c>
      <c r="M68" s="144" t="str">
        <f t="shared" si="27"/>
        <v>INDICIO DE COMERCIO INTRAINDUSTRIAL</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AE68" si="29">+IF(AD55&gt;0.33, "COMERCIO INTRAINDUSTRIAL", "INDICIO DE COMERCIO INTRAINDUSTRIAL")</f>
        <v>INDICIO DE COMERCIO INTRAINDUSTRIAL</v>
      </c>
      <c r="AE68" s="145" t="str">
        <f t="shared" si="29"/>
        <v>INDICIO DE COMERCIO INTRAINDUSTRIAL</v>
      </c>
    </row>
    <row r="69" spans="4:31" x14ac:dyDescent="0.25">
      <c r="D69" s="1"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P23" sqref="P23"/>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97" t="s">
        <v>13</v>
      </c>
      <c r="C2" s="197"/>
      <c r="D2" s="197"/>
      <c r="E2" s="197"/>
      <c r="F2" s="197"/>
      <c r="G2" s="197"/>
      <c r="H2" s="197"/>
      <c r="I2" s="197"/>
      <c r="J2" s="197"/>
      <c r="K2" s="197"/>
      <c r="L2" s="197"/>
      <c r="M2" s="197"/>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5"/>
  <sheetViews>
    <sheetView showGridLines="0" topLeftCell="P39" workbookViewId="0">
      <selection activeCell="AC45" sqref="AC45:AC55"/>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 min="28" max="28" width="13" customWidth="1"/>
    <col min="29" max="29" width="12.85546875" customWidth="1"/>
  </cols>
  <sheetData>
    <row r="7" spans="2:16" ht="15" customHeight="1" x14ac:dyDescent="0.25">
      <c r="B7" s="200" t="s">
        <v>48</v>
      </c>
      <c r="C7" s="200"/>
      <c r="D7" s="200"/>
      <c r="E7" s="200"/>
      <c r="M7" s="200" t="s">
        <v>4</v>
      </c>
      <c r="N7" s="200"/>
      <c r="O7" s="200"/>
      <c r="P7" s="200"/>
    </row>
    <row r="8" spans="2:16" x14ac:dyDescent="0.25">
      <c r="B8" s="200"/>
      <c r="C8" s="200"/>
      <c r="D8" s="200"/>
      <c r="E8" s="200"/>
      <c r="G8" s="202" t="s">
        <v>0</v>
      </c>
      <c r="H8" s="202"/>
      <c r="I8" s="202"/>
      <c r="J8" s="202"/>
      <c r="M8" s="200"/>
      <c r="N8" s="200"/>
      <c r="O8" s="200"/>
      <c r="P8" s="200"/>
    </row>
    <row r="9" spans="2:16" x14ac:dyDescent="0.25">
      <c r="B9" s="200"/>
      <c r="C9" s="200"/>
      <c r="D9" s="200"/>
      <c r="E9" s="200"/>
      <c r="G9" s="202"/>
      <c r="H9" s="202"/>
      <c r="I9" s="202"/>
      <c r="J9" s="202"/>
      <c r="M9" s="200"/>
      <c r="N9" s="200"/>
      <c r="O9" s="200"/>
      <c r="P9" s="200"/>
    </row>
    <row r="10" spans="2:16" x14ac:dyDescent="0.25">
      <c r="B10" s="200"/>
      <c r="C10" s="200"/>
      <c r="D10" s="200"/>
      <c r="E10" s="200"/>
      <c r="G10" s="202"/>
      <c r="H10" s="202"/>
      <c r="I10" s="202"/>
      <c r="J10" s="202"/>
      <c r="M10" s="200"/>
      <c r="N10" s="200"/>
      <c r="O10" s="200"/>
      <c r="P10" s="200"/>
    </row>
    <row r="11" spans="2:16" x14ac:dyDescent="0.25">
      <c r="B11" s="200"/>
      <c r="C11" s="200"/>
      <c r="D11" s="200"/>
      <c r="E11" s="200"/>
      <c r="G11" s="202"/>
      <c r="H11" s="202"/>
      <c r="I11" s="202"/>
      <c r="J11" s="202"/>
      <c r="M11" s="200"/>
      <c r="N11" s="200"/>
      <c r="O11" s="200"/>
      <c r="P11" s="200"/>
    </row>
    <row r="12" spans="2:16" x14ac:dyDescent="0.25">
      <c r="B12" s="200"/>
      <c r="C12" s="200"/>
      <c r="D12" s="200"/>
      <c r="E12" s="200"/>
      <c r="G12" s="202"/>
      <c r="H12" s="202"/>
      <c r="I12" s="202"/>
      <c r="J12" s="202"/>
      <c r="M12" s="200"/>
      <c r="N12" s="200"/>
      <c r="O12" s="200"/>
      <c r="P12" s="200"/>
    </row>
    <row r="13" spans="2:16" x14ac:dyDescent="0.25">
      <c r="B13" s="200"/>
      <c r="C13" s="200"/>
      <c r="D13" s="200"/>
      <c r="E13" s="200"/>
      <c r="G13" s="202"/>
      <c r="H13" s="202"/>
      <c r="I13" s="202"/>
      <c r="J13" s="202"/>
      <c r="M13" s="200"/>
      <c r="N13" s="200"/>
      <c r="O13" s="200"/>
      <c r="P13" s="200"/>
    </row>
    <row r="14" spans="2:16" x14ac:dyDescent="0.25">
      <c r="B14" s="200"/>
      <c r="C14" s="200"/>
      <c r="D14" s="200"/>
      <c r="E14" s="200"/>
      <c r="G14" s="202"/>
      <c r="H14" s="202"/>
      <c r="I14" s="202"/>
      <c r="J14" s="202"/>
      <c r="M14" s="200"/>
      <c r="N14" s="200"/>
      <c r="O14" s="200"/>
      <c r="P14" s="200"/>
    </row>
    <row r="15" spans="2:16" x14ac:dyDescent="0.25">
      <c r="B15" s="200"/>
      <c r="C15" s="200"/>
      <c r="D15" s="200"/>
      <c r="E15" s="200"/>
      <c r="G15" s="202"/>
      <c r="H15" s="202"/>
      <c r="I15" s="202"/>
      <c r="J15" s="202"/>
      <c r="M15" s="200"/>
      <c r="N15" s="200"/>
      <c r="O15" s="200"/>
      <c r="P15" s="200"/>
    </row>
    <row r="16" spans="2:16" x14ac:dyDescent="0.25">
      <c r="B16" s="200"/>
      <c r="C16" s="200"/>
      <c r="D16" s="200"/>
      <c r="E16" s="200"/>
      <c r="G16" s="202"/>
      <c r="H16" s="202"/>
      <c r="I16" s="202"/>
      <c r="J16" s="202"/>
      <c r="M16" s="200"/>
      <c r="N16" s="200"/>
      <c r="O16" s="200"/>
      <c r="P16" s="200"/>
    </row>
    <row r="17" spans="3:15" x14ac:dyDescent="0.25">
      <c r="C17" s="201" t="s">
        <v>3</v>
      </c>
      <c r="D17" s="201"/>
      <c r="E17" s="201"/>
      <c r="M17" s="201" t="s">
        <v>3</v>
      </c>
      <c r="N17" s="201"/>
      <c r="O17" s="201"/>
    </row>
    <row r="43" spans="2:29" x14ac:dyDescent="0.25">
      <c r="C43" s="4" t="s">
        <v>56</v>
      </c>
      <c r="D43" s="5"/>
      <c r="E43" s="5"/>
      <c r="F43" s="5"/>
      <c r="G43" s="5"/>
      <c r="H43" s="5"/>
      <c r="I43" s="5"/>
    </row>
    <row r="44" spans="2:29" ht="15.75" thickBot="1" x14ac:dyDescent="0.3"/>
    <row r="45" spans="2:29" ht="15.75" thickBot="1" x14ac:dyDescent="0.3">
      <c r="B45" s="6" t="s">
        <v>14</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12">
        <v>2010</v>
      </c>
      <c r="T45" s="12">
        <v>2011</v>
      </c>
      <c r="U45" s="12">
        <v>2012</v>
      </c>
      <c r="V45" s="8">
        <v>2013</v>
      </c>
      <c r="W45" s="12">
        <v>2014</v>
      </c>
      <c r="X45" s="12">
        <v>2015</v>
      </c>
      <c r="Y45" s="12">
        <v>2016</v>
      </c>
      <c r="Z45" s="8">
        <v>2017</v>
      </c>
      <c r="AA45" s="12">
        <v>2018</v>
      </c>
      <c r="AB45" s="8">
        <v>2019</v>
      </c>
      <c r="AC45" s="262">
        <v>2020</v>
      </c>
    </row>
    <row r="46" spans="2:29" ht="15.75" thickBot="1" x14ac:dyDescent="0.3">
      <c r="B46" s="203" t="s">
        <v>26</v>
      </c>
      <c r="C46" s="204"/>
      <c r="D46" s="192">
        <f>SUM(D47:D56)</f>
        <v>24109</v>
      </c>
      <c r="E46" s="192">
        <f t="shared" ref="E46:AC46" si="0">SUM(E47:E56)</f>
        <v>6433</v>
      </c>
      <c r="F46" s="192">
        <f t="shared" si="0"/>
        <v>18342</v>
      </c>
      <c r="G46" s="192">
        <f t="shared" si="0"/>
        <v>20355</v>
      </c>
      <c r="H46" s="192">
        <f t="shared" si="0"/>
        <v>20861</v>
      </c>
      <c r="I46" s="192">
        <f t="shared" si="0"/>
        <v>25100</v>
      </c>
      <c r="J46" s="192">
        <f>SUM(J47:J55)</f>
        <v>24183</v>
      </c>
      <c r="K46" s="192">
        <f t="shared" si="0"/>
        <v>44051</v>
      </c>
      <c r="L46" s="192">
        <f t="shared" si="0"/>
        <v>52251</v>
      </c>
      <c r="M46" s="192">
        <f t="shared" si="0"/>
        <v>76780</v>
      </c>
      <c r="N46" s="192">
        <f t="shared" si="0"/>
        <v>89660</v>
      </c>
      <c r="O46" s="192">
        <f t="shared" si="0"/>
        <v>94172</v>
      </c>
      <c r="P46" s="192">
        <f t="shared" si="0"/>
        <v>65182</v>
      </c>
      <c r="Q46" s="255">
        <f t="shared" si="0"/>
        <v>322029</v>
      </c>
      <c r="R46" s="192">
        <f t="shared" si="0"/>
        <v>27532</v>
      </c>
      <c r="S46" s="192">
        <f t="shared" si="0"/>
        <v>188086</v>
      </c>
      <c r="T46" s="192">
        <f t="shared" si="0"/>
        <v>110271</v>
      </c>
      <c r="U46" s="192">
        <f t="shared" si="0"/>
        <v>44583</v>
      </c>
      <c r="V46" s="193">
        <f t="shared" si="0"/>
        <v>40153</v>
      </c>
      <c r="W46" s="192">
        <f t="shared" si="0"/>
        <v>40538</v>
      </c>
      <c r="X46" s="192">
        <f t="shared" si="0"/>
        <v>58283</v>
      </c>
      <c r="Y46" s="192">
        <f t="shared" si="0"/>
        <v>41407</v>
      </c>
      <c r="Z46" s="193">
        <f t="shared" si="0"/>
        <v>91291</v>
      </c>
      <c r="AA46" s="192">
        <f t="shared" si="0"/>
        <v>110281</v>
      </c>
      <c r="AB46" s="193">
        <f t="shared" si="0"/>
        <v>73656</v>
      </c>
      <c r="AC46" s="261">
        <f t="shared" si="0"/>
        <v>66500</v>
      </c>
    </row>
    <row r="47" spans="2:29" x14ac:dyDescent="0.25">
      <c r="B47" s="205" t="s">
        <v>16</v>
      </c>
      <c r="C47" s="206"/>
      <c r="D47" s="251">
        <v>219</v>
      </c>
      <c r="E47" s="251">
        <v>1053</v>
      </c>
      <c r="F47" s="251">
        <v>1786</v>
      </c>
      <c r="G47" s="251">
        <v>1970</v>
      </c>
      <c r="H47" s="251">
        <v>1316</v>
      </c>
      <c r="I47" s="190">
        <v>1575</v>
      </c>
      <c r="J47" s="251">
        <v>1051</v>
      </c>
      <c r="K47" s="251">
        <v>2203</v>
      </c>
      <c r="L47" s="251">
        <v>1596</v>
      </c>
      <c r="M47" s="251">
        <v>4381</v>
      </c>
      <c r="N47" s="251">
        <v>5532</v>
      </c>
      <c r="O47" s="251">
        <v>4233</v>
      </c>
      <c r="P47" s="254">
        <v>3667</v>
      </c>
      <c r="Q47" s="251">
        <v>4223</v>
      </c>
      <c r="R47" s="251">
        <v>3306</v>
      </c>
      <c r="S47" s="189">
        <v>5910</v>
      </c>
      <c r="T47" s="189">
        <v>5243</v>
      </c>
      <c r="U47" s="189">
        <v>6815</v>
      </c>
      <c r="V47" s="190">
        <v>6815</v>
      </c>
      <c r="W47" s="189">
        <v>8307</v>
      </c>
      <c r="X47" s="189">
        <v>10778</v>
      </c>
      <c r="Y47" s="189">
        <v>11561</v>
      </c>
      <c r="Z47" s="190">
        <v>13699</v>
      </c>
      <c r="AA47" s="189">
        <v>15749</v>
      </c>
      <c r="AB47" s="190">
        <v>14994</v>
      </c>
      <c r="AC47" s="189">
        <v>23720</v>
      </c>
    </row>
    <row r="48" spans="2:29" x14ac:dyDescent="0.25">
      <c r="B48" s="207" t="s">
        <v>17</v>
      </c>
      <c r="C48" s="208"/>
      <c r="D48" s="189">
        <v>0</v>
      </c>
      <c r="E48" s="189">
        <v>0</v>
      </c>
      <c r="F48" s="189">
        <v>0</v>
      </c>
      <c r="G48" s="189">
        <v>0</v>
      </c>
      <c r="H48" s="189">
        <v>0</v>
      </c>
      <c r="I48" s="180">
        <v>0</v>
      </c>
      <c r="J48" s="189">
        <v>0</v>
      </c>
      <c r="K48" s="189">
        <v>0</v>
      </c>
      <c r="L48" s="189">
        <v>0</v>
      </c>
      <c r="M48" s="180">
        <v>0</v>
      </c>
      <c r="N48" s="189">
        <v>0</v>
      </c>
      <c r="O48" s="180">
        <v>0</v>
      </c>
      <c r="P48" s="189">
        <v>0</v>
      </c>
      <c r="Q48" s="180">
        <v>0</v>
      </c>
      <c r="R48" s="189">
        <v>0</v>
      </c>
      <c r="S48" s="181">
        <v>0</v>
      </c>
      <c r="T48" s="181">
        <v>0</v>
      </c>
      <c r="U48" s="181">
        <v>0</v>
      </c>
      <c r="V48" s="180">
        <v>0</v>
      </c>
      <c r="W48" s="181">
        <v>0</v>
      </c>
      <c r="X48" s="181">
        <v>0</v>
      </c>
      <c r="Y48" s="181">
        <v>0</v>
      </c>
      <c r="Z48" s="180">
        <v>0</v>
      </c>
      <c r="AA48" s="181">
        <v>0</v>
      </c>
      <c r="AB48" s="180">
        <v>0</v>
      </c>
      <c r="AC48" s="181">
        <v>0</v>
      </c>
    </row>
    <row r="49" spans="2:29" s="1" customFormat="1" x14ac:dyDescent="0.25">
      <c r="B49" s="198" t="s">
        <v>18</v>
      </c>
      <c r="C49" s="199"/>
      <c r="D49" s="189">
        <v>781</v>
      </c>
      <c r="E49" s="189">
        <v>625</v>
      </c>
      <c r="F49" s="189">
        <v>1744</v>
      </c>
      <c r="G49" s="189">
        <v>1654</v>
      </c>
      <c r="H49" s="189">
        <v>1560</v>
      </c>
      <c r="I49" s="190">
        <v>2040</v>
      </c>
      <c r="J49" s="189">
        <v>913</v>
      </c>
      <c r="K49" s="190">
        <v>785</v>
      </c>
      <c r="L49" s="189">
        <v>1069</v>
      </c>
      <c r="M49" s="189">
        <v>2096</v>
      </c>
      <c r="N49" s="189">
        <v>1240</v>
      </c>
      <c r="O49" s="189">
        <v>15899</v>
      </c>
      <c r="P49" s="256">
        <v>9799</v>
      </c>
      <c r="Q49" s="189">
        <v>6515</v>
      </c>
      <c r="R49" s="189">
        <v>1753</v>
      </c>
      <c r="S49" s="188">
        <v>7529</v>
      </c>
      <c r="T49" s="189">
        <v>14310</v>
      </c>
      <c r="U49" s="189">
        <v>12371</v>
      </c>
      <c r="V49" s="190">
        <v>21656</v>
      </c>
      <c r="W49" s="189">
        <v>18187</v>
      </c>
      <c r="X49" s="188">
        <v>6695</v>
      </c>
      <c r="Y49" s="189">
        <v>6647</v>
      </c>
      <c r="Z49" s="190">
        <v>11841</v>
      </c>
      <c r="AA49" s="189">
        <v>16405</v>
      </c>
      <c r="AB49" s="190">
        <v>10417</v>
      </c>
      <c r="AC49" s="189">
        <v>5413</v>
      </c>
    </row>
    <row r="50" spans="2:29" x14ac:dyDescent="0.25">
      <c r="B50" s="207" t="s">
        <v>19</v>
      </c>
      <c r="C50" s="208"/>
      <c r="D50" s="181">
        <v>0</v>
      </c>
      <c r="E50" s="181">
        <v>0</v>
      </c>
      <c r="F50" s="181">
        <v>2833</v>
      </c>
      <c r="G50" s="181">
        <v>0</v>
      </c>
      <c r="H50" s="181">
        <v>0</v>
      </c>
      <c r="I50" s="180">
        <v>0</v>
      </c>
      <c r="J50" s="189">
        <v>0</v>
      </c>
      <c r="K50" s="180">
        <v>0</v>
      </c>
      <c r="L50" s="189">
        <v>0</v>
      </c>
      <c r="M50" s="180">
        <v>0</v>
      </c>
      <c r="N50" s="189">
        <v>0</v>
      </c>
      <c r="O50" s="189">
        <v>0</v>
      </c>
      <c r="P50" s="189">
        <v>0</v>
      </c>
      <c r="Q50" s="189">
        <v>220339</v>
      </c>
      <c r="R50" s="181">
        <v>0</v>
      </c>
      <c r="S50" s="188">
        <v>151147</v>
      </c>
      <c r="T50" s="181">
        <v>55344</v>
      </c>
      <c r="U50" s="181">
        <v>13620</v>
      </c>
      <c r="V50" s="180">
        <v>0</v>
      </c>
      <c r="W50" s="181">
        <v>0</v>
      </c>
      <c r="X50" s="181">
        <v>25482</v>
      </c>
      <c r="Y50" s="188">
        <v>3493</v>
      </c>
      <c r="Z50" s="180">
        <v>45807</v>
      </c>
      <c r="AA50" s="181">
        <v>40374</v>
      </c>
      <c r="AB50" s="191">
        <v>43790</v>
      </c>
      <c r="AC50" s="188">
        <v>24183</v>
      </c>
    </row>
    <row r="51" spans="2:29" s="1" customFormat="1" x14ac:dyDescent="0.25">
      <c r="B51" s="198" t="s">
        <v>20</v>
      </c>
      <c r="C51" s="199"/>
      <c r="D51" s="179">
        <v>0</v>
      </c>
      <c r="E51" s="179">
        <v>0</v>
      </c>
      <c r="F51" s="179">
        <v>0</v>
      </c>
      <c r="G51" s="179">
        <v>0</v>
      </c>
      <c r="H51" s="179">
        <v>0</v>
      </c>
      <c r="I51" s="178">
        <v>0</v>
      </c>
      <c r="J51" s="189">
        <v>0</v>
      </c>
      <c r="K51" s="178">
        <v>0</v>
      </c>
      <c r="L51" s="189">
        <v>0</v>
      </c>
      <c r="M51" s="178">
        <v>0</v>
      </c>
      <c r="N51" s="189">
        <v>0</v>
      </c>
      <c r="O51" s="189">
        <v>0</v>
      </c>
      <c r="P51" s="189">
        <v>0</v>
      </c>
      <c r="Q51" s="189">
        <v>0</v>
      </c>
      <c r="R51" s="189">
        <v>0</v>
      </c>
      <c r="S51" s="189">
        <v>0</v>
      </c>
      <c r="T51" s="189">
        <v>0</v>
      </c>
      <c r="U51" s="189">
        <v>0</v>
      </c>
      <c r="V51" s="190">
        <v>0</v>
      </c>
      <c r="W51" s="189">
        <v>0</v>
      </c>
      <c r="X51" s="189">
        <v>0</v>
      </c>
      <c r="Y51" s="189">
        <v>0</v>
      </c>
      <c r="Z51" s="190">
        <v>0</v>
      </c>
      <c r="AA51" s="189">
        <v>0</v>
      </c>
      <c r="AB51" s="190">
        <v>0</v>
      </c>
      <c r="AC51" s="189">
        <v>0</v>
      </c>
    </row>
    <row r="52" spans="2:29" x14ac:dyDescent="0.25">
      <c r="B52" s="207" t="s">
        <v>21</v>
      </c>
      <c r="C52" s="208"/>
      <c r="D52" s="188">
        <v>2342</v>
      </c>
      <c r="E52" s="188">
        <v>2862</v>
      </c>
      <c r="F52" s="188">
        <v>1139</v>
      </c>
      <c r="G52" s="188">
        <v>985</v>
      </c>
      <c r="H52" s="188">
        <v>2348</v>
      </c>
      <c r="I52" s="191">
        <v>1965</v>
      </c>
      <c r="J52" s="189">
        <v>1150</v>
      </c>
      <c r="K52" s="191">
        <v>1718</v>
      </c>
      <c r="L52" s="188">
        <v>629</v>
      </c>
      <c r="M52" s="188">
        <v>1040</v>
      </c>
      <c r="N52" s="188">
        <v>1140</v>
      </c>
      <c r="O52" s="188">
        <v>830</v>
      </c>
      <c r="P52" s="258">
        <v>854</v>
      </c>
      <c r="Q52" s="188">
        <v>1443</v>
      </c>
      <c r="R52" s="188">
        <v>6360</v>
      </c>
      <c r="S52" s="188">
        <v>3936</v>
      </c>
      <c r="T52" s="188">
        <v>15820</v>
      </c>
      <c r="U52" s="188">
        <v>5934</v>
      </c>
      <c r="V52" s="191">
        <v>4442</v>
      </c>
      <c r="W52" s="188">
        <v>860</v>
      </c>
      <c r="X52" s="188">
        <v>659</v>
      </c>
      <c r="Y52" s="188">
        <v>772</v>
      </c>
      <c r="Z52" s="191">
        <v>721</v>
      </c>
      <c r="AA52" s="188">
        <v>542</v>
      </c>
      <c r="AB52" s="191">
        <v>553</v>
      </c>
      <c r="AC52" s="188">
        <v>664</v>
      </c>
    </row>
    <row r="53" spans="2:29" s="1" customFormat="1" x14ac:dyDescent="0.25">
      <c r="B53" s="198" t="s">
        <v>22</v>
      </c>
      <c r="C53" s="199"/>
      <c r="D53" s="189">
        <v>20657</v>
      </c>
      <c r="E53" s="189">
        <v>1667</v>
      </c>
      <c r="F53" s="189">
        <v>10753</v>
      </c>
      <c r="G53" s="189">
        <v>15744</v>
      </c>
      <c r="H53" s="189">
        <v>15571</v>
      </c>
      <c r="I53" s="190">
        <v>19312</v>
      </c>
      <c r="J53" s="189">
        <v>21043</v>
      </c>
      <c r="K53" s="190">
        <v>39286</v>
      </c>
      <c r="L53" s="189">
        <v>48794</v>
      </c>
      <c r="M53" s="189">
        <v>69187</v>
      </c>
      <c r="N53" s="189">
        <v>78861</v>
      </c>
      <c r="O53" s="189">
        <v>73126</v>
      </c>
      <c r="P53" s="256">
        <v>50789</v>
      </c>
      <c r="Q53" s="189">
        <v>89392</v>
      </c>
      <c r="R53" s="189">
        <v>15774</v>
      </c>
      <c r="S53" s="188">
        <v>19119</v>
      </c>
      <c r="T53" s="189">
        <v>19218</v>
      </c>
      <c r="U53" s="189">
        <v>4987</v>
      </c>
      <c r="V53" s="190">
        <v>6445</v>
      </c>
      <c r="W53" s="189">
        <v>12118</v>
      </c>
      <c r="X53" s="188">
        <v>13991</v>
      </c>
      <c r="Y53" s="189">
        <v>18062</v>
      </c>
      <c r="Z53" s="190">
        <v>18684</v>
      </c>
      <c r="AA53" s="189">
        <v>36336</v>
      </c>
      <c r="AB53" s="190">
        <v>3359</v>
      </c>
      <c r="AC53" s="189">
        <v>12197</v>
      </c>
    </row>
    <row r="54" spans="2:29" x14ac:dyDescent="0.25">
      <c r="B54" s="207" t="s">
        <v>23</v>
      </c>
      <c r="C54" s="208"/>
      <c r="D54" s="181">
        <v>28</v>
      </c>
      <c r="E54" s="181">
        <v>34</v>
      </c>
      <c r="F54" s="181">
        <v>86</v>
      </c>
      <c r="G54" s="181">
        <v>1</v>
      </c>
      <c r="H54" s="181">
        <v>0</v>
      </c>
      <c r="I54" s="180">
        <v>208</v>
      </c>
      <c r="J54" s="189">
        <v>15</v>
      </c>
      <c r="K54" s="180">
        <v>25</v>
      </c>
      <c r="L54" s="181">
        <v>99</v>
      </c>
      <c r="M54" s="181">
        <v>70</v>
      </c>
      <c r="N54" s="181">
        <v>2836</v>
      </c>
      <c r="O54" s="181">
        <v>16</v>
      </c>
      <c r="P54" s="257">
        <v>28</v>
      </c>
      <c r="Q54" s="188">
        <v>18</v>
      </c>
      <c r="R54" s="188">
        <v>125</v>
      </c>
      <c r="S54" s="181">
        <v>63</v>
      </c>
      <c r="T54" s="181">
        <v>44</v>
      </c>
      <c r="U54" s="181">
        <v>72</v>
      </c>
      <c r="V54" s="180">
        <v>45</v>
      </c>
      <c r="W54" s="181">
        <v>136</v>
      </c>
      <c r="X54" s="188">
        <v>198</v>
      </c>
      <c r="Y54" s="181">
        <v>113</v>
      </c>
      <c r="Z54" s="191">
        <v>208</v>
      </c>
      <c r="AA54" s="181">
        <v>269</v>
      </c>
      <c r="AB54" s="180">
        <v>70</v>
      </c>
      <c r="AC54" s="188">
        <v>196</v>
      </c>
    </row>
    <row r="55" spans="2:29" s="1" customFormat="1" ht="15.75" thickBot="1" x14ac:dyDescent="0.3">
      <c r="B55" s="198" t="s">
        <v>24</v>
      </c>
      <c r="C55" s="199"/>
      <c r="D55" s="179">
        <v>82</v>
      </c>
      <c r="E55" s="179">
        <v>192</v>
      </c>
      <c r="F55" s="179">
        <v>1</v>
      </c>
      <c r="G55" s="179">
        <v>1</v>
      </c>
      <c r="H55" s="179">
        <v>66</v>
      </c>
      <c r="I55" s="178">
        <v>0</v>
      </c>
      <c r="J55" s="189">
        <v>11</v>
      </c>
      <c r="K55" s="178">
        <v>34</v>
      </c>
      <c r="L55" s="179">
        <v>64</v>
      </c>
      <c r="M55" s="179">
        <v>6</v>
      </c>
      <c r="N55" s="179">
        <v>34</v>
      </c>
      <c r="O55" s="179">
        <v>36</v>
      </c>
      <c r="P55" s="14">
        <v>45</v>
      </c>
      <c r="Q55" s="179">
        <v>94</v>
      </c>
      <c r="R55" s="179">
        <v>194</v>
      </c>
      <c r="S55" s="181">
        <v>362</v>
      </c>
      <c r="T55" s="179">
        <v>287</v>
      </c>
      <c r="U55" s="179">
        <v>761</v>
      </c>
      <c r="V55" s="178">
        <v>750</v>
      </c>
      <c r="W55" s="179">
        <v>921</v>
      </c>
      <c r="X55" s="181">
        <v>480</v>
      </c>
      <c r="Y55" s="189">
        <v>756</v>
      </c>
      <c r="Z55" s="178">
        <v>326</v>
      </c>
      <c r="AA55" s="189">
        <v>561</v>
      </c>
      <c r="AB55" s="190">
        <v>468</v>
      </c>
      <c r="AC55" s="260">
        <v>127</v>
      </c>
    </row>
    <row r="56" spans="2:29" ht="15.75" thickBot="1" x14ac:dyDescent="0.3">
      <c r="B56" s="209" t="s">
        <v>25</v>
      </c>
      <c r="C56" s="210"/>
      <c r="D56" s="183">
        <v>0</v>
      </c>
      <c r="E56" s="183">
        <v>0</v>
      </c>
      <c r="F56" s="183">
        <v>0</v>
      </c>
      <c r="G56" s="183">
        <v>0</v>
      </c>
      <c r="H56" s="183">
        <v>0</v>
      </c>
      <c r="I56" s="182">
        <v>0</v>
      </c>
      <c r="J56" s="183">
        <v>0</v>
      </c>
      <c r="K56" s="183">
        <v>0</v>
      </c>
      <c r="L56" s="183">
        <v>0</v>
      </c>
      <c r="M56" s="183">
        <v>0</v>
      </c>
      <c r="N56" s="183">
        <v>17</v>
      </c>
      <c r="O56" s="183">
        <v>32</v>
      </c>
      <c r="P56" s="259">
        <v>0</v>
      </c>
      <c r="Q56" s="183">
        <v>5</v>
      </c>
      <c r="R56" s="183">
        <v>20</v>
      </c>
      <c r="S56" s="183">
        <v>20</v>
      </c>
      <c r="T56" s="183">
        <v>5</v>
      </c>
      <c r="U56" s="183">
        <v>23</v>
      </c>
      <c r="V56" s="182">
        <v>0</v>
      </c>
      <c r="W56" s="183">
        <v>9</v>
      </c>
      <c r="X56" s="183">
        <v>0</v>
      </c>
      <c r="Y56" s="183">
        <v>3</v>
      </c>
      <c r="Z56" s="182">
        <v>5</v>
      </c>
      <c r="AA56" s="183">
        <v>45</v>
      </c>
      <c r="AB56" s="182">
        <v>5</v>
      </c>
      <c r="AC56" s="183">
        <v>0</v>
      </c>
    </row>
    <row r="57" spans="2:29" x14ac:dyDescent="0.25">
      <c r="B57" t="s">
        <v>51</v>
      </c>
    </row>
    <row r="59" spans="2:29" x14ac:dyDescent="0.25">
      <c r="O59" s="1"/>
      <c r="P59" s="184"/>
      <c r="Q59" s="184"/>
      <c r="R59" s="187"/>
      <c r="S59" s="184"/>
      <c r="T59" s="184"/>
    </row>
    <row r="60" spans="2:29" x14ac:dyDescent="0.25">
      <c r="C60" s="1"/>
      <c r="D60" s="187"/>
      <c r="E60" s="186"/>
      <c r="F60" s="186"/>
      <c r="G60" s="186"/>
      <c r="H60" s="186"/>
      <c r="O60" s="1"/>
      <c r="P60" s="184"/>
      <c r="Q60" s="187"/>
      <c r="R60" s="184"/>
      <c r="S60" s="184"/>
      <c r="T60" s="184"/>
    </row>
    <row r="61" spans="2:29" x14ac:dyDescent="0.25">
      <c r="C61" s="1"/>
      <c r="D61" s="186"/>
      <c r="E61" s="186"/>
      <c r="F61" s="186"/>
      <c r="G61" s="186"/>
      <c r="H61" s="186"/>
      <c r="O61" s="1"/>
      <c r="P61" s="184"/>
      <c r="Q61" s="184"/>
      <c r="R61" s="184"/>
      <c r="S61" s="184"/>
      <c r="T61" s="184"/>
    </row>
    <row r="62" spans="2:29" x14ac:dyDescent="0.25">
      <c r="C62" s="1"/>
      <c r="D62" s="186"/>
      <c r="E62" s="186"/>
      <c r="F62" s="186"/>
      <c r="G62" s="186"/>
      <c r="H62" s="186"/>
      <c r="O62" s="1"/>
      <c r="P62" s="184"/>
      <c r="Q62" s="184"/>
      <c r="R62" s="184"/>
      <c r="S62" s="184"/>
      <c r="T62" s="184"/>
    </row>
    <row r="63" spans="2:29" x14ac:dyDescent="0.25">
      <c r="C63" s="1"/>
      <c r="D63" s="186"/>
      <c r="E63" s="186"/>
      <c r="F63" s="186"/>
      <c r="G63" s="186"/>
      <c r="H63" s="186"/>
      <c r="O63" s="1"/>
      <c r="P63" s="184"/>
      <c r="Q63" s="184"/>
      <c r="R63" s="184"/>
      <c r="S63" s="184"/>
      <c r="T63" s="184"/>
    </row>
    <row r="64" spans="2:29" x14ac:dyDescent="0.25">
      <c r="C64" s="1"/>
      <c r="D64" s="186"/>
      <c r="E64" s="186"/>
      <c r="F64" s="186"/>
      <c r="G64" s="186"/>
      <c r="H64" s="186"/>
      <c r="O64" s="1"/>
      <c r="P64" s="184"/>
      <c r="Q64" s="184"/>
      <c r="R64" s="184"/>
      <c r="S64" s="184"/>
      <c r="T64" s="184"/>
    </row>
    <row r="65" spans="3:20" x14ac:dyDescent="0.25">
      <c r="C65" s="1"/>
      <c r="D65" s="186"/>
      <c r="E65" s="186"/>
      <c r="F65" s="186"/>
      <c r="G65" s="186"/>
      <c r="H65" s="186"/>
      <c r="I65" s="184"/>
      <c r="O65" s="1"/>
      <c r="P65" s="184"/>
      <c r="Q65" s="184"/>
      <c r="R65" s="184"/>
      <c r="S65" s="184"/>
      <c r="T65" s="184"/>
    </row>
    <row r="66" spans="3:20" x14ac:dyDescent="0.25">
      <c r="C66" s="1"/>
      <c r="D66" s="186"/>
      <c r="E66" s="186"/>
      <c r="F66" s="186"/>
      <c r="G66" s="186"/>
      <c r="H66" s="186"/>
      <c r="I66" s="184"/>
      <c r="O66" s="1"/>
      <c r="P66" s="184"/>
      <c r="Q66" s="184"/>
      <c r="R66" s="184"/>
      <c r="S66" s="184"/>
      <c r="T66" s="184"/>
    </row>
    <row r="67" spans="3:20" x14ac:dyDescent="0.25">
      <c r="C67" s="1"/>
      <c r="D67" s="186"/>
      <c r="E67" s="186"/>
      <c r="F67" s="186"/>
      <c r="G67" s="186"/>
      <c r="H67" s="186"/>
      <c r="I67" s="184"/>
      <c r="O67" s="1"/>
      <c r="P67" s="184"/>
      <c r="Q67" s="184"/>
      <c r="R67" s="184"/>
      <c r="S67" s="184"/>
      <c r="T67" s="184"/>
    </row>
    <row r="68" spans="3:20" x14ac:dyDescent="0.25">
      <c r="C68" s="1"/>
      <c r="D68" s="186"/>
      <c r="E68" s="186"/>
      <c r="F68" s="186"/>
      <c r="G68" s="186"/>
      <c r="H68" s="186"/>
      <c r="I68" s="184"/>
      <c r="O68" s="1"/>
      <c r="P68" s="184"/>
      <c r="Q68" s="184"/>
      <c r="R68" s="184"/>
      <c r="S68" s="184"/>
      <c r="T68" s="184"/>
    </row>
    <row r="69" spans="3:20" x14ac:dyDescent="0.25">
      <c r="C69" s="1"/>
      <c r="D69" s="186"/>
      <c r="E69" s="186"/>
      <c r="F69" s="186"/>
      <c r="G69" s="186"/>
      <c r="H69" s="186"/>
      <c r="I69" s="184"/>
      <c r="O69" s="1"/>
      <c r="P69" s="184"/>
      <c r="Q69" s="184"/>
      <c r="R69" s="184"/>
      <c r="S69" s="184"/>
      <c r="T69" s="184"/>
    </row>
    <row r="70" spans="3:20" x14ac:dyDescent="0.25">
      <c r="C70" s="1"/>
      <c r="D70" s="186"/>
      <c r="E70" s="186"/>
      <c r="F70" s="186"/>
      <c r="G70" s="186"/>
      <c r="H70" s="186"/>
      <c r="I70" s="184"/>
      <c r="O70" s="1"/>
      <c r="P70" s="1"/>
      <c r="Q70" s="1"/>
      <c r="R70" s="1"/>
      <c r="S70" s="1"/>
      <c r="T70" s="1"/>
    </row>
    <row r="71" spans="3:20" x14ac:dyDescent="0.25">
      <c r="C71" s="1"/>
      <c r="D71" s="186"/>
      <c r="E71" s="186"/>
      <c r="F71" s="186"/>
      <c r="G71" s="186"/>
      <c r="H71" s="186"/>
      <c r="I71" s="184"/>
    </row>
    <row r="72" spans="3:20" x14ac:dyDescent="0.25">
      <c r="C72" s="1"/>
      <c r="D72" s="184"/>
      <c r="E72" s="184"/>
      <c r="F72" s="184"/>
      <c r="G72" s="184"/>
      <c r="H72" s="184"/>
      <c r="I72" s="184"/>
    </row>
    <row r="73" spans="3:20" x14ac:dyDescent="0.25">
      <c r="C73" s="1"/>
      <c r="D73" s="184"/>
      <c r="E73" s="184"/>
      <c r="F73" s="184"/>
      <c r="G73" s="184"/>
      <c r="H73" s="184"/>
      <c r="I73" s="184"/>
    </row>
    <row r="74" spans="3:20" x14ac:dyDescent="0.25">
      <c r="C74" s="1"/>
      <c r="D74" s="184"/>
      <c r="E74" s="184"/>
      <c r="F74" s="184"/>
      <c r="G74" s="184"/>
      <c r="H74" s="184"/>
      <c r="I74" s="184"/>
    </row>
    <row r="75" spans="3:20" x14ac:dyDescent="0.25">
      <c r="C75" s="1"/>
      <c r="D75" s="184"/>
      <c r="E75" s="184"/>
      <c r="F75" s="184"/>
      <c r="G75" s="184"/>
      <c r="H75" s="184"/>
      <c r="I75" s="184"/>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1"/>
  <sheetViews>
    <sheetView showGridLines="0" topLeftCell="A40" workbookViewId="0">
      <selection activeCell="S60" sqref="S60"/>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 min="29" max="29" width="12.5703125" customWidth="1"/>
    <col min="30" max="30" width="13.5703125" customWidth="1"/>
  </cols>
  <sheetData>
    <row r="7" spans="2:16" x14ac:dyDescent="0.25">
      <c r="B7" s="211" t="s">
        <v>5</v>
      </c>
      <c r="C7" s="212"/>
      <c r="D7" s="212"/>
      <c r="E7" s="212"/>
      <c r="M7" s="200" t="s">
        <v>6</v>
      </c>
      <c r="N7" s="213"/>
      <c r="O7" s="213"/>
      <c r="P7" s="213"/>
    </row>
    <row r="8" spans="2:16" x14ac:dyDescent="0.25">
      <c r="B8" s="212"/>
      <c r="C8" s="212"/>
      <c r="D8" s="212"/>
      <c r="E8" s="212"/>
      <c r="G8" s="202" t="s">
        <v>1</v>
      </c>
      <c r="H8" s="202"/>
      <c r="I8" s="202"/>
      <c r="J8" s="202"/>
      <c r="K8" s="202"/>
      <c r="M8" s="213"/>
      <c r="N8" s="213"/>
      <c r="O8" s="213"/>
      <c r="P8" s="213"/>
    </row>
    <row r="9" spans="2:16" x14ac:dyDescent="0.25">
      <c r="B9" s="212"/>
      <c r="C9" s="212"/>
      <c r="D9" s="212"/>
      <c r="E9" s="212"/>
      <c r="G9" s="202"/>
      <c r="H9" s="202"/>
      <c r="I9" s="202"/>
      <c r="J9" s="202"/>
      <c r="K9" s="202"/>
      <c r="M9" s="213"/>
      <c r="N9" s="213"/>
      <c r="O9" s="213"/>
      <c r="P9" s="213"/>
    </row>
    <row r="10" spans="2:16" x14ac:dyDescent="0.25">
      <c r="B10" s="212"/>
      <c r="C10" s="212"/>
      <c r="D10" s="212"/>
      <c r="E10" s="212"/>
      <c r="G10" s="202"/>
      <c r="H10" s="202"/>
      <c r="I10" s="202"/>
      <c r="J10" s="202"/>
      <c r="K10" s="202"/>
      <c r="M10" s="213"/>
      <c r="N10" s="213"/>
      <c r="O10" s="213"/>
      <c r="P10" s="213"/>
    </row>
    <row r="11" spans="2:16" x14ac:dyDescent="0.25">
      <c r="B11" s="212"/>
      <c r="C11" s="212"/>
      <c r="D11" s="212"/>
      <c r="E11" s="212"/>
      <c r="G11" s="202"/>
      <c r="H11" s="202"/>
      <c r="I11" s="202"/>
      <c r="J11" s="202"/>
      <c r="K11" s="202"/>
      <c r="M11" s="213"/>
      <c r="N11" s="213"/>
      <c r="O11" s="213"/>
      <c r="P11" s="213"/>
    </row>
    <row r="12" spans="2:16" x14ac:dyDescent="0.25">
      <c r="B12" s="212"/>
      <c r="C12" s="212"/>
      <c r="D12" s="212"/>
      <c r="E12" s="212"/>
      <c r="G12" s="202"/>
      <c r="H12" s="202"/>
      <c r="I12" s="202"/>
      <c r="J12" s="202"/>
      <c r="K12" s="202"/>
      <c r="M12" s="213"/>
      <c r="N12" s="213"/>
      <c r="O12" s="213"/>
      <c r="P12" s="213"/>
    </row>
    <row r="13" spans="2:16" x14ac:dyDescent="0.25">
      <c r="B13" s="212"/>
      <c r="C13" s="212"/>
      <c r="D13" s="212"/>
      <c r="E13" s="212"/>
      <c r="G13" s="202"/>
      <c r="H13" s="202"/>
      <c r="I13" s="202"/>
      <c r="J13" s="202"/>
      <c r="K13" s="202"/>
      <c r="M13" s="213"/>
      <c r="N13" s="213"/>
      <c r="O13" s="213"/>
      <c r="P13" s="213"/>
    </row>
    <row r="14" spans="2:16" x14ac:dyDescent="0.25">
      <c r="B14" s="212"/>
      <c r="C14" s="212"/>
      <c r="D14" s="212"/>
      <c r="E14" s="212"/>
      <c r="G14" s="202"/>
      <c r="H14" s="202"/>
      <c r="I14" s="202"/>
      <c r="J14" s="202"/>
      <c r="K14" s="202"/>
      <c r="M14" s="213"/>
      <c r="N14" s="213"/>
      <c r="O14" s="213"/>
      <c r="P14" s="213"/>
    </row>
    <row r="15" spans="2:16" x14ac:dyDescent="0.25">
      <c r="B15" s="212"/>
      <c r="C15" s="212"/>
      <c r="D15" s="212"/>
      <c r="E15" s="212"/>
      <c r="G15" s="202"/>
      <c r="H15" s="202"/>
      <c r="I15" s="202"/>
      <c r="J15" s="202"/>
      <c r="K15" s="202"/>
      <c r="M15" s="213"/>
      <c r="N15" s="213"/>
      <c r="O15" s="213"/>
      <c r="P15" s="213"/>
    </row>
    <row r="16" spans="2:16" x14ac:dyDescent="0.25">
      <c r="B16" s="212"/>
      <c r="C16" s="212"/>
      <c r="D16" s="212"/>
      <c r="E16" s="212"/>
      <c r="G16" s="202"/>
      <c r="H16" s="202"/>
      <c r="I16" s="202"/>
      <c r="J16" s="202"/>
      <c r="K16" s="202"/>
      <c r="M16" s="213"/>
      <c r="N16" s="213"/>
      <c r="O16" s="213"/>
      <c r="P16" s="213"/>
    </row>
    <row r="17" spans="3:15" x14ac:dyDescent="0.25">
      <c r="C17" s="201" t="s">
        <v>3</v>
      </c>
      <c r="D17" s="201"/>
      <c r="E17" s="201"/>
      <c r="M17" s="201" t="s">
        <v>3</v>
      </c>
      <c r="N17" s="201"/>
      <c r="O17" s="201"/>
    </row>
    <row r="42" spans="2:30" x14ac:dyDescent="0.25">
      <c r="C42" s="4" t="s">
        <v>57</v>
      </c>
    </row>
    <row r="44" spans="2:30" ht="15.75" thickBot="1" x14ac:dyDescent="0.3"/>
    <row r="45" spans="2:30" ht="15.75" thickBot="1" x14ac:dyDescent="0.3">
      <c r="B45" s="214" t="s">
        <v>14</v>
      </c>
      <c r="C45" s="215"/>
      <c r="D45" s="216"/>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8">
        <v>2015</v>
      </c>
      <c r="Z45" s="12">
        <v>2016</v>
      </c>
      <c r="AA45" s="8">
        <v>2017</v>
      </c>
      <c r="AB45" s="12">
        <v>2018</v>
      </c>
      <c r="AC45" s="8">
        <v>2019</v>
      </c>
      <c r="AD45" s="12">
        <v>2020</v>
      </c>
    </row>
    <row r="46" spans="2:30" ht="15.75" thickBot="1" x14ac:dyDescent="0.3">
      <c r="B46" s="203" t="s">
        <v>15</v>
      </c>
      <c r="C46" s="219"/>
      <c r="D46" s="204"/>
      <c r="E46" s="193">
        <f>SUM(E47:E56)</f>
        <v>132645</v>
      </c>
      <c r="F46" s="192">
        <f t="shared" ref="F46:AD46" si="0">SUM(F47:F56)</f>
        <v>140892</v>
      </c>
      <c r="G46" s="193">
        <f t="shared" si="0"/>
        <v>150234</v>
      </c>
      <c r="H46" s="192">
        <f t="shared" si="0"/>
        <v>129026</v>
      </c>
      <c r="I46" s="193">
        <f t="shared" si="0"/>
        <v>97086</v>
      </c>
      <c r="J46" s="192">
        <f t="shared" si="0"/>
        <v>141339</v>
      </c>
      <c r="K46" s="193">
        <f t="shared" si="0"/>
        <v>166380</v>
      </c>
      <c r="L46" s="192">
        <f t="shared" si="0"/>
        <v>161787</v>
      </c>
      <c r="M46" s="193">
        <f t="shared" si="0"/>
        <v>164458</v>
      </c>
      <c r="N46" s="192">
        <f t="shared" si="0"/>
        <v>163743</v>
      </c>
      <c r="O46" s="193">
        <f t="shared" si="0"/>
        <v>226820</v>
      </c>
      <c r="P46" s="192">
        <f t="shared" si="0"/>
        <v>277132</v>
      </c>
      <c r="Q46" s="193">
        <f t="shared" si="0"/>
        <v>304894</v>
      </c>
      <c r="R46" s="192">
        <f t="shared" si="0"/>
        <v>376587</v>
      </c>
      <c r="S46" s="193">
        <f t="shared" si="0"/>
        <v>294172</v>
      </c>
      <c r="T46" s="192">
        <f t="shared" si="0"/>
        <v>339267</v>
      </c>
      <c r="U46" s="193">
        <f t="shared" si="0"/>
        <v>500128</v>
      </c>
      <c r="V46" s="192">
        <f t="shared" si="0"/>
        <v>553631</v>
      </c>
      <c r="W46" s="193">
        <f t="shared" si="0"/>
        <v>557203</v>
      </c>
      <c r="X46" s="192">
        <f t="shared" si="0"/>
        <v>620254</v>
      </c>
      <c r="Y46" s="193">
        <f t="shared" si="0"/>
        <v>523144</v>
      </c>
      <c r="Z46" s="192">
        <f t="shared" si="0"/>
        <v>432827</v>
      </c>
      <c r="AA46" s="193">
        <f t="shared" si="0"/>
        <v>417696</v>
      </c>
      <c r="AB46" s="192">
        <f t="shared" si="0"/>
        <v>425759</v>
      </c>
      <c r="AC46" s="193">
        <f t="shared" si="0"/>
        <v>409442</v>
      </c>
      <c r="AD46" s="192">
        <f t="shared" si="0"/>
        <v>349654</v>
      </c>
    </row>
    <row r="47" spans="2:30" x14ac:dyDescent="0.25">
      <c r="B47" s="205" t="s">
        <v>27</v>
      </c>
      <c r="C47" s="220"/>
      <c r="D47" s="206"/>
      <c r="E47" s="263">
        <v>16</v>
      </c>
      <c r="F47" s="252">
        <v>90</v>
      </c>
      <c r="G47" s="265">
        <v>155</v>
      </c>
      <c r="H47" s="252">
        <v>173</v>
      </c>
      <c r="I47" s="265">
        <v>80</v>
      </c>
      <c r="J47" s="252">
        <v>190</v>
      </c>
      <c r="K47" s="265">
        <v>55</v>
      </c>
      <c r="L47" s="252">
        <v>160</v>
      </c>
      <c r="M47" s="265">
        <v>82</v>
      </c>
      <c r="N47" s="252">
        <v>119</v>
      </c>
      <c r="O47" s="265">
        <v>245</v>
      </c>
      <c r="P47" s="252">
        <v>371</v>
      </c>
      <c r="Q47" s="265">
        <v>498</v>
      </c>
      <c r="R47" s="252">
        <v>556</v>
      </c>
      <c r="S47" s="265">
        <v>462</v>
      </c>
      <c r="T47" s="252">
        <v>738</v>
      </c>
      <c r="U47" s="265">
        <v>239</v>
      </c>
      <c r="V47" s="252">
        <v>1089</v>
      </c>
      <c r="W47" s="265">
        <v>874</v>
      </c>
      <c r="X47" s="252">
        <v>425</v>
      </c>
      <c r="Y47" s="265">
        <v>327</v>
      </c>
      <c r="Z47" s="252">
        <v>575</v>
      </c>
      <c r="AA47" s="265">
        <v>598</v>
      </c>
      <c r="AB47" s="252">
        <v>710</v>
      </c>
      <c r="AC47" s="265">
        <v>620</v>
      </c>
      <c r="AD47" s="252">
        <v>1352</v>
      </c>
    </row>
    <row r="48" spans="2:30" x14ac:dyDescent="0.25">
      <c r="B48" s="207" t="s">
        <v>28</v>
      </c>
      <c r="C48" s="217"/>
      <c r="D48" s="208"/>
      <c r="E48" s="258">
        <v>0</v>
      </c>
      <c r="F48" s="188">
        <v>0</v>
      </c>
      <c r="G48" s="191">
        <v>1</v>
      </c>
      <c r="H48" s="188">
        <v>0</v>
      </c>
      <c r="I48" s="191">
        <v>0</v>
      </c>
      <c r="J48" s="188">
        <v>0</v>
      </c>
      <c r="K48" s="191">
        <v>0</v>
      </c>
      <c r="L48" s="188">
        <v>0</v>
      </c>
      <c r="M48" s="191">
        <v>0</v>
      </c>
      <c r="N48" s="188">
        <v>0</v>
      </c>
      <c r="O48" s="191">
        <v>0</v>
      </c>
      <c r="P48" s="188">
        <v>0</v>
      </c>
      <c r="Q48" s="191">
        <v>2</v>
      </c>
      <c r="R48" s="188">
        <v>0</v>
      </c>
      <c r="S48" s="191">
        <v>0</v>
      </c>
      <c r="T48" s="188">
        <v>151</v>
      </c>
      <c r="U48" s="191">
        <v>504</v>
      </c>
      <c r="V48" s="188">
        <v>316</v>
      </c>
      <c r="W48" s="191">
        <v>319</v>
      </c>
      <c r="X48" s="188">
        <v>583</v>
      </c>
      <c r="Y48" s="191">
        <v>917</v>
      </c>
      <c r="Z48" s="188">
        <v>270</v>
      </c>
      <c r="AA48" s="191">
        <v>393</v>
      </c>
      <c r="AB48" s="188">
        <v>248</v>
      </c>
      <c r="AC48" s="191">
        <v>250</v>
      </c>
      <c r="AD48" s="188">
        <v>0</v>
      </c>
    </row>
    <row r="49" spans="2:30" x14ac:dyDescent="0.25">
      <c r="B49" s="198" t="s">
        <v>29</v>
      </c>
      <c r="C49" s="218"/>
      <c r="D49" s="199"/>
      <c r="E49" s="258">
        <v>98</v>
      </c>
      <c r="F49" s="188">
        <v>400</v>
      </c>
      <c r="G49" s="191">
        <v>201</v>
      </c>
      <c r="H49" s="188">
        <v>265</v>
      </c>
      <c r="I49" s="191">
        <v>238</v>
      </c>
      <c r="J49" s="188">
        <v>223</v>
      </c>
      <c r="K49" s="191">
        <v>304</v>
      </c>
      <c r="L49" s="188">
        <v>552</v>
      </c>
      <c r="M49" s="191">
        <v>878</v>
      </c>
      <c r="N49" s="188">
        <v>2174</v>
      </c>
      <c r="O49" s="191">
        <v>550</v>
      </c>
      <c r="P49" s="188">
        <v>1127</v>
      </c>
      <c r="Q49" s="191">
        <v>7035</v>
      </c>
      <c r="R49" s="188">
        <v>7731</v>
      </c>
      <c r="S49" s="191">
        <v>8851</v>
      </c>
      <c r="T49" s="188">
        <v>12326</v>
      </c>
      <c r="U49" s="191">
        <v>18941</v>
      </c>
      <c r="V49" s="188">
        <v>13268</v>
      </c>
      <c r="W49" s="191">
        <v>14040</v>
      </c>
      <c r="X49" s="188">
        <v>11950</v>
      </c>
      <c r="Y49" s="191">
        <v>5733</v>
      </c>
      <c r="Z49" s="188">
        <v>4209</v>
      </c>
      <c r="AA49" s="191">
        <v>5122</v>
      </c>
      <c r="AB49" s="188">
        <v>4525</v>
      </c>
      <c r="AC49" s="191">
        <v>4027</v>
      </c>
      <c r="AD49" s="188">
        <v>3081</v>
      </c>
    </row>
    <row r="50" spans="2:30" x14ac:dyDescent="0.25">
      <c r="B50" s="207" t="s">
        <v>30</v>
      </c>
      <c r="C50" s="217"/>
      <c r="D50" s="208"/>
      <c r="E50" s="258">
        <v>0</v>
      </c>
      <c r="F50" s="188">
        <v>126</v>
      </c>
      <c r="G50" s="191">
        <v>0</v>
      </c>
      <c r="H50" s="188">
        <v>0</v>
      </c>
      <c r="I50" s="191">
        <v>0</v>
      </c>
      <c r="J50" s="188">
        <v>0</v>
      </c>
      <c r="K50" s="191">
        <v>4</v>
      </c>
      <c r="L50" s="188">
        <v>0</v>
      </c>
      <c r="M50" s="191">
        <v>101</v>
      </c>
      <c r="N50" s="188">
        <v>35</v>
      </c>
      <c r="O50" s="191">
        <v>14</v>
      </c>
      <c r="P50" s="188">
        <v>338</v>
      </c>
      <c r="Q50" s="191">
        <v>307</v>
      </c>
      <c r="R50" s="188">
        <v>439</v>
      </c>
      <c r="S50" s="191">
        <v>382</v>
      </c>
      <c r="T50" s="188">
        <v>281</v>
      </c>
      <c r="U50" s="191">
        <v>108</v>
      </c>
      <c r="V50" s="188">
        <v>1884</v>
      </c>
      <c r="W50" s="191">
        <v>169</v>
      </c>
      <c r="X50" s="188">
        <v>102</v>
      </c>
      <c r="Y50" s="191">
        <v>19</v>
      </c>
      <c r="Z50" s="188">
        <v>38</v>
      </c>
      <c r="AA50" s="191">
        <v>23</v>
      </c>
      <c r="AB50" s="188">
        <v>43</v>
      </c>
      <c r="AC50" s="191">
        <v>262</v>
      </c>
      <c r="AD50" s="188">
        <v>274</v>
      </c>
    </row>
    <row r="51" spans="2:30" x14ac:dyDescent="0.25">
      <c r="B51" s="198" t="s">
        <v>31</v>
      </c>
      <c r="C51" s="218"/>
      <c r="D51" s="199"/>
      <c r="E51" s="258">
        <v>0</v>
      </c>
      <c r="F51" s="188">
        <v>29</v>
      </c>
      <c r="G51" s="191">
        <v>0</v>
      </c>
      <c r="H51" s="188">
        <v>29</v>
      </c>
      <c r="I51" s="191">
        <v>0</v>
      </c>
      <c r="J51" s="188">
        <v>72</v>
      </c>
      <c r="K51" s="191">
        <v>52</v>
      </c>
      <c r="L51" s="188">
        <v>0</v>
      </c>
      <c r="M51" s="191">
        <v>0</v>
      </c>
      <c r="N51" s="188">
        <v>53</v>
      </c>
      <c r="O51" s="191">
        <v>0</v>
      </c>
      <c r="P51" s="188">
        <v>4</v>
      </c>
      <c r="Q51" s="191">
        <v>4</v>
      </c>
      <c r="R51" s="188">
        <v>8</v>
      </c>
      <c r="S51" s="191">
        <v>7</v>
      </c>
      <c r="T51" s="188">
        <v>11</v>
      </c>
      <c r="U51" s="191">
        <v>8</v>
      </c>
      <c r="V51" s="188">
        <v>29</v>
      </c>
      <c r="W51" s="191">
        <v>41</v>
      </c>
      <c r="X51" s="188">
        <v>53</v>
      </c>
      <c r="Y51" s="191">
        <v>66</v>
      </c>
      <c r="Z51" s="188">
        <v>25</v>
      </c>
      <c r="AA51" s="191">
        <v>45</v>
      </c>
      <c r="AB51" s="188">
        <v>20</v>
      </c>
      <c r="AC51" s="191">
        <v>1783</v>
      </c>
      <c r="AD51" s="188">
        <v>1182</v>
      </c>
    </row>
    <row r="52" spans="2:30" x14ac:dyDescent="0.25">
      <c r="B52" s="207" t="s">
        <v>32</v>
      </c>
      <c r="C52" s="217"/>
      <c r="D52" s="208"/>
      <c r="E52" s="258">
        <v>5719</v>
      </c>
      <c r="F52" s="188">
        <v>5788</v>
      </c>
      <c r="G52" s="191">
        <v>7021</v>
      </c>
      <c r="H52" s="188">
        <v>6242</v>
      </c>
      <c r="I52" s="191">
        <v>6031</v>
      </c>
      <c r="J52" s="188">
        <v>9498</v>
      </c>
      <c r="K52" s="191">
        <v>11922</v>
      </c>
      <c r="L52" s="188">
        <v>13203</v>
      </c>
      <c r="M52" s="191">
        <v>18997</v>
      </c>
      <c r="N52" s="188">
        <v>15602</v>
      </c>
      <c r="O52" s="191">
        <v>23902</v>
      </c>
      <c r="P52" s="188">
        <v>34685</v>
      </c>
      <c r="Q52" s="191">
        <v>36665</v>
      </c>
      <c r="R52" s="188">
        <v>56113</v>
      </c>
      <c r="S52" s="191">
        <v>41864</v>
      </c>
      <c r="T52" s="188">
        <v>57609</v>
      </c>
      <c r="U52" s="191">
        <v>89526</v>
      </c>
      <c r="V52" s="188">
        <v>105038</v>
      </c>
      <c r="W52" s="191">
        <v>91249</v>
      </c>
      <c r="X52" s="188">
        <v>122711</v>
      </c>
      <c r="Y52" s="191">
        <v>111293</v>
      </c>
      <c r="Z52" s="188">
        <v>88292</v>
      </c>
      <c r="AA52" s="191">
        <v>91018</v>
      </c>
      <c r="AB52" s="188">
        <v>96961</v>
      </c>
      <c r="AC52" s="191">
        <v>83905</v>
      </c>
      <c r="AD52" s="188">
        <v>68013</v>
      </c>
    </row>
    <row r="53" spans="2:30" x14ac:dyDescent="0.25">
      <c r="B53" s="198" t="s">
        <v>33</v>
      </c>
      <c r="C53" s="218"/>
      <c r="D53" s="199"/>
      <c r="E53" s="258">
        <v>28468</v>
      </c>
      <c r="F53" s="188">
        <v>28602</v>
      </c>
      <c r="G53" s="191">
        <v>28974</v>
      </c>
      <c r="H53" s="188">
        <v>35033</v>
      </c>
      <c r="I53" s="191">
        <v>29052</v>
      </c>
      <c r="J53" s="188">
        <v>48196</v>
      </c>
      <c r="K53" s="191">
        <v>58473</v>
      </c>
      <c r="L53" s="188">
        <v>53145</v>
      </c>
      <c r="M53" s="191">
        <v>47865</v>
      </c>
      <c r="N53" s="188">
        <v>48092</v>
      </c>
      <c r="O53" s="191">
        <v>62481</v>
      </c>
      <c r="P53" s="188">
        <v>93350</v>
      </c>
      <c r="Q53" s="191">
        <v>98690</v>
      </c>
      <c r="R53" s="188">
        <v>108055</v>
      </c>
      <c r="S53" s="191">
        <v>91033</v>
      </c>
      <c r="T53" s="188">
        <v>109607</v>
      </c>
      <c r="U53" s="191">
        <v>153229</v>
      </c>
      <c r="V53" s="188">
        <v>140854</v>
      </c>
      <c r="W53" s="191">
        <v>133269</v>
      </c>
      <c r="X53" s="188">
        <v>144532</v>
      </c>
      <c r="Y53" s="191">
        <v>119562</v>
      </c>
      <c r="Z53" s="188">
        <v>99598</v>
      </c>
      <c r="AA53" s="191">
        <v>91965</v>
      </c>
      <c r="AB53" s="188">
        <v>99727</v>
      </c>
      <c r="AC53" s="191">
        <v>92152</v>
      </c>
      <c r="AD53" s="188">
        <v>63919</v>
      </c>
    </row>
    <row r="54" spans="2:30" x14ac:dyDescent="0.25">
      <c r="B54" s="15" t="s">
        <v>34</v>
      </c>
      <c r="C54" s="16"/>
      <c r="D54" s="17"/>
      <c r="E54" s="258">
        <v>74142</v>
      </c>
      <c r="F54" s="188">
        <v>79443</v>
      </c>
      <c r="G54" s="191">
        <v>84929</v>
      </c>
      <c r="H54" s="188">
        <v>67123</v>
      </c>
      <c r="I54" s="191">
        <v>46413</v>
      </c>
      <c r="J54" s="250">
        <v>63700</v>
      </c>
      <c r="K54" s="191">
        <v>68281</v>
      </c>
      <c r="L54" s="188">
        <v>72871</v>
      </c>
      <c r="M54" s="191">
        <v>72263</v>
      </c>
      <c r="N54" s="188">
        <v>72508</v>
      </c>
      <c r="O54" s="191">
        <v>101970</v>
      </c>
      <c r="P54" s="188">
        <v>107596</v>
      </c>
      <c r="Q54" s="191">
        <v>120843</v>
      </c>
      <c r="R54" s="188">
        <v>152372</v>
      </c>
      <c r="S54" s="191">
        <v>108614</v>
      </c>
      <c r="T54" s="188">
        <v>102411</v>
      </c>
      <c r="U54" s="191">
        <v>154436</v>
      </c>
      <c r="V54" s="188">
        <v>193405</v>
      </c>
      <c r="W54" s="191">
        <v>199079</v>
      </c>
      <c r="X54" s="188">
        <v>208649</v>
      </c>
      <c r="Y54" s="191">
        <v>171493</v>
      </c>
      <c r="Z54" s="188">
        <v>155227</v>
      </c>
      <c r="AA54" s="191">
        <v>162054</v>
      </c>
      <c r="AB54" s="188">
        <v>166711</v>
      </c>
      <c r="AC54" s="191">
        <v>181645</v>
      </c>
      <c r="AD54" s="188">
        <v>168253</v>
      </c>
    </row>
    <row r="55" spans="2:30" x14ac:dyDescent="0.25">
      <c r="B55" s="18" t="s">
        <v>35</v>
      </c>
      <c r="C55" s="19"/>
      <c r="D55" s="20"/>
      <c r="E55" s="258">
        <v>20775</v>
      </c>
      <c r="F55" s="188">
        <v>23774</v>
      </c>
      <c r="G55" s="191">
        <v>26793</v>
      </c>
      <c r="H55" s="188">
        <v>20161</v>
      </c>
      <c r="I55" s="191">
        <v>14953</v>
      </c>
      <c r="J55" s="188">
        <v>19122</v>
      </c>
      <c r="K55" s="191">
        <v>23374</v>
      </c>
      <c r="L55" s="188">
        <v>21260</v>
      </c>
      <c r="M55" s="191">
        <v>15435</v>
      </c>
      <c r="N55" s="188">
        <v>11516</v>
      </c>
      <c r="O55" s="191">
        <v>19642</v>
      </c>
      <c r="P55" s="188">
        <v>24009</v>
      </c>
      <c r="Q55" s="191">
        <v>30551</v>
      </c>
      <c r="R55" s="188">
        <v>31775</v>
      </c>
      <c r="S55" s="191">
        <v>24121</v>
      </c>
      <c r="T55" s="188">
        <v>37948</v>
      </c>
      <c r="U55" s="191">
        <v>51446</v>
      </c>
      <c r="V55" s="188">
        <v>57872</v>
      </c>
      <c r="W55" s="191">
        <v>57651</v>
      </c>
      <c r="X55" s="188">
        <v>62979</v>
      </c>
      <c r="Y55" s="191">
        <v>48912</v>
      </c>
      <c r="Z55" s="188">
        <v>40269</v>
      </c>
      <c r="AA55" s="191">
        <v>35230</v>
      </c>
      <c r="AB55" s="188">
        <v>37144</v>
      </c>
      <c r="AC55" s="191">
        <v>31689</v>
      </c>
      <c r="AD55" s="188">
        <v>31052</v>
      </c>
    </row>
    <row r="56" spans="2:30" ht="15.75" thickBot="1" x14ac:dyDescent="0.3">
      <c r="B56" s="21" t="s">
        <v>36</v>
      </c>
      <c r="C56" s="22"/>
      <c r="D56" s="23"/>
      <c r="E56" s="264">
        <v>3427</v>
      </c>
      <c r="F56" s="194">
        <v>2640</v>
      </c>
      <c r="G56" s="195">
        <v>2160</v>
      </c>
      <c r="H56" s="194">
        <v>0</v>
      </c>
      <c r="I56" s="195">
        <v>319</v>
      </c>
      <c r="J56" s="194">
        <v>338</v>
      </c>
      <c r="K56" s="195">
        <v>3915</v>
      </c>
      <c r="L56" s="194">
        <v>596</v>
      </c>
      <c r="M56" s="195">
        <v>8837</v>
      </c>
      <c r="N56" s="194">
        <v>13644</v>
      </c>
      <c r="O56" s="195">
        <v>18016</v>
      </c>
      <c r="P56" s="194">
        <v>15652</v>
      </c>
      <c r="Q56" s="195">
        <v>10299</v>
      </c>
      <c r="R56" s="194">
        <v>19538</v>
      </c>
      <c r="S56" s="195">
        <v>18838</v>
      </c>
      <c r="T56" s="194">
        <v>18185</v>
      </c>
      <c r="U56" s="195">
        <v>31691</v>
      </c>
      <c r="V56" s="194">
        <v>39876</v>
      </c>
      <c r="W56" s="195">
        <v>60512</v>
      </c>
      <c r="X56" s="194">
        <v>68270</v>
      </c>
      <c r="Y56" s="195">
        <v>64822</v>
      </c>
      <c r="Z56" s="194">
        <v>44324</v>
      </c>
      <c r="AA56" s="195">
        <v>31248</v>
      </c>
      <c r="AB56" s="194">
        <v>19670</v>
      </c>
      <c r="AC56" s="195">
        <v>13109</v>
      </c>
      <c r="AD56" s="194">
        <v>12528</v>
      </c>
    </row>
    <row r="57" spans="2:30" x14ac:dyDescent="0.25">
      <c r="B57" s="1" t="s">
        <v>51</v>
      </c>
    </row>
    <row r="59" spans="2:30" x14ac:dyDescent="0.25">
      <c r="F59" s="1"/>
      <c r="G59" s="184"/>
      <c r="H59" s="187"/>
      <c r="I59" s="184"/>
      <c r="J59" s="184"/>
      <c r="K59" s="184"/>
    </row>
    <row r="60" spans="2:30" x14ac:dyDescent="0.25">
      <c r="E60" s="1"/>
      <c r="F60" s="186"/>
      <c r="G60" s="186"/>
      <c r="H60" s="186"/>
      <c r="I60" s="186"/>
      <c r="J60" s="186"/>
      <c r="K60" s="184"/>
    </row>
    <row r="61" spans="2:30" x14ac:dyDescent="0.25">
      <c r="D61" s="1"/>
      <c r="E61" s="186"/>
      <c r="F61" s="253"/>
      <c r="G61" s="191"/>
      <c r="H61" s="253"/>
      <c r="I61" s="187"/>
      <c r="J61" s="186"/>
      <c r="K61" s="184"/>
    </row>
    <row r="62" spans="2:30" x14ac:dyDescent="0.25">
      <c r="D62" s="1"/>
      <c r="E62" s="186"/>
      <c r="F62" s="187"/>
      <c r="G62" s="186"/>
      <c r="H62" s="186"/>
      <c r="I62" s="186"/>
      <c r="J62" s="186"/>
      <c r="K62" s="184"/>
    </row>
    <row r="63" spans="2:30" x14ac:dyDescent="0.25">
      <c r="D63" s="1"/>
      <c r="E63" s="186"/>
      <c r="F63" s="186"/>
      <c r="G63" s="186"/>
      <c r="H63" s="186"/>
      <c r="I63" s="186"/>
      <c r="J63" s="186"/>
      <c r="K63" s="184"/>
    </row>
    <row r="64" spans="2:30" x14ac:dyDescent="0.25">
      <c r="D64" s="1"/>
      <c r="E64" s="186"/>
      <c r="F64" s="186"/>
      <c r="G64" s="186"/>
      <c r="H64" s="186"/>
      <c r="I64" s="186"/>
      <c r="J64" s="186"/>
      <c r="K64" s="184"/>
    </row>
    <row r="65" spans="4:11" x14ac:dyDescent="0.25">
      <c r="D65" s="1"/>
      <c r="E65" s="186"/>
      <c r="F65" s="186"/>
      <c r="G65" s="186"/>
      <c r="H65" s="186"/>
      <c r="I65" s="186"/>
      <c r="J65" s="186"/>
      <c r="K65" s="187"/>
    </row>
    <row r="66" spans="4:11" x14ac:dyDescent="0.25">
      <c r="D66" s="1"/>
      <c r="E66" s="186"/>
      <c r="F66" s="186"/>
      <c r="G66" s="187"/>
      <c r="H66" s="186"/>
      <c r="I66" s="186"/>
      <c r="J66" s="186"/>
      <c r="K66" s="184"/>
    </row>
    <row r="67" spans="4:11" x14ac:dyDescent="0.25">
      <c r="D67" s="1"/>
      <c r="E67" s="186"/>
      <c r="F67" s="186"/>
      <c r="G67" s="186"/>
      <c r="H67" s="187"/>
      <c r="I67" s="186"/>
      <c r="J67" s="187"/>
      <c r="K67" s="184"/>
    </row>
    <row r="68" spans="4:11" x14ac:dyDescent="0.25">
      <c r="D68" s="1"/>
      <c r="E68" s="186"/>
      <c r="F68" s="186"/>
      <c r="G68" s="186"/>
      <c r="H68" s="186"/>
      <c r="I68" s="186"/>
      <c r="J68" s="187"/>
      <c r="K68" s="184"/>
    </row>
    <row r="69" spans="4:11" x14ac:dyDescent="0.25">
      <c r="D69" s="1"/>
      <c r="E69" s="186"/>
      <c r="F69" s="186"/>
      <c r="G69" s="186"/>
      <c r="H69" s="186"/>
      <c r="I69" s="186"/>
      <c r="J69" s="186"/>
      <c r="K69" s="184"/>
    </row>
    <row r="70" spans="4:11" x14ac:dyDescent="0.25">
      <c r="D70" s="1"/>
      <c r="E70" s="186"/>
      <c r="F70" s="186"/>
      <c r="G70" s="186"/>
      <c r="H70" s="186"/>
      <c r="I70" s="186"/>
      <c r="J70" s="186"/>
    </row>
    <row r="71" spans="4:11" x14ac:dyDescent="0.25">
      <c r="D71" s="1"/>
      <c r="E71" s="184"/>
      <c r="F71" s="187"/>
      <c r="G71" s="184"/>
      <c r="H71" s="184"/>
      <c r="I71" s="184"/>
      <c r="J71" s="184"/>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7" workbookViewId="0">
      <selection activeCell="J53" sqref="J53"/>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11" t="s">
        <v>49</v>
      </c>
      <c r="C7" s="213"/>
      <c r="D7" s="213"/>
      <c r="E7" s="213"/>
      <c r="M7" s="221" t="s">
        <v>7</v>
      </c>
      <c r="N7" s="222"/>
      <c r="O7" s="222"/>
      <c r="P7" s="222"/>
    </row>
    <row r="8" spans="2:16" x14ac:dyDescent="0.25">
      <c r="B8" s="213"/>
      <c r="C8" s="213"/>
      <c r="D8" s="213"/>
      <c r="E8" s="213"/>
      <c r="M8" s="222"/>
      <c r="N8" s="222"/>
      <c r="O8" s="222"/>
      <c r="P8" s="222"/>
    </row>
    <row r="9" spans="2:16" x14ac:dyDescent="0.25">
      <c r="B9" s="213"/>
      <c r="C9" s="213"/>
      <c r="D9" s="213"/>
      <c r="E9" s="213"/>
      <c r="M9" s="222"/>
      <c r="N9" s="222"/>
      <c r="O9" s="222"/>
      <c r="P9" s="222"/>
    </row>
    <row r="10" spans="2:16" x14ac:dyDescent="0.25">
      <c r="B10" s="213"/>
      <c r="C10" s="213"/>
      <c r="D10" s="213"/>
      <c r="E10" s="213"/>
      <c r="M10" s="222"/>
      <c r="N10" s="222"/>
      <c r="O10" s="222"/>
      <c r="P10" s="222"/>
    </row>
    <row r="11" spans="2:16" x14ac:dyDescent="0.25">
      <c r="B11" s="213"/>
      <c r="C11" s="213"/>
      <c r="D11" s="213"/>
      <c r="E11" s="213"/>
      <c r="M11" s="222"/>
      <c r="N11" s="222"/>
      <c r="O11" s="222"/>
      <c r="P11" s="222"/>
    </row>
    <row r="12" spans="2:16" x14ac:dyDescent="0.25">
      <c r="B12" s="213"/>
      <c r="C12" s="213"/>
      <c r="D12" s="213"/>
      <c r="E12" s="213"/>
      <c r="M12" s="222"/>
      <c r="N12" s="222"/>
      <c r="O12" s="222"/>
      <c r="P12" s="222"/>
    </row>
    <row r="13" spans="2:16" x14ac:dyDescent="0.25">
      <c r="B13" s="213"/>
      <c r="C13" s="213"/>
      <c r="D13" s="213"/>
      <c r="E13" s="213"/>
      <c r="M13" s="222"/>
      <c r="N13" s="222"/>
      <c r="O13" s="222"/>
      <c r="P13" s="222"/>
    </row>
    <row r="14" spans="2:16" x14ac:dyDescent="0.25">
      <c r="B14" s="213"/>
      <c r="C14" s="213"/>
      <c r="D14" s="213"/>
      <c r="E14" s="213"/>
      <c r="M14" s="222"/>
      <c r="N14" s="222"/>
      <c r="O14" s="222"/>
      <c r="P14" s="222"/>
    </row>
    <row r="15" spans="2:16" x14ac:dyDescent="0.25">
      <c r="B15" s="213"/>
      <c r="C15" s="213"/>
      <c r="D15" s="213"/>
      <c r="E15" s="213"/>
      <c r="M15" s="222"/>
      <c r="N15" s="222"/>
      <c r="O15" s="222"/>
      <c r="P15" s="222"/>
    </row>
    <row r="16" spans="2:16" x14ac:dyDescent="0.25">
      <c r="B16" s="213"/>
      <c r="C16" s="213"/>
      <c r="D16" s="213"/>
      <c r="E16" s="213"/>
      <c r="M16" s="222"/>
      <c r="N16" s="222"/>
      <c r="O16" s="222"/>
      <c r="P16" s="222"/>
    </row>
    <row r="17" spans="3:15" x14ac:dyDescent="0.25">
      <c r="C17" s="201" t="s">
        <v>3</v>
      </c>
      <c r="D17" s="201"/>
      <c r="E17" s="201"/>
      <c r="M17" s="201" t="s">
        <v>3</v>
      </c>
      <c r="N17" s="201"/>
      <c r="O17" s="201"/>
    </row>
    <row r="44" spans="2:29" ht="15.75" thickBot="1" x14ac:dyDescent="0.3"/>
    <row r="45" spans="2:29" ht="15.75" thickBot="1" x14ac:dyDescent="0.3">
      <c r="B45" s="6" t="s">
        <v>14</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23" t="s">
        <v>26</v>
      </c>
      <c r="C46" s="224"/>
      <c r="D46" s="147">
        <f>+A!D46-B!E46</f>
        <v>-108536</v>
      </c>
      <c r="E46" s="148">
        <f>+A!E46-B!F46</f>
        <v>-134459</v>
      </c>
      <c r="F46" s="147">
        <f>+A!F46-B!G46</f>
        <v>-131892</v>
      </c>
      <c r="G46" s="148">
        <f>+A!G46-B!H46</f>
        <v>-108671</v>
      </c>
      <c r="H46" s="147">
        <f>+A!H46-B!I46</f>
        <v>-76225</v>
      </c>
      <c r="I46" s="148">
        <f>+A!I46-B!J46</f>
        <v>-116239</v>
      </c>
      <c r="J46" s="147">
        <f>+A!J46-B!K46</f>
        <v>-142197</v>
      </c>
      <c r="K46" s="148">
        <f>+A!K46-B!L46</f>
        <v>-117736</v>
      </c>
      <c r="L46" s="147">
        <f>+A!L46-B!M46</f>
        <v>-112207</v>
      </c>
      <c r="M46" s="148">
        <f>+A!M46-B!N46</f>
        <v>-86963</v>
      </c>
      <c r="N46" s="147">
        <f>+A!N46-B!O46</f>
        <v>-137160</v>
      </c>
      <c r="O46" s="148">
        <f>+A!O46-B!P46</f>
        <v>-182960</v>
      </c>
      <c r="P46" s="147">
        <f>+A!P46-B!Q46</f>
        <v>-239712</v>
      </c>
      <c r="Q46" s="148">
        <f>+A!Q46-B!R46</f>
        <v>-54558</v>
      </c>
      <c r="R46" s="147">
        <f>+A!R46-B!S46</f>
        <v>-266640</v>
      </c>
      <c r="S46" s="148">
        <f>+A!S46-B!T46</f>
        <v>-151181</v>
      </c>
      <c r="T46" s="147">
        <f>+A!T46-B!U46</f>
        <v>-389857</v>
      </c>
      <c r="U46" s="148">
        <f>+A!U46-B!V46</f>
        <v>-509048</v>
      </c>
      <c r="V46" s="147">
        <f>+A!V46-B!W46</f>
        <v>-517050</v>
      </c>
      <c r="W46" s="148">
        <f>+A!W46-B!X46</f>
        <v>-579716</v>
      </c>
      <c r="X46" s="149">
        <f>+A!X46-B!Y46</f>
        <v>-464861</v>
      </c>
      <c r="Y46" s="149">
        <f>+A!Y46-B!Z46</f>
        <v>-391420</v>
      </c>
      <c r="Z46" s="149">
        <f>+A!Z46-B!AA46</f>
        <v>-326405</v>
      </c>
      <c r="AA46" s="149">
        <f>+A!AA46-B!AB46</f>
        <v>-315478</v>
      </c>
      <c r="AB46" s="149">
        <f>+A!AB46-B!AC46</f>
        <v>-335786</v>
      </c>
      <c r="AC46" s="149">
        <f>+A!AC46-B!AD46</f>
        <v>-283154</v>
      </c>
    </row>
    <row r="47" spans="2:29" x14ac:dyDescent="0.25">
      <c r="B47" s="198" t="s">
        <v>16</v>
      </c>
      <c r="C47" s="199"/>
      <c r="D47" s="24">
        <f>+A!D47-B!E47</f>
        <v>203</v>
      </c>
      <c r="E47" s="25">
        <f>+A!E47-B!F47</f>
        <v>963</v>
      </c>
      <c r="F47" s="24">
        <f>+A!F47-B!G47</f>
        <v>1631</v>
      </c>
      <c r="G47" s="25">
        <f>+A!G47-B!H47</f>
        <v>1797</v>
      </c>
      <c r="H47" s="24">
        <f>+A!H47-B!I47</f>
        <v>1236</v>
      </c>
      <c r="I47" s="25">
        <f>+A!I47-B!J47</f>
        <v>1385</v>
      </c>
      <c r="J47" s="25">
        <f>+A!J47-B!K47</f>
        <v>996</v>
      </c>
      <c r="K47" s="25">
        <f>+A!K47-B!L47</f>
        <v>2043</v>
      </c>
      <c r="L47" s="24">
        <f>+A!L47-B!M47</f>
        <v>1514</v>
      </c>
      <c r="M47" s="25">
        <f>+A!M47-B!N47</f>
        <v>4262</v>
      </c>
      <c r="N47" s="24">
        <f>+A!N47-B!O47</f>
        <v>5287</v>
      </c>
      <c r="O47" s="25">
        <f>+A!O47-B!P47</f>
        <v>3862</v>
      </c>
      <c r="P47" s="24">
        <f>+A!P47-B!Q47</f>
        <v>3169</v>
      </c>
      <c r="Q47" s="25">
        <f>+A!Q47-B!R47</f>
        <v>3667</v>
      </c>
      <c r="R47" s="24">
        <f>+A!R47-B!S47</f>
        <v>2844</v>
      </c>
      <c r="S47" s="25">
        <f>+A!S47-B!T47</f>
        <v>5172</v>
      </c>
      <c r="T47" s="24">
        <f>+A!T47-B!U47</f>
        <v>5004</v>
      </c>
      <c r="U47" s="25">
        <f>+A!U47-B!V47</f>
        <v>5726</v>
      </c>
      <c r="V47" s="24">
        <f>+A!V47-B!W47</f>
        <v>5941</v>
      </c>
      <c r="W47" s="25">
        <f>+A!W47-B!X47</f>
        <v>7882</v>
      </c>
      <c r="X47" s="26">
        <f>+A!X47-B!Y47</f>
        <v>10451</v>
      </c>
      <c r="Y47" s="26">
        <f>+A!Y47-B!Z47</f>
        <v>10986</v>
      </c>
      <c r="Z47" s="26">
        <f>+A!Z47-B!AA47</f>
        <v>13101</v>
      </c>
      <c r="AA47" s="26">
        <f>+A!AA47-B!AB47</f>
        <v>15039</v>
      </c>
      <c r="AB47" s="26">
        <f>+A!AB47-B!AC47</f>
        <v>14374</v>
      </c>
      <c r="AC47" s="26">
        <f>+A!AC47-B!AD47</f>
        <v>22368</v>
      </c>
    </row>
    <row r="48" spans="2:29" x14ac:dyDescent="0.25">
      <c r="B48" s="207" t="s">
        <v>17</v>
      </c>
      <c r="C48" s="208"/>
      <c r="D48" s="27">
        <f>+A!D48-B!E48</f>
        <v>0</v>
      </c>
      <c r="E48" s="28">
        <f>+A!E48-B!F48</f>
        <v>0</v>
      </c>
      <c r="F48" s="27">
        <f>+A!F48-B!G48</f>
        <v>-1</v>
      </c>
      <c r="G48" s="28">
        <f>+A!G48-B!H48</f>
        <v>0</v>
      </c>
      <c r="H48" s="27">
        <f>+A!H48-B!I48</f>
        <v>0</v>
      </c>
      <c r="I48" s="28">
        <f>+A!I48-B!J48</f>
        <v>0</v>
      </c>
      <c r="J48" s="27">
        <f>+A!J47-B!K48</f>
        <v>1051</v>
      </c>
      <c r="K48" s="28">
        <f>+A!K48-B!L48</f>
        <v>0</v>
      </c>
      <c r="L48" s="27">
        <f>+A!L48-B!M48</f>
        <v>0</v>
      </c>
      <c r="M48" s="28">
        <f>+A!M48-B!N48</f>
        <v>0</v>
      </c>
      <c r="N48" s="27">
        <f>+A!N48-B!O48</f>
        <v>0</v>
      </c>
      <c r="O48" s="28">
        <f>+A!O48-B!P48</f>
        <v>0</v>
      </c>
      <c r="P48" s="27">
        <f>+A!P48-B!Q48</f>
        <v>-2</v>
      </c>
      <c r="Q48" s="28">
        <f>+A!Q48-B!R48</f>
        <v>0</v>
      </c>
      <c r="R48" s="27">
        <f>+A!R48-B!S48</f>
        <v>0</v>
      </c>
      <c r="S48" s="28">
        <f>+A!S48-B!T48</f>
        <v>-151</v>
      </c>
      <c r="T48" s="27">
        <f>+A!T48-B!U48</f>
        <v>-504</v>
      </c>
      <c r="U48" s="28">
        <f>+A!U48-B!V48</f>
        <v>-316</v>
      </c>
      <c r="V48" s="27">
        <f>+A!V48-B!W48</f>
        <v>-319</v>
      </c>
      <c r="W48" s="28">
        <f>+A!W48-B!X48</f>
        <v>-583</v>
      </c>
      <c r="X48" s="29">
        <f>+A!X48-B!Y48</f>
        <v>-917</v>
      </c>
      <c r="Y48" s="29">
        <f>+A!Y48-B!Z48</f>
        <v>-270</v>
      </c>
      <c r="Z48" s="29">
        <f>+A!Z48-B!AA48</f>
        <v>-393</v>
      </c>
      <c r="AA48" s="29">
        <f>+A!AA48-B!AB48</f>
        <v>-248</v>
      </c>
      <c r="AB48" s="29">
        <f>+A!AB48-B!AC48</f>
        <v>-250</v>
      </c>
      <c r="AC48" s="29">
        <f>+A!AC48-B!AD48</f>
        <v>0</v>
      </c>
    </row>
    <row r="49" spans="2:29" x14ac:dyDescent="0.25">
      <c r="B49" s="198" t="s">
        <v>18</v>
      </c>
      <c r="C49" s="199"/>
      <c r="D49" s="24">
        <f>+A!D49-B!E49</f>
        <v>683</v>
      </c>
      <c r="E49" s="25">
        <f>+A!E49-B!F49</f>
        <v>225</v>
      </c>
      <c r="F49" s="24">
        <f>+A!F49-B!G49</f>
        <v>1543</v>
      </c>
      <c r="G49" s="25">
        <f>+A!G49-B!H49</f>
        <v>1389</v>
      </c>
      <c r="H49" s="24">
        <f>+A!H49-B!I49</f>
        <v>1322</v>
      </c>
      <c r="I49" s="25">
        <f>+A!I49-B!J49</f>
        <v>1817</v>
      </c>
      <c r="J49" s="24">
        <f>+A!J48-B!K49</f>
        <v>-304</v>
      </c>
      <c r="K49" s="25">
        <f>+A!K49-B!L49</f>
        <v>233</v>
      </c>
      <c r="L49" s="24">
        <f>+A!L49-B!M49</f>
        <v>191</v>
      </c>
      <c r="M49" s="25">
        <f>+A!M49-B!N49</f>
        <v>-78</v>
      </c>
      <c r="N49" s="24">
        <f>+A!N49-B!O49</f>
        <v>690</v>
      </c>
      <c r="O49" s="25">
        <f>+A!O49-B!P49</f>
        <v>14772</v>
      </c>
      <c r="P49" s="24">
        <f>+A!P49-B!Q49</f>
        <v>2764</v>
      </c>
      <c r="Q49" s="25">
        <f>+A!Q49-B!R49</f>
        <v>-1216</v>
      </c>
      <c r="R49" s="24">
        <f>+A!R49-B!S49</f>
        <v>-7098</v>
      </c>
      <c r="S49" s="25">
        <f>+A!S49-B!T49</f>
        <v>-4797</v>
      </c>
      <c r="T49" s="24">
        <f>+A!T49-B!U49</f>
        <v>-4631</v>
      </c>
      <c r="U49" s="25">
        <f>+A!U49-B!V49</f>
        <v>-897</v>
      </c>
      <c r="V49" s="24">
        <f>+A!V49-B!W49</f>
        <v>7616</v>
      </c>
      <c r="W49" s="25">
        <f>+A!W49-B!X49</f>
        <v>6237</v>
      </c>
      <c r="X49" s="26">
        <f>+A!X49-B!Y49</f>
        <v>962</v>
      </c>
      <c r="Y49" s="26">
        <f>+A!Y49-B!Z49</f>
        <v>2438</v>
      </c>
      <c r="Z49" s="26">
        <f>+A!Z49-B!AA49</f>
        <v>6719</v>
      </c>
      <c r="AA49" s="26">
        <f>+A!AA49-B!AB49</f>
        <v>11880</v>
      </c>
      <c r="AB49" s="26">
        <f>+A!AB49-B!AC49</f>
        <v>6390</v>
      </c>
      <c r="AC49" s="26">
        <f>+A!AC49-B!AD49</f>
        <v>2332</v>
      </c>
    </row>
    <row r="50" spans="2:29" x14ac:dyDescent="0.25">
      <c r="B50" s="207" t="s">
        <v>19</v>
      </c>
      <c r="C50" s="208"/>
      <c r="D50" s="27">
        <f>+A!D50-B!E50</f>
        <v>0</v>
      </c>
      <c r="E50" s="28">
        <f>+A!E50-B!F50</f>
        <v>-126</v>
      </c>
      <c r="F50" s="27">
        <f>+A!F50-B!G50</f>
        <v>2833</v>
      </c>
      <c r="G50" s="28">
        <f>+A!G50-B!H50</f>
        <v>0</v>
      </c>
      <c r="H50" s="27">
        <f>+A!H50-B!I50</f>
        <v>0</v>
      </c>
      <c r="I50" s="28">
        <f>+A!I50-B!J50</f>
        <v>0</v>
      </c>
      <c r="J50" s="27">
        <f>+A!J49-B!K50</f>
        <v>909</v>
      </c>
      <c r="K50" s="28">
        <f>+A!K50-B!L50</f>
        <v>0</v>
      </c>
      <c r="L50" s="27">
        <f>+A!L50-B!M50</f>
        <v>-101</v>
      </c>
      <c r="M50" s="28">
        <f>+A!M50-B!N50</f>
        <v>-35</v>
      </c>
      <c r="N50" s="27">
        <f>+A!N50-B!O50</f>
        <v>-14</v>
      </c>
      <c r="O50" s="28">
        <f>+A!O50-B!P50</f>
        <v>-338</v>
      </c>
      <c r="P50" s="27">
        <f>+A!P50-B!Q50</f>
        <v>-307</v>
      </c>
      <c r="Q50" s="28">
        <f>+A!Q50-B!R50</f>
        <v>219900</v>
      </c>
      <c r="R50" s="27">
        <f>+A!R50-B!S50</f>
        <v>-382</v>
      </c>
      <c r="S50" s="28">
        <f>+A!S50-B!T50</f>
        <v>150866</v>
      </c>
      <c r="T50" s="27">
        <f>+A!T50-B!U50</f>
        <v>55236</v>
      </c>
      <c r="U50" s="28">
        <f>+A!U50-B!V50</f>
        <v>11736</v>
      </c>
      <c r="V50" s="27">
        <f>+A!V50-B!W50</f>
        <v>-169</v>
      </c>
      <c r="W50" s="28">
        <f>+A!W50-B!X50</f>
        <v>-102</v>
      </c>
      <c r="X50" s="29">
        <f>+A!X50-B!Y50</f>
        <v>25463</v>
      </c>
      <c r="Y50" s="29">
        <f>+A!Y50-B!Z50</f>
        <v>3455</v>
      </c>
      <c r="Z50" s="29">
        <f>+A!Z50-B!AA50</f>
        <v>45784</v>
      </c>
      <c r="AA50" s="29">
        <f>+A!AA50-B!AB50</f>
        <v>40331</v>
      </c>
      <c r="AB50" s="29">
        <f>+A!AB50-B!AC50</f>
        <v>43528</v>
      </c>
      <c r="AC50" s="29">
        <f>+A!AC50-B!AD50</f>
        <v>23909</v>
      </c>
    </row>
    <row r="51" spans="2:29" x14ac:dyDescent="0.25">
      <c r="B51" s="198" t="s">
        <v>20</v>
      </c>
      <c r="C51" s="199"/>
      <c r="D51" s="24">
        <f>+A!D51-B!E51</f>
        <v>0</v>
      </c>
      <c r="E51" s="25">
        <f>+A!E51-B!F51</f>
        <v>-29</v>
      </c>
      <c r="F51" s="24">
        <f>+A!F51-B!G51</f>
        <v>0</v>
      </c>
      <c r="G51" s="25">
        <f>+A!G51-B!H51</f>
        <v>-29</v>
      </c>
      <c r="H51" s="24">
        <f>+A!H51-B!I51</f>
        <v>0</v>
      </c>
      <c r="I51" s="25">
        <f>+A!I51-B!J51</f>
        <v>-72</v>
      </c>
      <c r="J51" s="24">
        <f>+A!J50-B!K51</f>
        <v>-52</v>
      </c>
      <c r="K51" s="25">
        <f>+A!K51-B!L51</f>
        <v>0</v>
      </c>
      <c r="L51" s="24">
        <f>+A!L51-B!M51</f>
        <v>0</v>
      </c>
      <c r="M51" s="25">
        <f>+A!M51-B!N51</f>
        <v>-53</v>
      </c>
      <c r="N51" s="24">
        <f>+A!N51-B!O51</f>
        <v>0</v>
      </c>
      <c r="O51" s="25">
        <f>+A!O51-B!P51</f>
        <v>-4</v>
      </c>
      <c r="P51" s="24">
        <f>+A!P51-B!Q51</f>
        <v>-4</v>
      </c>
      <c r="Q51" s="25">
        <f>+A!Q51-B!R51</f>
        <v>-8</v>
      </c>
      <c r="R51" s="24">
        <f>+A!R51-B!S51</f>
        <v>-7</v>
      </c>
      <c r="S51" s="25">
        <f>+A!S51-B!T51</f>
        <v>-11</v>
      </c>
      <c r="T51" s="24">
        <f>+A!T51-B!U51</f>
        <v>-8</v>
      </c>
      <c r="U51" s="25">
        <f>+A!U51-B!V51</f>
        <v>-29</v>
      </c>
      <c r="V51" s="24">
        <f>+A!V51-B!W51</f>
        <v>-41</v>
      </c>
      <c r="W51" s="25">
        <f>+A!W51-B!X51</f>
        <v>-53</v>
      </c>
      <c r="X51" s="26">
        <f>+A!X51-B!Y51</f>
        <v>-66</v>
      </c>
      <c r="Y51" s="26">
        <f>+A!Y51-B!Z51</f>
        <v>-25</v>
      </c>
      <c r="Z51" s="26">
        <f>+A!Z51-B!AA51</f>
        <v>-45</v>
      </c>
      <c r="AA51" s="26">
        <f>+A!AA51-B!AB51</f>
        <v>-20</v>
      </c>
      <c r="AB51" s="26">
        <f>+A!AB51-B!AC51</f>
        <v>-1783</v>
      </c>
      <c r="AC51" s="26">
        <f>+A!AC51-B!AD51</f>
        <v>-1182</v>
      </c>
    </row>
    <row r="52" spans="2:29" x14ac:dyDescent="0.25">
      <c r="B52" s="207" t="s">
        <v>21</v>
      </c>
      <c r="C52" s="208"/>
      <c r="D52" s="27">
        <f>+A!D52-B!E52</f>
        <v>-3377</v>
      </c>
      <c r="E52" s="28">
        <f>+A!E52-B!F52</f>
        <v>-2926</v>
      </c>
      <c r="F52" s="27">
        <f>+A!F52-B!G52</f>
        <v>-5882</v>
      </c>
      <c r="G52" s="28">
        <f>+A!G52-B!H52</f>
        <v>-5257</v>
      </c>
      <c r="H52" s="27">
        <f>+A!H52-B!I52</f>
        <v>-3683</v>
      </c>
      <c r="I52" s="28">
        <f>+A!I52-B!J52</f>
        <v>-7533</v>
      </c>
      <c r="J52" s="27">
        <f>+A!J51-B!K52</f>
        <v>-11922</v>
      </c>
      <c r="K52" s="28">
        <f>+A!K52-B!L52</f>
        <v>-11485</v>
      </c>
      <c r="L52" s="27">
        <f>+A!L52-B!M52</f>
        <v>-18368</v>
      </c>
      <c r="M52" s="28">
        <f>+A!M52-B!N52</f>
        <v>-14562</v>
      </c>
      <c r="N52" s="27">
        <f>+A!N52-B!O52</f>
        <v>-22762</v>
      </c>
      <c r="O52" s="28">
        <f>+A!O52-B!P52</f>
        <v>-33855</v>
      </c>
      <c r="P52" s="27">
        <f>+A!P52-B!Q52</f>
        <v>-35811</v>
      </c>
      <c r="Q52" s="28">
        <f>+A!Q52-B!R52</f>
        <v>-54670</v>
      </c>
      <c r="R52" s="27">
        <f>+A!R52-B!S52</f>
        <v>-35504</v>
      </c>
      <c r="S52" s="28">
        <f>+A!S52-B!T52</f>
        <v>-53673</v>
      </c>
      <c r="T52" s="27">
        <f>+A!T52-B!U52</f>
        <v>-73706</v>
      </c>
      <c r="U52" s="28">
        <f>+A!U52-B!V52</f>
        <v>-99104</v>
      </c>
      <c r="V52" s="27">
        <f>+A!V52-B!W52</f>
        <v>-86807</v>
      </c>
      <c r="W52" s="28">
        <f>+A!W52-B!X52</f>
        <v>-121851</v>
      </c>
      <c r="X52" s="29">
        <f>+A!X52-B!Y52</f>
        <v>-110634</v>
      </c>
      <c r="Y52" s="29">
        <f>+A!Y52-B!Z52</f>
        <v>-87520</v>
      </c>
      <c r="Z52" s="29">
        <f>+A!Z52-B!AA52</f>
        <v>-90297</v>
      </c>
      <c r="AA52" s="29">
        <f>+A!AA52-B!AB52</f>
        <v>-96419</v>
      </c>
      <c r="AB52" s="29">
        <f>+A!AB52-B!AC52</f>
        <v>-83352</v>
      </c>
      <c r="AC52" s="29">
        <f>+A!AC52-B!AD52</f>
        <v>-67349</v>
      </c>
    </row>
    <row r="53" spans="2:29" x14ac:dyDescent="0.25">
      <c r="B53" s="198" t="s">
        <v>22</v>
      </c>
      <c r="C53" s="199"/>
      <c r="D53" s="24">
        <f>+A!D53-B!E53</f>
        <v>-7811</v>
      </c>
      <c r="E53" s="25">
        <f>+A!E53-B!F53</f>
        <v>-26935</v>
      </c>
      <c r="F53" s="24">
        <f>+A!F53-B!G53</f>
        <v>-18221</v>
      </c>
      <c r="G53" s="25">
        <f>+A!G53-B!H53</f>
        <v>-19289</v>
      </c>
      <c r="H53" s="24">
        <f>+A!H53-B!I53</f>
        <v>-13481</v>
      </c>
      <c r="I53" s="25">
        <f>+A!I53-B!J53</f>
        <v>-28884</v>
      </c>
      <c r="J53" s="24">
        <f>+A!J52-B!K53</f>
        <v>-57323</v>
      </c>
      <c r="K53" s="25">
        <f>+A!K53-B!L53</f>
        <v>-13859</v>
      </c>
      <c r="L53" s="24">
        <f>+A!L53-B!M53</f>
        <v>929</v>
      </c>
      <c r="M53" s="25">
        <f>+A!M53-B!N53</f>
        <v>21095</v>
      </c>
      <c r="N53" s="24">
        <f>+A!N53-B!O53</f>
        <v>16380</v>
      </c>
      <c r="O53" s="25">
        <f>+A!O53-B!P53</f>
        <v>-20224</v>
      </c>
      <c r="P53" s="24">
        <f>+A!P53-B!Q53</f>
        <v>-47901</v>
      </c>
      <c r="Q53" s="25">
        <f>+A!Q53-B!R53</f>
        <v>-18663</v>
      </c>
      <c r="R53" s="24">
        <f>+A!R53-B!S53</f>
        <v>-75259</v>
      </c>
      <c r="S53" s="25">
        <f>+A!S53-B!T53</f>
        <v>-90488</v>
      </c>
      <c r="T53" s="24">
        <f>+A!T53-B!U53</f>
        <v>-134011</v>
      </c>
      <c r="U53" s="25">
        <f>+A!U53-B!V53</f>
        <v>-135867</v>
      </c>
      <c r="V53" s="24">
        <f>+A!V53-B!W53</f>
        <v>-126824</v>
      </c>
      <c r="W53" s="25">
        <f>+A!W53-B!X53</f>
        <v>-132414</v>
      </c>
      <c r="X53" s="26">
        <f>+A!X53-B!Y53</f>
        <v>-105571</v>
      </c>
      <c r="Y53" s="26">
        <f>+A!Y53-B!Z53</f>
        <v>-81536</v>
      </c>
      <c r="Z53" s="26">
        <f>+A!Z53-B!AA53</f>
        <v>-73281</v>
      </c>
      <c r="AA53" s="26">
        <f>+A!AA53-B!AB53</f>
        <v>-63391</v>
      </c>
      <c r="AB53" s="26">
        <f>+A!AB53-B!AC53</f>
        <v>-88793</v>
      </c>
      <c r="AC53" s="26">
        <f>+A!AC53-B!AD53</f>
        <v>-51722</v>
      </c>
    </row>
    <row r="54" spans="2:29" x14ac:dyDescent="0.25">
      <c r="B54" s="207" t="s">
        <v>23</v>
      </c>
      <c r="C54" s="208"/>
      <c r="D54" s="27">
        <f>+A!D54-B!E54</f>
        <v>-74114</v>
      </c>
      <c r="E54" s="28">
        <f>+A!E54-B!F54</f>
        <v>-79409</v>
      </c>
      <c r="F54" s="27">
        <f>+A!F54-B!G54</f>
        <v>-84843</v>
      </c>
      <c r="G54" s="28">
        <f>+A!G54-B!H54</f>
        <v>-67122</v>
      </c>
      <c r="H54" s="27">
        <f>+A!H54-B!I54</f>
        <v>-46413</v>
      </c>
      <c r="I54" s="28">
        <f>+A!I54-B!J54</f>
        <v>-63492</v>
      </c>
      <c r="J54" s="27">
        <f>+A!J53-B!K54</f>
        <v>-47238</v>
      </c>
      <c r="K54" s="28">
        <f>+A!K54-B!L54</f>
        <v>-72846</v>
      </c>
      <c r="L54" s="27">
        <f>+A!L54-B!M54</f>
        <v>-72164</v>
      </c>
      <c r="M54" s="28">
        <f>+A!M54-B!N54</f>
        <v>-72438</v>
      </c>
      <c r="N54" s="27">
        <f>+A!N54-B!O54</f>
        <v>-99134</v>
      </c>
      <c r="O54" s="28">
        <f>+A!O54-B!P54</f>
        <v>-107580</v>
      </c>
      <c r="P54" s="27">
        <f>+A!P54-B!Q54</f>
        <v>-120815</v>
      </c>
      <c r="Q54" s="28">
        <f>+A!Q54-B!R54</f>
        <v>-152354</v>
      </c>
      <c r="R54" s="27">
        <f>+A!R54-B!S54</f>
        <v>-108489</v>
      </c>
      <c r="S54" s="28">
        <f>+A!S54-B!T54</f>
        <v>-102348</v>
      </c>
      <c r="T54" s="27">
        <f>+A!T54-B!U54</f>
        <v>-154392</v>
      </c>
      <c r="U54" s="28">
        <f>+A!U54-B!V54</f>
        <v>-193333</v>
      </c>
      <c r="V54" s="27">
        <f>+A!V54-B!W54</f>
        <v>-199034</v>
      </c>
      <c r="W54" s="28">
        <f>+A!W54-B!X54</f>
        <v>-208513</v>
      </c>
      <c r="X54" s="29">
        <f>+A!X54-B!Y54</f>
        <v>-171295</v>
      </c>
      <c r="Y54" s="29">
        <f>+A!Y54-B!Z54</f>
        <v>-155114</v>
      </c>
      <c r="Z54" s="29">
        <f>+A!Z54-B!AA54</f>
        <v>-161846</v>
      </c>
      <c r="AA54" s="29">
        <f>+A!AA54-B!AB54</f>
        <v>-166442</v>
      </c>
      <c r="AB54" s="29">
        <f>+A!AB54-B!AC54</f>
        <v>-181575</v>
      </c>
      <c r="AC54" s="29">
        <f>+A!AC54-B!AD54</f>
        <v>-168057</v>
      </c>
    </row>
    <row r="55" spans="2:29" x14ac:dyDescent="0.25">
      <c r="B55" s="198" t="s">
        <v>24</v>
      </c>
      <c r="C55" s="199"/>
      <c r="D55" s="24">
        <f>+A!D55-B!E55</f>
        <v>-20693</v>
      </c>
      <c r="E55" s="25">
        <f>+A!E55-B!F55</f>
        <v>-23582</v>
      </c>
      <c r="F55" s="24">
        <f>+A!F55-B!G55</f>
        <v>-26792</v>
      </c>
      <c r="G55" s="25">
        <f>+A!G55-B!H55</f>
        <v>-20160</v>
      </c>
      <c r="H55" s="24">
        <f>+A!H55-B!I55</f>
        <v>-14887</v>
      </c>
      <c r="I55" s="25">
        <f>+A!I55-B!J55</f>
        <v>-19122</v>
      </c>
      <c r="J55" s="24">
        <f>+A!J54-B!K55</f>
        <v>-23359</v>
      </c>
      <c r="K55" s="25">
        <f>+A!K55-B!L55</f>
        <v>-21226</v>
      </c>
      <c r="L55" s="24">
        <f>+A!L55-B!M55</f>
        <v>-15371</v>
      </c>
      <c r="M55" s="25">
        <f>+A!M55-B!N55</f>
        <v>-11510</v>
      </c>
      <c r="N55" s="24">
        <f>+A!N55-B!O55</f>
        <v>-19608</v>
      </c>
      <c r="O55" s="25">
        <f>+A!O55-B!P55</f>
        <v>-23973</v>
      </c>
      <c r="P55" s="24">
        <f>+A!P55-B!Q55</f>
        <v>-30506</v>
      </c>
      <c r="Q55" s="25">
        <f>+A!Q55-B!R55</f>
        <v>-31681</v>
      </c>
      <c r="R55" s="24">
        <f>+A!R55-B!S55</f>
        <v>-23927</v>
      </c>
      <c r="S55" s="25">
        <f>+A!S55-B!T55</f>
        <v>-37586</v>
      </c>
      <c r="T55" s="24">
        <f>+A!T55-B!U55</f>
        <v>-51159</v>
      </c>
      <c r="U55" s="25">
        <f>+A!U55-B!V55</f>
        <v>-57111</v>
      </c>
      <c r="V55" s="24">
        <f>+A!V55-B!W55</f>
        <v>-56901</v>
      </c>
      <c r="W55" s="25">
        <f>+A!W55-B!X55</f>
        <v>-62058</v>
      </c>
      <c r="X55" s="26">
        <f>+A!X55-B!Y55</f>
        <v>-48432</v>
      </c>
      <c r="Y55" s="26">
        <f>+A!Y55-B!Z55</f>
        <v>-39513</v>
      </c>
      <c r="Z55" s="26">
        <f>+A!Z55-B!AA55</f>
        <v>-34904</v>
      </c>
      <c r="AA55" s="26">
        <f>+A!AA55-B!AB55</f>
        <v>-36583</v>
      </c>
      <c r="AB55" s="26">
        <f>+A!AB55-B!AC55</f>
        <v>-31221</v>
      </c>
      <c r="AC55" s="26">
        <f>+A!AC55-B!AD55</f>
        <v>-30925</v>
      </c>
    </row>
    <row r="56" spans="2:29" ht="15.75" thickBot="1" x14ac:dyDescent="0.3">
      <c r="B56" s="209" t="s">
        <v>25</v>
      </c>
      <c r="C56" s="210"/>
      <c r="D56" s="30">
        <f>+A!D56-B!E56</f>
        <v>-3427</v>
      </c>
      <c r="E56" s="31">
        <f>+A!E56-B!F56</f>
        <v>-2640</v>
      </c>
      <c r="F56" s="30">
        <f>+A!F56-B!G56</f>
        <v>-2160</v>
      </c>
      <c r="G56" s="31">
        <f>+A!G56-B!H56</f>
        <v>0</v>
      </c>
      <c r="H56" s="30">
        <f>+A!H56-B!I56</f>
        <v>-319</v>
      </c>
      <c r="I56" s="31">
        <f>+A!I56-B!J56</f>
        <v>-338</v>
      </c>
      <c r="J56" s="30">
        <f>+A!J55-B!K56</f>
        <v>-3904</v>
      </c>
      <c r="K56" s="31">
        <f>+A!K56-B!L56</f>
        <v>-596</v>
      </c>
      <c r="L56" s="30">
        <f>+A!L56-B!M56</f>
        <v>-8837</v>
      </c>
      <c r="M56" s="31">
        <f>+A!M56-B!N56</f>
        <v>-13644</v>
      </c>
      <c r="N56" s="30">
        <f>+A!N56-B!O56</f>
        <v>-17999</v>
      </c>
      <c r="O56" s="31">
        <f>+A!O56-B!P56</f>
        <v>-15620</v>
      </c>
      <c r="P56" s="30">
        <f>+A!P56-B!Q56</f>
        <v>-10299</v>
      </c>
      <c r="Q56" s="31">
        <f>+A!Q56-B!R56</f>
        <v>-19533</v>
      </c>
      <c r="R56" s="30">
        <f>+A!R56-B!S56</f>
        <v>-18818</v>
      </c>
      <c r="S56" s="31">
        <f>+A!S56-B!T56</f>
        <v>-18165</v>
      </c>
      <c r="T56" s="30">
        <f>+A!T56-B!U56</f>
        <v>-31686</v>
      </c>
      <c r="U56" s="31">
        <f>+A!U56-B!V56</f>
        <v>-39853</v>
      </c>
      <c r="V56" s="30">
        <f>+A!V56-B!W56</f>
        <v>-60512</v>
      </c>
      <c r="W56" s="31">
        <f>+A!W56-B!X56</f>
        <v>-68261</v>
      </c>
      <c r="X56" s="32">
        <f>+A!X56-B!Y56</f>
        <v>-64822</v>
      </c>
      <c r="Y56" s="32">
        <f>+A!Y56-B!Z56</f>
        <v>-44321</v>
      </c>
      <c r="Z56" s="32">
        <f>+A!Z56-B!AA56</f>
        <v>-31243</v>
      </c>
      <c r="AA56" s="32">
        <f>+A!AA56-B!AB56</f>
        <v>-19625</v>
      </c>
      <c r="AB56" s="32">
        <f>+A!AB56-B!AC56</f>
        <v>-13104</v>
      </c>
      <c r="AC56" s="32">
        <f>+A!AC56-B!AD56</f>
        <v>-12528</v>
      </c>
    </row>
    <row r="57" spans="2:29"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opLeftCell="W40" workbookViewId="0">
      <selection activeCell="A48" sqref="A48:XFD48"/>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8.140625" customWidth="1"/>
  </cols>
  <sheetData>
    <row r="7" spans="2:16" x14ac:dyDescent="0.25">
      <c r="L7" s="200" t="s">
        <v>9</v>
      </c>
      <c r="M7" s="213"/>
      <c r="N7" s="213"/>
      <c r="O7" s="213"/>
      <c r="P7" s="213"/>
    </row>
    <row r="8" spans="2:16" x14ac:dyDescent="0.25">
      <c r="B8" s="200" t="s">
        <v>8</v>
      </c>
      <c r="C8" s="213"/>
      <c r="D8" s="213"/>
      <c r="E8" s="213"/>
      <c r="L8" s="213"/>
      <c r="M8" s="213"/>
      <c r="N8" s="213"/>
      <c r="O8" s="213"/>
      <c r="P8" s="213"/>
    </row>
    <row r="9" spans="2:16" x14ac:dyDescent="0.25">
      <c r="B9" s="213"/>
      <c r="C9" s="213"/>
      <c r="D9" s="213"/>
      <c r="E9" s="213"/>
      <c r="L9" s="213"/>
      <c r="M9" s="213"/>
      <c r="N9" s="213"/>
      <c r="O9" s="213"/>
      <c r="P9" s="213"/>
    </row>
    <row r="10" spans="2:16" x14ac:dyDescent="0.25">
      <c r="B10" s="213"/>
      <c r="C10" s="213"/>
      <c r="D10" s="213"/>
      <c r="E10" s="213"/>
      <c r="L10" s="213"/>
      <c r="M10" s="213"/>
      <c r="N10" s="213"/>
      <c r="O10" s="213"/>
      <c r="P10" s="213"/>
    </row>
    <row r="11" spans="2:16" x14ac:dyDescent="0.25">
      <c r="B11" s="213"/>
      <c r="C11" s="213"/>
      <c r="D11" s="213"/>
      <c r="E11" s="213"/>
      <c r="L11" s="213"/>
      <c r="M11" s="213"/>
      <c r="N11" s="213"/>
      <c r="O11" s="213"/>
      <c r="P11" s="213"/>
    </row>
    <row r="12" spans="2:16" x14ac:dyDescent="0.25">
      <c r="B12" s="213"/>
      <c r="C12" s="213"/>
      <c r="D12" s="213"/>
      <c r="E12" s="213"/>
      <c r="L12" s="213"/>
      <c r="M12" s="213"/>
      <c r="N12" s="213"/>
      <c r="O12" s="213"/>
      <c r="P12" s="213"/>
    </row>
    <row r="13" spans="2:16" x14ac:dyDescent="0.25">
      <c r="B13" s="213"/>
      <c r="C13" s="213"/>
      <c r="D13" s="213"/>
      <c r="E13" s="213"/>
      <c r="L13" s="213"/>
      <c r="M13" s="213"/>
      <c r="N13" s="213"/>
      <c r="O13" s="213"/>
      <c r="P13" s="213"/>
    </row>
    <row r="14" spans="2:16" x14ac:dyDescent="0.25">
      <c r="B14" s="213"/>
      <c r="C14" s="213"/>
      <c r="D14" s="213"/>
      <c r="E14" s="213"/>
      <c r="L14" s="213"/>
      <c r="M14" s="213"/>
      <c r="N14" s="213"/>
      <c r="O14" s="213"/>
      <c r="P14" s="213"/>
    </row>
    <row r="15" spans="2:16" x14ac:dyDescent="0.25">
      <c r="B15" s="213"/>
      <c r="C15" s="213"/>
      <c r="D15" s="213"/>
      <c r="E15" s="213"/>
      <c r="G15" s="235" t="s">
        <v>39</v>
      </c>
      <c r="H15" s="235"/>
      <c r="I15" s="235"/>
      <c r="J15" s="235"/>
      <c r="K15" s="235"/>
      <c r="L15" s="213"/>
      <c r="M15" s="213"/>
      <c r="N15" s="213"/>
      <c r="O15" s="213"/>
      <c r="P15" s="213"/>
    </row>
    <row r="16" spans="2:16" ht="15" customHeight="1" x14ac:dyDescent="0.25">
      <c r="B16" s="213"/>
      <c r="C16" s="213"/>
      <c r="D16" s="213"/>
      <c r="E16" s="213"/>
      <c r="G16" s="235"/>
      <c r="H16" s="235"/>
      <c r="I16" s="235"/>
      <c r="J16" s="235"/>
      <c r="K16" s="235"/>
      <c r="L16" s="213"/>
      <c r="M16" s="213"/>
      <c r="N16" s="213"/>
      <c r="O16" s="213"/>
      <c r="P16" s="213"/>
    </row>
    <row r="17" spans="3:14" x14ac:dyDescent="0.25">
      <c r="C17" s="201" t="s">
        <v>3</v>
      </c>
      <c r="D17" s="201"/>
      <c r="E17" s="201"/>
      <c r="G17" s="235"/>
      <c r="H17" s="235"/>
      <c r="I17" s="235"/>
      <c r="J17" s="235"/>
      <c r="K17" s="235"/>
      <c r="N17" s="3" t="s">
        <v>3</v>
      </c>
    </row>
    <row r="43" spans="6:33" x14ac:dyDescent="0.25">
      <c r="F43" s="4" t="s">
        <v>58</v>
      </c>
    </row>
    <row r="44" spans="6:33" ht="15.75" thickBot="1" x14ac:dyDescent="0.3"/>
    <row r="45" spans="6:33" ht="15.75" thickBot="1" x14ac:dyDescent="0.3">
      <c r="F45" s="6" t="s">
        <v>14</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203" t="s">
        <v>26</v>
      </c>
      <c r="G46" s="219"/>
      <c r="H46" s="116">
        <f>(A!D46/D!H60)*1000</f>
        <v>0.66186240597375501</v>
      </c>
      <c r="I46" s="127">
        <f>(A!E46/D!I60)*1000</f>
        <v>0.17377562873119209</v>
      </c>
      <c r="J46" s="116">
        <f>(A!F46/D!J60)*1000</f>
        <v>0.48905479269430741</v>
      </c>
      <c r="K46" s="127">
        <f>(A!G46/D!K60)*1000</f>
        <v>0.53442028985507239</v>
      </c>
      <c r="L46" s="116">
        <f>(A!H46/D!L60)*1000</f>
        <v>0.54081870738599536</v>
      </c>
      <c r="M46" s="127">
        <f>(A!I46/D!M60)*1000</f>
        <v>0.64109113199836532</v>
      </c>
      <c r="N46" s="116">
        <f>(A!J46/D!N60)*1000</f>
        <v>0.60981944724631842</v>
      </c>
      <c r="O46" s="127">
        <f>(A!K46/D!O60)*1000</f>
        <v>1.096996712820002</v>
      </c>
      <c r="P46" s="116">
        <f>(A!L46/D!P60)*1000</f>
        <v>1.2850397186493199</v>
      </c>
      <c r="Q46" s="127">
        <f>(A!M46/D!Q60)*1000</f>
        <v>1.8651314191322936</v>
      </c>
      <c r="R46" s="116">
        <f>(A!N46/D!R60)*1000</f>
        <v>2.151564599731234</v>
      </c>
      <c r="S46" s="127">
        <f>(A!O46/D!S60)*1000</f>
        <v>2.2331515295233579</v>
      </c>
      <c r="T46" s="116">
        <f>(A!P46/D!T60)*1000</f>
        <v>1.5279776834900021</v>
      </c>
      <c r="U46" s="127">
        <f>(A!Q46/D!U60)*1000</f>
        <v>7.4657810543886489</v>
      </c>
      <c r="V46" s="116">
        <f>(A!R46/D!V60)*1000</f>
        <v>0.63133756793322482</v>
      </c>
      <c r="W46" s="127">
        <f>(A!S46/D!W60)*1000</f>
        <v>4.266343056752711</v>
      </c>
      <c r="X46" s="116">
        <f>(A!T46/D!X60)*1000</f>
        <v>2.4750521850380447</v>
      </c>
      <c r="Y46" s="127">
        <f>(A!U46/D!Y60)*1000</f>
        <v>0.99068930269765787</v>
      </c>
      <c r="Z46" s="116">
        <f>(A!V46/D!Z60)*1000</f>
        <v>0.88374601078463744</v>
      </c>
      <c r="AA46" s="127">
        <f>(A!W46/D!AA60)*1000</f>
        <v>0.88383552086512884</v>
      </c>
      <c r="AB46" s="116">
        <f>(A!X46/D!AB60)*1000</f>
        <v>1.2584315757654272</v>
      </c>
      <c r="AC46" s="123">
        <f>(A!Y46/D!AC60)*1000</f>
        <v>0.88419816357036096</v>
      </c>
      <c r="AD46" s="123">
        <f>(A!Z46/D!AD60)*1000</f>
        <v>1.9251987599907212</v>
      </c>
      <c r="AE46" s="123">
        <f>(A!AA46/D!AE60)*1000</f>
        <v>2.2852376807990384</v>
      </c>
      <c r="AF46" s="123">
        <f>(A!AB46/D!AF60)*1000</f>
        <v>1.4911328852538668</v>
      </c>
      <c r="AG46" s="123">
        <f>(A!AC46/D!AG60)*1000</f>
        <v>1.32017787659811</v>
      </c>
    </row>
    <row r="47" spans="6:33" x14ac:dyDescent="0.25">
      <c r="F47" s="225" t="s">
        <v>16</v>
      </c>
      <c r="G47" s="226"/>
      <c r="H47" s="124">
        <f>(A!D47/D!H$60)*1000</f>
        <v>6.0121890957008728E-3</v>
      </c>
      <c r="I47" s="117">
        <f>(A!E47/D!I$60)*1000</f>
        <v>2.8444852643237255E-2</v>
      </c>
      <c r="J47" s="124">
        <f>(A!F47/D!J$60)*1000</f>
        <v>4.7620317291027864E-2</v>
      </c>
      <c r="K47" s="117">
        <f>(A!G47/D!K$60)*1000</f>
        <v>5.1722327242176014E-2</v>
      </c>
      <c r="L47" s="124">
        <f>(A!H47/D!L$60)*1000</f>
        <v>3.4117128561428976E-2</v>
      </c>
      <c r="M47" s="117">
        <f>(A!I47/D!M$60)*1000</f>
        <v>4.0227829995913358E-2</v>
      </c>
      <c r="N47" s="124" t="e">
        <f>(A!#REF!/D!N$60)*1000</f>
        <v>#REF!</v>
      </c>
      <c r="O47" s="117">
        <f>(A!K47/D!O$60)*1000</f>
        <v>5.4861041936447856E-2</v>
      </c>
      <c r="P47" s="124">
        <f>(A!L47/D!P$60)*1000</f>
        <v>3.9251371092693242E-2</v>
      </c>
      <c r="Q47" s="117">
        <f>(A!M47/D!Q$60)*1000</f>
        <v>0.10642277607734538</v>
      </c>
      <c r="R47" s="124">
        <f>(A!N47/D!R$60)*1000</f>
        <v>0.1327510078709925</v>
      </c>
      <c r="S47" s="117">
        <f>(A!O47/D!S$60)*1000</f>
        <v>0.10037941664690538</v>
      </c>
      <c r="T47" s="124">
        <f>(A!P47/D!T$60)*1000</f>
        <v>8.5960758573806223E-2</v>
      </c>
      <c r="U47" s="117">
        <f>(A!Q47/D!U$60)*1000</f>
        <v>9.7904205499142208E-2</v>
      </c>
      <c r="V47" s="124">
        <f>(A!R47/D!V$60)*1000</f>
        <v>7.5810039212089245E-2</v>
      </c>
      <c r="W47" s="117">
        <f>(A!S47/D!W$60)*1000</f>
        <v>0.13405616295422584</v>
      </c>
      <c r="X47" s="124">
        <f>(A!T47/D!X$60)*1000</f>
        <v>0.11768006643772586</v>
      </c>
      <c r="Y47" s="117">
        <f>(A!U47/D!Y$60)*1000</f>
        <v>0.15143771387938312</v>
      </c>
      <c r="Z47" s="124">
        <f>(A!V47/D!Z$60)*1000</f>
        <v>0.14999449763398259</v>
      </c>
      <c r="AA47" s="117">
        <f>(A!W47/D!AA$60)*1000</f>
        <v>0.18111455108359131</v>
      </c>
      <c r="AB47" s="124">
        <f>(A!X47/D!AB$60)*1000</f>
        <v>0.23271580947445697</v>
      </c>
      <c r="AC47" s="118">
        <f>(A!Y47/D!AC$60)*1000</f>
        <v>0.24687166346359171</v>
      </c>
      <c r="AD47" s="118">
        <f>(A!Z47/D!AD$60)*1000</f>
        <v>0.28889263797212089</v>
      </c>
      <c r="AE47" s="118">
        <f>(A!AA47/D!AE$60)*1000</f>
        <v>0.32635003522731981</v>
      </c>
      <c r="AF47" s="118">
        <f>(A!AB47/D!AF$60)*1000</f>
        <v>0.30354684589845332</v>
      </c>
      <c r="AG47" s="118">
        <f>(A!AC47/D!AG$60)*1000</f>
        <v>0.47089652981815294</v>
      </c>
    </row>
    <row r="48" spans="6:33" x14ac:dyDescent="0.25">
      <c r="F48" s="229" t="s">
        <v>17</v>
      </c>
      <c r="G48" s="230"/>
      <c r="H48" s="125">
        <f>(A!D48/D!H$60)*1000</f>
        <v>0</v>
      </c>
      <c r="I48" s="119">
        <f>(A!E48/D!I$60)*1000</f>
        <v>0</v>
      </c>
      <c r="J48" s="125">
        <f>(A!F48/D!J$60)*1000</f>
        <v>0</v>
      </c>
      <c r="K48" s="119">
        <f>(A!G48/D!K$60)*1000</f>
        <v>0</v>
      </c>
      <c r="L48" s="125">
        <f>(A!H48/D!L$60)*1000</f>
        <v>0</v>
      </c>
      <c r="M48" s="119">
        <f>(A!I48/D!M$60)*1000</f>
        <v>0</v>
      </c>
      <c r="N48" s="125">
        <f>(A!J47/D!N$60)*1000</f>
        <v>2.6502925156344562E-2</v>
      </c>
      <c r="O48" s="119">
        <f>(A!K48/D!O$60)*1000</f>
        <v>0</v>
      </c>
      <c r="P48" s="125">
        <f>(A!L48/D!P$60)*1000</f>
        <v>0</v>
      </c>
      <c r="Q48" s="119">
        <f>(A!M48/D!Q$60)*1000</f>
        <v>0</v>
      </c>
      <c r="R48" s="125">
        <f>(A!N48/D!R$60)*1000</f>
        <v>0</v>
      </c>
      <c r="S48" s="119">
        <f>(A!O48/D!S$60)*1000</f>
        <v>0</v>
      </c>
      <c r="T48" s="125">
        <f>(A!P48/D!T$60)*1000</f>
        <v>0</v>
      </c>
      <c r="U48" s="119">
        <f>(A!Q48/D!U$60)*1000</f>
        <v>0</v>
      </c>
      <c r="V48" s="125">
        <f>(A!R48/D!V$60)*1000</f>
        <v>0</v>
      </c>
      <c r="W48" s="119">
        <f>(A!S48/D!W$60)*1000</f>
        <v>0</v>
      </c>
      <c r="X48" s="125">
        <f>(A!T48/D!X$60)*1000</f>
        <v>0</v>
      </c>
      <c r="Y48" s="119">
        <f>(A!U48/D!Y$60)*1000</f>
        <v>0</v>
      </c>
      <c r="Z48" s="125">
        <f>(A!V48/D!Z$60)*1000</f>
        <v>0</v>
      </c>
      <c r="AA48" s="119">
        <f>(A!W48/D!AA$60)*1000</f>
        <v>0</v>
      </c>
      <c r="AB48" s="125">
        <f>(A!X48/D!AB$60)*1000</f>
        <v>0</v>
      </c>
      <c r="AC48" s="120">
        <f>(A!Y48/D!AC$60)*1000</f>
        <v>0</v>
      </c>
      <c r="AD48" s="120">
        <f>(A!Z48/D!AD$60)*1000</f>
        <v>0</v>
      </c>
      <c r="AE48" s="120">
        <f>(A!AA48/D!AE$60)*1000</f>
        <v>0</v>
      </c>
      <c r="AF48" s="120">
        <f>(A!AB48/D!AF$60)*1000</f>
        <v>0</v>
      </c>
      <c r="AG48" s="120">
        <f>(A!AC48/D!AG$60)*1000</f>
        <v>0</v>
      </c>
    </row>
    <row r="49" spans="6:33" x14ac:dyDescent="0.25">
      <c r="F49" s="225" t="s">
        <v>18</v>
      </c>
      <c r="G49" s="226"/>
      <c r="H49" s="125">
        <f>(A!D49/D!H$60)*1000</f>
        <v>2.1440729149508592E-2</v>
      </c>
      <c r="I49" s="119">
        <f>(A!E49/D!I$60)*1000</f>
        <v>1.6883222129176909E-2</v>
      </c>
      <c r="J49" s="125">
        <f>(A!F49/D!J$60)*1000</f>
        <v>4.6500466604452742E-2</v>
      </c>
      <c r="K49" s="119">
        <f>(A!G49/D!K$60)*1000</f>
        <v>4.3425750892669611E-2</v>
      </c>
      <c r="L49" s="125">
        <f>(A!H49/D!L$60)*1000</f>
        <v>4.0442796774946208E-2</v>
      </c>
      <c r="M49" s="119">
        <f>(A!I49/D!M$60)*1000</f>
        <v>5.2104617899468735E-2</v>
      </c>
      <c r="N49" s="125">
        <f>(A!J48/D!N$60)*1000</f>
        <v>0</v>
      </c>
      <c r="O49" s="119">
        <f>(A!K49/D!O$60)*1000</f>
        <v>1.9548759836637116E-2</v>
      </c>
      <c r="P49" s="125">
        <f>(A!L49/D!P$60)*1000</f>
        <v>2.6290548683013205E-2</v>
      </c>
      <c r="Q49" s="119">
        <f>(A!M49/D!Q$60)*1000</f>
        <v>5.0915804304523152E-2</v>
      </c>
      <c r="R49" s="125">
        <f>(A!N49/D!R$60)*1000</f>
        <v>2.9756191207525436E-2</v>
      </c>
      <c r="S49" s="119">
        <f>(A!O49/D!S$60)*1000</f>
        <v>0.37702157932179275</v>
      </c>
      <c r="T49" s="125">
        <f>(A!P49/D!T$60)*1000</f>
        <v>0.229705337677864</v>
      </c>
      <c r="U49" s="119">
        <f>(A!Q49/D!U$60)*1000</f>
        <v>0.15104094218018269</v>
      </c>
      <c r="V49" s="125">
        <f>(A!R49/D!V$60)*1000</f>
        <v>4.019812424040909E-2</v>
      </c>
      <c r="W49" s="119">
        <f>(A!S49/D!W$60)*1000</f>
        <v>0.17077983940479971</v>
      </c>
      <c r="X49" s="125">
        <f>(A!T49/D!X$60)*1000</f>
        <v>0.32119049222274598</v>
      </c>
      <c r="Y49" s="119">
        <f>(A!U49/D!Y$60)*1000</f>
        <v>0.27489889338251633</v>
      </c>
      <c r="Z49" s="125">
        <f>(A!V49/D!Z$60)*1000</f>
        <v>0.47663695389017274</v>
      </c>
      <c r="AA49" s="119">
        <f>(A!W49/D!AA$60)*1000</f>
        <v>0.39652465878864518</v>
      </c>
      <c r="AB49" s="125">
        <f>(A!X49/D!AB$60)*1000</f>
        <v>0.14455672150969467</v>
      </c>
      <c r="AC49" s="120">
        <f>(A!Y49/D!AC$60)*1000</f>
        <v>0.14193892803758273</v>
      </c>
      <c r="AD49" s="120">
        <f>(A!Z49/D!AD$60)*1000</f>
        <v>0.24971003184377571</v>
      </c>
      <c r="AE49" s="120">
        <f>(A!AA49/D!AE$60)*1000</f>
        <v>0.33994363628828383</v>
      </c>
      <c r="AF49" s="120">
        <f>(A!AB49/D!AF$60)*1000</f>
        <v>0.21088752125678192</v>
      </c>
      <c r="AG49" s="120">
        <f>(A!AC49/D!AG$60)*1000</f>
        <v>0.10746049392519653</v>
      </c>
    </row>
    <row r="50" spans="6:33" x14ac:dyDescent="0.25">
      <c r="F50" s="229" t="s">
        <v>19</v>
      </c>
      <c r="G50" s="230"/>
      <c r="H50" s="125">
        <f>(A!D50/D!H$60)*1000</f>
        <v>0</v>
      </c>
      <c r="I50" s="119">
        <f>(A!E50/D!I$60)*1000</f>
        <v>0</v>
      </c>
      <c r="J50" s="125">
        <f>(A!F50/D!J$60)*1000</f>
        <v>7.5536595120650585E-2</v>
      </c>
      <c r="K50" s="119">
        <f>(A!G50/D!K$60)*1000</f>
        <v>0</v>
      </c>
      <c r="L50" s="125">
        <f>(A!H50/D!L$60)*1000</f>
        <v>0</v>
      </c>
      <c r="M50" s="119">
        <f>(A!I50/D!M$60)*1000</f>
        <v>0</v>
      </c>
      <c r="N50" s="125">
        <f>(A!J49/D!N$60)*1000</f>
        <v>2.3022997780915877E-2</v>
      </c>
      <c r="O50" s="119">
        <f>(A!K50/D!O$60)*1000</f>
        <v>0</v>
      </c>
      <c r="P50" s="125">
        <f>(A!L50/D!P$60)*1000</f>
        <v>0</v>
      </c>
      <c r="Q50" s="119">
        <f>(A!M50/D!Q$60)*1000</f>
        <v>0</v>
      </c>
      <c r="R50" s="125">
        <f>(A!N50/D!R$60)*1000</f>
        <v>0</v>
      </c>
      <c r="S50" s="119">
        <f>(A!O50/D!S$60)*1000</f>
        <v>0</v>
      </c>
      <c r="T50" s="125">
        <f>(A!P50/D!T$60)*1000</f>
        <v>0</v>
      </c>
      <c r="U50" s="119">
        <f>(A!Q50/D!U$60)*1000</f>
        <v>5.1082440765985071</v>
      </c>
      <c r="V50" s="125">
        <f>(A!R50/D!V$60)*1000</f>
        <v>0</v>
      </c>
      <c r="W50" s="119">
        <f>(A!S50/D!W$60)*1000</f>
        <v>3.4284580138819583</v>
      </c>
      <c r="X50" s="125">
        <f>(A!T50/D!X$60)*1000</f>
        <v>1.2422059120597939</v>
      </c>
      <c r="Y50" s="119">
        <f>(A!U50/D!Y$60)*1000</f>
        <v>0.30265321541264834</v>
      </c>
      <c r="Z50" s="125">
        <f>(A!V50/D!Z$60)*1000</f>
        <v>0</v>
      </c>
      <c r="AA50" s="119">
        <f>(A!W50/D!AA$60)*1000</f>
        <v>0</v>
      </c>
      <c r="AB50" s="125">
        <f>(A!X50/D!AB$60)*1000</f>
        <v>0.55020080321285136</v>
      </c>
      <c r="AC50" s="120">
        <f>(A!Y50/D!AC$60)*1000</f>
        <v>7.4588938714499245E-2</v>
      </c>
      <c r="AD50" s="120">
        <f>(A!Z50/D!AD$60)*1000</f>
        <v>0.9660051877939223</v>
      </c>
      <c r="AE50" s="120">
        <f>(A!AA50/D!AE$60)*1000</f>
        <v>0.83662812383439022</v>
      </c>
      <c r="AF50" s="120">
        <f>(A!AB50/D!AF$60)*1000</f>
        <v>0.8865090290711799</v>
      </c>
      <c r="AG50" s="120">
        <f>(A!AC50/D!AG$60)*1000</f>
        <v>0.48008814420709917</v>
      </c>
    </row>
    <row r="51" spans="6:33" x14ac:dyDescent="0.25">
      <c r="F51" s="225" t="s">
        <v>20</v>
      </c>
      <c r="G51" s="226"/>
      <c r="H51" s="125">
        <f>(A!D51/D!H$60)*1000</f>
        <v>0</v>
      </c>
      <c r="I51" s="119">
        <f>(A!E51/D!I$60)*1000</f>
        <v>0</v>
      </c>
      <c r="J51" s="125">
        <f>(A!F51/D!J$60)*1000</f>
        <v>0</v>
      </c>
      <c r="K51" s="119">
        <f>(A!G51/D!K$60)*1000</f>
        <v>0</v>
      </c>
      <c r="L51" s="125">
        <f>(A!H51/D!L$60)*1000</f>
        <v>0</v>
      </c>
      <c r="M51" s="119">
        <f>(A!I51/D!M$60)*1000</f>
        <v>0</v>
      </c>
      <c r="N51" s="125">
        <f>(A!J50/D!N$60)*1000</f>
        <v>0</v>
      </c>
      <c r="O51" s="119">
        <f>(A!K51/D!O$60)*1000</f>
        <v>0</v>
      </c>
      <c r="P51" s="125">
        <f>(A!L51/D!P$60)*1000</f>
        <v>0</v>
      </c>
      <c r="Q51" s="119">
        <f>(A!M51/D!Q$60)*1000</f>
        <v>0</v>
      </c>
      <c r="R51" s="125">
        <f>(A!N51/D!R$60)*1000</f>
        <v>0</v>
      </c>
      <c r="S51" s="119">
        <f>(A!O51/D!S$60)*1000</f>
        <v>0</v>
      </c>
      <c r="T51" s="125">
        <f>(A!P51/D!T$60)*1000</f>
        <v>0</v>
      </c>
      <c r="U51" s="119">
        <f>(A!Q51/D!U$60)*1000</f>
        <v>0</v>
      </c>
      <c r="V51" s="125">
        <f>(A!R51/D!V$60)*1000</f>
        <v>0</v>
      </c>
      <c r="W51" s="119">
        <f>(A!S51/D!W$60)*1000</f>
        <v>0</v>
      </c>
      <c r="X51" s="125">
        <f>(A!T51/D!X$60)*1000</f>
        <v>0</v>
      </c>
      <c r="Y51" s="119">
        <f>(A!U51/D!Y$60)*1000</f>
        <v>0</v>
      </c>
      <c r="Z51" s="125">
        <f>(A!V51/D!Z$60)*1000</f>
        <v>0</v>
      </c>
      <c r="AA51" s="119">
        <f>(A!W51/D!AA$60)*1000</f>
        <v>0</v>
      </c>
      <c r="AB51" s="125">
        <f>(A!X51/D!AB$60)*1000</f>
        <v>0</v>
      </c>
      <c r="AC51" s="120">
        <f>(A!Y51/D!AC$60)*1000</f>
        <v>0</v>
      </c>
      <c r="AD51" s="120">
        <f>(A!Z51/D!AD$60)*1000</f>
        <v>0</v>
      </c>
      <c r="AE51" s="120">
        <f>(A!AA51/D!AE$60)*1000</f>
        <v>0</v>
      </c>
      <c r="AF51" s="120">
        <f>(A!AB51/D!AF$60)*1000</f>
        <v>0</v>
      </c>
      <c r="AG51" s="120">
        <f>(A!AC51/D!AG$60)*1000</f>
        <v>0</v>
      </c>
    </row>
    <row r="52" spans="6:33" x14ac:dyDescent="0.25">
      <c r="F52" s="229" t="s">
        <v>21</v>
      </c>
      <c r="G52" s="230"/>
      <c r="H52" s="125">
        <f>(A!D52/D!H$60)*1000</f>
        <v>6.4294734530280576E-2</v>
      </c>
      <c r="I52" s="119">
        <f>(A!E52/D!I$60)*1000</f>
        <v>7.7311650773926904E-2</v>
      </c>
      <c r="J52" s="125">
        <f>(A!F52/D!J$60)*1000</f>
        <v>3.036928409545394E-2</v>
      </c>
      <c r="K52" s="119">
        <f>(A!G52/D!K$60)*1000</f>
        <v>2.5861163621088007E-2</v>
      </c>
      <c r="L52" s="125">
        <f>(A!H52/D!L$60)*1000</f>
        <v>6.0871594120239542E-2</v>
      </c>
      <c r="M52" s="119">
        <f>(A!I52/D!M$60)*1000</f>
        <v>5.0189006947282386E-2</v>
      </c>
      <c r="N52" s="125">
        <f>(A!J51/D!N$60)*1000</f>
        <v>0</v>
      </c>
      <c r="O52" s="119">
        <f>(A!K52/D!O$60)*1000</f>
        <v>4.2783145731646578E-2</v>
      </c>
      <c r="P52" s="125">
        <f>(A!L52/D!P$60)*1000</f>
        <v>1.5469368682521335E-2</v>
      </c>
      <c r="Q52" s="119">
        <f>(A!M52/D!Q$60)*1000</f>
        <v>2.526356702132828E-2</v>
      </c>
      <c r="R52" s="125">
        <f>(A!N52/D!R$60)*1000</f>
        <v>2.735649836820887E-2</v>
      </c>
      <c r="S52" s="119">
        <f>(A!O52/D!S$60)*1000</f>
        <v>1.9682238558216741E-2</v>
      </c>
      <c r="T52" s="125">
        <f>(A!P52/D!T$60)*1000</f>
        <v>2.001922220398978E-2</v>
      </c>
      <c r="U52" s="119">
        <f>(A!Q52/D!U$60)*1000</f>
        <v>3.3453887884267633E-2</v>
      </c>
      <c r="V52" s="125">
        <f>(A!R52/D!V$60)*1000</f>
        <v>0.14584145474558005</v>
      </c>
      <c r="W52" s="119">
        <f>(A!S52/D!W$60)*1000</f>
        <v>8.9280043551240751E-2</v>
      </c>
      <c r="X52" s="125">
        <f>(A!T52/D!X$60)*1000</f>
        <v>0.35508271047965345</v>
      </c>
      <c r="Y52" s="119">
        <f>(A!U52/D!Y$60)*1000</f>
        <v>0.1318608061863917</v>
      </c>
      <c r="Z52" s="125">
        <f>(A!V52/D!Z$60)*1000</f>
        <v>9.7766039396940674E-2</v>
      </c>
      <c r="AA52" s="119">
        <f>(A!W52/D!AA$60)*1000</f>
        <v>1.8750272533031003E-2</v>
      </c>
      <c r="AB52" s="125">
        <f>(A!X52/D!AB$60)*1000</f>
        <v>1.4228958846137238E-2</v>
      </c>
      <c r="AC52" s="120">
        <f>(A!Y52/D!AC$60)*1000</f>
        <v>1.6485159086055946E-2</v>
      </c>
      <c r="AD52" s="120">
        <f>(A!Z52/D!AD$60)*1000</f>
        <v>1.5204875682743205E-2</v>
      </c>
      <c r="AE52" s="120">
        <f>(A!AA52/D!AE$60)*1000</f>
        <v>1.1231298437564756E-2</v>
      </c>
      <c r="AF52" s="120">
        <f>(A!AB52/D!AF$60)*1000</f>
        <v>1.1195238480848652E-2</v>
      </c>
      <c r="AG52" s="120">
        <f>(A!AC52/D!AG$60)*1000</f>
        <v>1.3181926467084888E-2</v>
      </c>
    </row>
    <row r="53" spans="6:33" x14ac:dyDescent="0.25">
      <c r="F53" s="225" t="s">
        <v>22</v>
      </c>
      <c r="G53" s="226"/>
      <c r="H53" s="125">
        <f>(A!D53/D!H$60)*1000</f>
        <v>0.56709493219129192</v>
      </c>
      <c r="I53" s="119">
        <f>(A!E53/D!I$60)*1000</f>
        <v>4.5030930062940649E-2</v>
      </c>
      <c r="J53" s="125">
        <f>(A!F53/D!J$60)*1000</f>
        <v>0.28670843887481667</v>
      </c>
      <c r="K53" s="119">
        <f>(A!G53/D!K$60)*1000</f>
        <v>0.41335853812224321</v>
      </c>
      <c r="L53" s="125">
        <f>(A!H53/D!L$60)*1000</f>
        <v>0.40367614652736372</v>
      </c>
      <c r="M53" s="119">
        <f>(A!I53/D!M$60)*1000</f>
        <v>0.49325704944830406</v>
      </c>
      <c r="N53" s="125">
        <f>(A!J52/D!N$60)*1000</f>
        <v>2.8999394795239056E-2</v>
      </c>
      <c r="O53" s="119">
        <f>(A!K53/D!O$60)*1000</f>
        <v>0.97833449546767592</v>
      </c>
      <c r="P53" s="125">
        <f>(A!L53/D!P$60)*1000</f>
        <v>1.2000196748727281</v>
      </c>
      <c r="Q53" s="119">
        <f>(A!M53/D!Q$60)*1000</f>
        <v>1.6806830879852306</v>
      </c>
      <c r="R53" s="125">
        <f>(A!N53/D!R$60)*1000</f>
        <v>1.8924217700134383</v>
      </c>
      <c r="S53" s="119">
        <f>(A!O53/D!S$60)*1000</f>
        <v>1.7340763576001896</v>
      </c>
      <c r="T53" s="125">
        <f>(A!P53/D!T$60)*1000</f>
        <v>1.190581120045008</v>
      </c>
      <c r="U53" s="119">
        <f>(A!Q53/D!U$60)*1000</f>
        <v>2.0724254648305278</v>
      </c>
      <c r="V53" s="125">
        <f>(A!R53/D!V$60)*1000</f>
        <v>0.3617143250246509</v>
      </c>
      <c r="W53" s="119">
        <f>(A!S53/D!W$60)*1000</f>
        <v>0.4336750895976047</v>
      </c>
      <c r="X53" s="125">
        <f>(A!T53/D!X$60)*1000</f>
        <v>0.43135142414652211</v>
      </c>
      <c r="Y53" s="119">
        <f>(A!U53/D!Y$60)*1000</f>
        <v>0.11081729700902182</v>
      </c>
      <c r="Z53" s="125">
        <f>(A!V53/D!Z$60)*1000</f>
        <v>0.14185099592824912</v>
      </c>
      <c r="AA53" s="119">
        <f>(A!W53/D!AA$60)*1000</f>
        <v>0.26420442157589502</v>
      </c>
      <c r="AB53" s="125">
        <f>(A!X53/D!AB$60)*1000</f>
        <v>0.30209008075311999</v>
      </c>
      <c r="AC53" s="120">
        <f>(A!Y53/D!AC$60)*1000</f>
        <v>0.38569293188127268</v>
      </c>
      <c r="AD53" s="120">
        <f>(A!Z53/D!AD$60)*1000</f>
        <v>0.3940192749741665</v>
      </c>
      <c r="AE53" s="120">
        <f>(A!AA53/D!AE$60)*1000</f>
        <v>0.75295287827924906</v>
      </c>
      <c r="AF53" s="120">
        <f>(A!AB53/D!AF$60)*1000</f>
        <v>6.8001457607903479E-2</v>
      </c>
      <c r="AG53" s="120">
        <f>(A!AC53/D!AG$60)*1000</f>
        <v>0.24213848963709997</v>
      </c>
    </row>
    <row r="54" spans="6:33" x14ac:dyDescent="0.25">
      <c r="F54" s="229" t="s">
        <v>23</v>
      </c>
      <c r="G54" s="230"/>
      <c r="H54" s="125">
        <f>(A!D54/D!H$60)*1000</f>
        <v>7.6868171086586499E-4</v>
      </c>
      <c r="I54" s="119">
        <f>(A!E54/D!I$60)*1000</f>
        <v>9.1844728382722385E-4</v>
      </c>
      <c r="J54" s="125">
        <f>(A!F54/D!J$60)*1000</f>
        <v>2.2930275963204908E-3</v>
      </c>
      <c r="K54" s="119">
        <f>(A!G54/D!K$60)*1000</f>
        <v>2.6254988447805081E-5</v>
      </c>
      <c r="L54" s="125">
        <f>(A!H54/D!L$60)*1000</f>
        <v>0</v>
      </c>
      <c r="M54" s="119">
        <f>(A!I54/D!M$60)*1000</f>
        <v>5.3126277073968125E-3</v>
      </c>
      <c r="N54" s="125">
        <f>(A!J53/D!N$60)*1000</f>
        <v>0.53063849102279603</v>
      </c>
      <c r="O54" s="119">
        <f>(A!K54/D!O$60)*1000</f>
        <v>6.2257196931965334E-4</v>
      </c>
      <c r="P54" s="125">
        <f>(A!L54/D!P$60)*1000</f>
        <v>2.434765500110671E-3</v>
      </c>
      <c r="Q54" s="119">
        <f>(A!M54/D!Q$60)*1000</f>
        <v>1.7004323956663267E-3</v>
      </c>
      <c r="R54" s="125">
        <f>(A!N54/D!R$60)*1000</f>
        <v>6.8055288923017862E-2</v>
      </c>
      <c r="S54" s="119">
        <f>(A!O54/D!S$60)*1000</f>
        <v>3.7941664690538298E-4</v>
      </c>
      <c r="T54" s="125">
        <f>(A!P54/D!T$60)*1000</f>
        <v>6.5636794111441897E-4</v>
      </c>
      <c r="U54" s="119">
        <f>(A!Q54/D!U$60)*1000</f>
        <v>4.1730421477256921E-4</v>
      </c>
      <c r="V54" s="125">
        <f>(A!R54/D!V$60)*1000</f>
        <v>2.8663807929555827E-3</v>
      </c>
      <c r="W54" s="119">
        <f>(A!S54/D!W$60)*1000</f>
        <v>1.4290250873293109E-3</v>
      </c>
      <c r="X54" s="125">
        <f>(A!T54/D!X$60)*1000</f>
        <v>9.8758781675756962E-4</v>
      </c>
      <c r="Y54" s="119">
        <f>(A!U54/D!Y$60)*1000</f>
        <v>1.5999288920492422E-3</v>
      </c>
      <c r="Z54" s="125">
        <f>(A!V54/D!Z$60)*1000</f>
        <v>9.9042588312974584E-4</v>
      </c>
      <c r="AA54" s="119">
        <f>(A!W54/D!AA$60)*1000</f>
        <v>2.9651593773165306E-3</v>
      </c>
      <c r="AB54" s="125">
        <f>(A!X54/D!AB$60)*1000</f>
        <v>4.275165176836378E-3</v>
      </c>
      <c r="AC54" s="120">
        <f>(A!Y54/D!AC$60)*1000</f>
        <v>2.4129831304719198E-3</v>
      </c>
      <c r="AD54" s="120">
        <f>(A!Z54/D!AD$60)*1000</f>
        <v>4.3864273814293846E-3</v>
      </c>
      <c r="AE54" s="120">
        <f>(A!AA54/D!AE$60)*1000</f>
        <v>5.574205313108707E-3</v>
      </c>
      <c r="AF54" s="120">
        <f>(A!AB54/D!AF$60)*1000</f>
        <v>1.4171187950441332E-3</v>
      </c>
      <c r="AG54" s="120">
        <f>(A!AC54/D!AG$60)*1000</f>
        <v>3.8910505836575872E-3</v>
      </c>
    </row>
    <row r="55" spans="6:33" x14ac:dyDescent="0.25">
      <c r="F55" s="225" t="s">
        <v>24</v>
      </c>
      <c r="G55" s="226"/>
      <c r="H55" s="125">
        <f>(A!D55/D!H$60)*1000</f>
        <v>2.2511392961071762E-3</v>
      </c>
      <c r="I55" s="119">
        <f>(A!E55/D!I$60)*1000</f>
        <v>5.1865258380831463E-3</v>
      </c>
      <c r="J55" s="125">
        <f>(A!F55/D!J$60)*1000</f>
        <v>2.6663111585121983E-5</v>
      </c>
      <c r="K55" s="119">
        <f>(A!G55/D!K$60)*1000</f>
        <v>2.6254988447805081E-5</v>
      </c>
      <c r="L55" s="125">
        <f>(A!H55/D!L$60)*1000</f>
        <v>1.7110414020169548E-3</v>
      </c>
      <c r="M55" s="119">
        <f>(A!I55/D!M$60)*1000</f>
        <v>0</v>
      </c>
      <c r="N55" s="125">
        <f>(A!J54/D!N$60)*1000</f>
        <v>3.7825297559007464E-4</v>
      </c>
      <c r="O55" s="119">
        <f>(A!K55/D!O$60)*1000</f>
        <v>8.4669787827472854E-4</v>
      </c>
      <c r="P55" s="125">
        <f>(A!L55/D!P$60)*1000</f>
        <v>1.5739898182533633E-3</v>
      </c>
      <c r="Q55" s="119">
        <f>(A!M55/D!Q$60)*1000</f>
        <v>1.4575134819997084E-4</v>
      </c>
      <c r="R55" s="125">
        <f>(A!N55/D!R$60)*1000</f>
        <v>8.1589556536763299E-4</v>
      </c>
      <c r="S55" s="119">
        <f>(A!O55/D!S$60)*1000</f>
        <v>8.5368745553711172E-4</v>
      </c>
      <c r="T55" s="125">
        <f>(A!P55/D!T$60)*1000</f>
        <v>1.054877048219602E-3</v>
      </c>
      <c r="U55" s="119">
        <f>(A!Q55/D!U$60)*1000</f>
        <v>2.1792553438123056E-3</v>
      </c>
      <c r="V55" s="125">
        <f>(A!R55/D!V$60)*1000</f>
        <v>4.4486229906670642E-3</v>
      </c>
      <c r="W55" s="119">
        <f>(A!S55/D!W$60)*1000</f>
        <v>8.2112235176700077E-3</v>
      </c>
      <c r="X55" s="125">
        <f>(A!T55/D!X$60)*1000</f>
        <v>6.4417659865777842E-3</v>
      </c>
      <c r="Y55" s="119">
        <f>(A!U55/D!Y$60)*1000</f>
        <v>1.6910359539576019E-2</v>
      </c>
      <c r="Z55" s="125">
        <f>(A!V55/D!Z$60)*1000</f>
        <v>1.6507098052162432E-2</v>
      </c>
      <c r="AA55" s="119">
        <f>(A!W55/D!AA$60)*1000</f>
        <v>2.0080233724327389E-2</v>
      </c>
      <c r="AB55" s="125">
        <f>(A!X55/D!AB$60)*1000</f>
        <v>1.0364036792330613E-2</v>
      </c>
      <c r="AC55" s="120">
        <f>(A!Y55/D!AC$60)*1000</f>
        <v>1.6143497757847534E-2</v>
      </c>
      <c r="AD55" s="120">
        <f>(A!Z55/D!AD$60)*1000</f>
        <v>6.8748813766633622E-3</v>
      </c>
      <c r="AE55" s="120">
        <f>(A!AA55/D!AE$60)*1000</f>
        <v>1.1625015541464627E-2</v>
      </c>
      <c r="AF55" s="120">
        <f>(A!AB55/D!AF$60)*1000</f>
        <v>9.4744513725807753E-3</v>
      </c>
      <c r="AG55" s="120">
        <f>(A!AC55/D!AG$60)*1000</f>
        <v>2.521241959818947E-3</v>
      </c>
    </row>
    <row r="56" spans="6:33" ht="15.75" thickBot="1" x14ac:dyDescent="0.3">
      <c r="F56" s="227" t="s">
        <v>25</v>
      </c>
      <c r="G56" s="228"/>
      <c r="H56" s="126">
        <f>(A!D56/D!H$60)*1000</f>
        <v>0</v>
      </c>
      <c r="I56" s="121">
        <f>(A!E56/D!I$60)*1000</f>
        <v>0</v>
      </c>
      <c r="J56" s="126">
        <f>(A!F56/D!J$60)*1000</f>
        <v>0</v>
      </c>
      <c r="K56" s="121">
        <f>(A!G56/D!K$60)*1000</f>
        <v>0</v>
      </c>
      <c r="L56" s="126">
        <f>(A!H56/D!L$60)*1000</f>
        <v>0</v>
      </c>
      <c r="M56" s="121">
        <f>(A!I56/D!M$60)*1000</f>
        <v>0</v>
      </c>
      <c r="N56" s="126">
        <f>(A!J55/D!N$60)*1000</f>
        <v>2.7738551543272141E-4</v>
      </c>
      <c r="O56" s="121">
        <f>(A!K56/D!O$60)*1000</f>
        <v>0</v>
      </c>
      <c r="P56" s="126">
        <f>(A!L56/D!P$60)*1000</f>
        <v>0</v>
      </c>
      <c r="Q56" s="121">
        <f>(A!M56/D!Q$60)*1000</f>
        <v>0</v>
      </c>
      <c r="R56" s="126">
        <f>(A!N56/D!R$60)*1000</f>
        <v>4.079477826838165E-4</v>
      </c>
      <c r="S56" s="121">
        <f>(A!O56/D!S$60)*1000</f>
        <v>7.5883329381076596E-4</v>
      </c>
      <c r="T56" s="126">
        <f>(A!P56/D!T$60)*1000</f>
        <v>0</v>
      </c>
      <c r="U56" s="121">
        <f>(A!Q56/D!U$60)*1000</f>
        <v>1.1591783743682477E-4</v>
      </c>
      <c r="V56" s="126">
        <f>(A!R56/D!V$60)*1000</f>
        <v>4.5862092687289324E-4</v>
      </c>
      <c r="W56" s="121">
        <f>(A!S56/D!W$60)*1000</f>
        <v>4.5365875788232093E-4</v>
      </c>
      <c r="X56" s="126">
        <f>(A!T56/D!X$60)*1000</f>
        <v>1.1222588826790563E-4</v>
      </c>
      <c r="Y56" s="121">
        <f>(A!U56/D!Y$60)*1000</f>
        <v>5.1108839607128561E-4</v>
      </c>
      <c r="Z56" s="126">
        <f>(A!V56/D!Z$60)*1000</f>
        <v>0</v>
      </c>
      <c r="AA56" s="121">
        <f>(A!W56/D!AA$60)*1000</f>
        <v>1.9622378232241747E-4</v>
      </c>
      <c r="AB56" s="126">
        <f>(A!X56/D!AB$60)*1000</f>
        <v>0</v>
      </c>
      <c r="AC56" s="122">
        <f>(A!Y56/D!AC$60)*1000</f>
        <v>6.4061499039077513E-5</v>
      </c>
      <c r="AD56" s="122">
        <f>(A!Z56/D!AD$60)*1000</f>
        <v>1.0544296589974483E-4</v>
      </c>
      <c r="AE56" s="122">
        <f>(A!AA56/D!AE$60)*1000</f>
        <v>9.3248787765759045E-4</v>
      </c>
      <c r="AF56" s="122">
        <f>(A!AB56/D!AF$60)*1000</f>
        <v>1.0122277107458094E-4</v>
      </c>
      <c r="AG56" s="122">
        <f>(A!AC56/D!AG$60)*1000</f>
        <v>0</v>
      </c>
    </row>
    <row r="57" spans="6:33" x14ac:dyDescent="0.25">
      <c r="F57" s="1" t="s">
        <v>52</v>
      </c>
    </row>
    <row r="58" spans="6:33" s="1" customFormat="1" ht="19.5" thickBot="1" x14ac:dyDescent="0.3">
      <c r="G58" s="236" t="s">
        <v>61</v>
      </c>
      <c r="H58" s="236"/>
      <c r="I58" s="236"/>
      <c r="J58" s="236"/>
      <c r="K58" s="236"/>
      <c r="L58" s="236"/>
      <c r="M58" s="236"/>
      <c r="N58" s="236"/>
      <c r="O58" s="236"/>
      <c r="P58" s="236"/>
      <c r="Q58" s="236"/>
      <c r="R58" s="236"/>
      <c r="S58" s="236"/>
      <c r="T58" s="236"/>
      <c r="U58" s="236"/>
      <c r="V58" s="236"/>
      <c r="W58" s="236"/>
      <c r="X58" s="236"/>
      <c r="Y58" s="236"/>
      <c r="Z58" s="236"/>
      <c r="AA58" s="236"/>
      <c r="AB58" s="236"/>
      <c r="AC58" s="236"/>
    </row>
    <row r="59" spans="6:33" ht="15.75" thickBot="1" x14ac:dyDescent="0.3">
      <c r="G59" s="47" t="s">
        <v>38</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185">
        <v>2020</v>
      </c>
    </row>
    <row r="60" spans="6:33" x14ac:dyDescent="0.25">
      <c r="G60" s="14" t="s">
        <v>37</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60</v>
      </c>
      <c r="H61" s="39">
        <v>21357000</v>
      </c>
      <c r="I61" s="36">
        <v>21525000</v>
      </c>
      <c r="J61" s="39">
        <v>21743000</v>
      </c>
      <c r="K61" s="36">
        <v>21929000</v>
      </c>
      <c r="L61" s="39">
        <v>22092000</v>
      </c>
      <c r="M61" s="36">
        <v>22277000</v>
      </c>
      <c r="N61" s="39">
        <v>22406000</v>
      </c>
      <c r="O61" s="36">
        <v>22521000</v>
      </c>
      <c r="P61" s="39">
        <v>22605000</v>
      </c>
      <c r="Q61" s="36">
        <v>22689000</v>
      </c>
      <c r="R61" s="39">
        <v>22770000</v>
      </c>
      <c r="S61" s="36">
        <v>22877000</v>
      </c>
      <c r="T61" s="39">
        <v>22958000</v>
      </c>
      <c r="U61" s="36">
        <v>23037000</v>
      </c>
      <c r="V61" s="39">
        <v>23120000</v>
      </c>
      <c r="W61" s="36">
        <v>23162000</v>
      </c>
      <c r="X61" s="39">
        <v>23225000</v>
      </c>
      <c r="Y61" s="36">
        <v>23316000</v>
      </c>
      <c r="Z61" s="39">
        <v>23374000</v>
      </c>
      <c r="AA61" s="36">
        <v>23434000</v>
      </c>
      <c r="AB61" s="39">
        <v>23492000</v>
      </c>
      <c r="AC61" s="37">
        <v>23540000</v>
      </c>
      <c r="AD61" s="37">
        <v>23571000</v>
      </c>
      <c r="AE61" s="37">
        <v>23589000</v>
      </c>
      <c r="AF61" s="37">
        <v>23603000</v>
      </c>
      <c r="AG61" s="37">
        <v>23561000</v>
      </c>
    </row>
    <row r="62" spans="6:33" x14ac:dyDescent="0.25">
      <c r="G62" s="1" t="s">
        <v>55</v>
      </c>
      <c r="K62" s="1" t="s">
        <v>53</v>
      </c>
      <c r="W62" s="2"/>
      <c r="X62" s="231"/>
      <c r="Y62" s="231"/>
      <c r="Z62" s="2"/>
      <c r="AA62" s="55"/>
    </row>
    <row r="63" spans="6:33" s="1" customFormat="1" x14ac:dyDescent="0.25">
      <c r="W63" s="114"/>
      <c r="X63" s="128"/>
      <c r="Y63" s="128"/>
      <c r="Z63" s="114"/>
      <c r="AA63" s="55"/>
    </row>
    <row r="64" spans="6:33" ht="15.75" thickBot="1" x14ac:dyDescent="0.3"/>
    <row r="65" spans="6:33" ht="15.75" thickBot="1" x14ac:dyDescent="0.3">
      <c r="F65" s="6" t="s">
        <v>14</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203" t="s">
        <v>26</v>
      </c>
      <c r="G66" s="219"/>
      <c r="H66" s="131">
        <f>+(B!E46/D!H$60)*1000</f>
        <v>3.6414923406358097</v>
      </c>
      <c r="I66" s="132">
        <f>+(B!F46/D!I$60)*1000</f>
        <v>3.8059374915583888</v>
      </c>
      <c r="J66" s="131">
        <f>+(B!G46/D!J$60)*1000</f>
        <v>4.0057059058792159</v>
      </c>
      <c r="K66" s="132">
        <f>+(B!H46/D!K$60)*1000</f>
        <v>3.3875761394664985</v>
      </c>
      <c r="L66" s="131">
        <f>+(B!I46/D!L$60)*1000</f>
        <v>2.5169419023669408</v>
      </c>
      <c r="M66" s="132">
        <f>+(B!J46/D!M$60)*1000</f>
        <v>3.6100071516142211</v>
      </c>
      <c r="N66" s="131">
        <f>+(B!K46/D!N$60)*1000</f>
        <v>4.1955820052451083</v>
      </c>
      <c r="O66" s="132">
        <f>+(B!L46/D!O$60)*1000</f>
        <v>4.0289620480127502</v>
      </c>
      <c r="P66" s="131">
        <f>+(B!M46/D!P$60)*1000</f>
        <v>4.0446127739111191</v>
      </c>
      <c r="Q66" s="132">
        <f>+(B!N46/D!Q$60)*1000</f>
        <v>3.9776271680513049</v>
      </c>
      <c r="R66" s="131">
        <f>+(B!O46/D!R$60)*1000</f>
        <v>5.4429832981378388</v>
      </c>
      <c r="S66" s="132">
        <f>+(B!P46/D!S$60)*1000</f>
        <v>6.5717808868864127</v>
      </c>
      <c r="T66" s="131">
        <f>+(B!Q46/D!T$60)*1000</f>
        <v>7.1472373942192737</v>
      </c>
      <c r="U66" s="132">
        <f>+(B!R46/D!U$60)*1000</f>
        <v>8.7306301293643074</v>
      </c>
      <c r="V66" s="131">
        <f>+(B!S46/D!V$60)*1000</f>
        <v>6.745671765002637</v>
      </c>
      <c r="W66" s="132">
        <f>+(B!T46/D!W$60)*1000</f>
        <v>7.695572290523069</v>
      </c>
      <c r="X66" s="131">
        <f>+(B!U46/D!X$60)*1000</f>
        <v>11.225461809530223</v>
      </c>
      <c r="Y66" s="132">
        <f>+(B!V46/D!Y$60)*1000</f>
        <v>12.302364339362695</v>
      </c>
      <c r="Z66" s="131">
        <f>+(B!W46/D!Z$60)*1000</f>
        <v>12.263739407945415</v>
      </c>
      <c r="AA66" s="132">
        <f>+(B!X46/D!AA$60)*1000</f>
        <v>13.523176208956526</v>
      </c>
      <c r="AB66" s="131">
        <f>+(B!Y46/D!AB$60)*1000</f>
        <v>11.295590966014595</v>
      </c>
      <c r="AC66" s="133">
        <f>+(B!Z46/D!AC$60)*1000</f>
        <v>9.242515481528935</v>
      </c>
      <c r="AD66" s="133">
        <f>+(B!AA46/D!AD$60)*1000</f>
        <v>8.8086210168919621</v>
      </c>
      <c r="AE66" s="133">
        <f>+(B!AB46/D!AE$60)*1000</f>
        <v>8.8225579178581786</v>
      </c>
      <c r="AF66" s="133">
        <f>+(B!AC46/D!AF$60)*1000</f>
        <v>8.2889707668637129</v>
      </c>
      <c r="AG66" s="133">
        <f>+(B!AD46/D!AG$60)*1000</f>
        <v>6.9414357182561739</v>
      </c>
    </row>
    <row r="67" spans="6:33" x14ac:dyDescent="0.25">
      <c r="F67" s="225" t="s">
        <v>16</v>
      </c>
      <c r="G67" s="226"/>
      <c r="H67" s="134">
        <f>+(B!E47/D!H$60)*1000</f>
        <v>4.3924669192335142E-4</v>
      </c>
      <c r="I67" s="135">
        <f>+(B!F47/D!I$60)*1000</f>
        <v>2.431183986601475E-3</v>
      </c>
      <c r="J67" s="134">
        <f>+(B!G47/D!J$60)*1000</f>
        <v>4.1327822956939075E-3</v>
      </c>
      <c r="K67" s="135">
        <f>+(B!H47/D!K$60)*1000</f>
        <v>4.54211300147028E-3</v>
      </c>
      <c r="L67" s="134">
        <f>+(B!I47/D!L$60)*1000</f>
        <v>2.0739895782023693E-3</v>
      </c>
      <c r="M67" s="135">
        <f>+(B!J47/D!M$60)*1000</f>
        <v>4.8528810788720884E-3</v>
      </c>
      <c r="N67" s="134">
        <f>+(B!K47/D!N$60)*1000</f>
        <v>1.3869275771636069E-3</v>
      </c>
      <c r="O67" s="135">
        <f>+(B!L47/D!O$60)*1000</f>
        <v>3.9844606036457814E-3</v>
      </c>
      <c r="P67" s="134">
        <f>+(B!M47/D!P$60)*1000</f>
        <v>2.0166744546371218E-3</v>
      </c>
      <c r="Q67" s="135">
        <f>+(B!N47/D!Q$60)*1000</f>
        <v>2.890735072632755E-3</v>
      </c>
      <c r="R67" s="134">
        <f>+(B!O47/D!R$60)*1000</f>
        <v>5.8792474563255908E-3</v>
      </c>
      <c r="S67" s="135">
        <f>+(B!P47/D!S$60)*1000</f>
        <v>8.7977235001185667E-3</v>
      </c>
      <c r="T67" s="134">
        <f>+(B!Q47/D!T$60)*1000</f>
        <v>1.1673972666963597E-2</v>
      </c>
      <c r="U67" s="135">
        <f>+(B!R47/D!U$60)*1000</f>
        <v>1.2890063522974915E-2</v>
      </c>
      <c r="V67" s="134">
        <f>+(B!S47/D!V$60)*1000</f>
        <v>1.0594143410763833E-2</v>
      </c>
      <c r="W67" s="135">
        <f>+(B!T47/D!W$60)*1000</f>
        <v>1.6740008165857641E-2</v>
      </c>
      <c r="X67" s="134">
        <f>+(B!U47/D!X$60)*1000</f>
        <v>5.3643974592058902E-3</v>
      </c>
      <c r="Y67" s="135">
        <f>+(B!V47/D!Y$60)*1000</f>
        <v>2.419892449224479E-2</v>
      </c>
      <c r="Z67" s="134">
        <f>+(B!W47/D!Z$60)*1000</f>
        <v>1.9236271596786619E-2</v>
      </c>
      <c r="AA67" s="135">
        <f>+(B!X47/D!AA$60)*1000</f>
        <v>9.2661230541141587E-3</v>
      </c>
      <c r="AB67" s="134">
        <f>+(B!Y47/D!AB$60)*1000</f>
        <v>7.0605000647752294E-3</v>
      </c>
      <c r="AC67" s="136">
        <f>+(B!Z47/D!AC$60)*1000</f>
        <v>1.2278453982489857E-2</v>
      </c>
      <c r="AD67" s="136">
        <f>+(B!AA47/D!AD$60)*1000</f>
        <v>1.2610978721609482E-2</v>
      </c>
      <c r="AE67" s="136">
        <f>+(B!AB47/D!AE$60)*1000</f>
        <v>1.4712586514153095E-2</v>
      </c>
      <c r="AF67" s="136">
        <f>+(B!AC47/D!AF$60)*1000</f>
        <v>1.2551623613248037E-2</v>
      </c>
      <c r="AG67" s="136">
        <f>+(B!AD47/D!AG$60)*1000</f>
        <v>2.684030810767887E-2</v>
      </c>
    </row>
    <row r="68" spans="6:33" x14ac:dyDescent="0.25">
      <c r="F68" s="229" t="s">
        <v>17</v>
      </c>
      <c r="G68" s="230"/>
      <c r="H68" s="13">
        <f>+(B!E48/D!H$60)*1000</f>
        <v>0</v>
      </c>
      <c r="I68" s="10">
        <f>+(B!F48/D!I$60)*1000</f>
        <v>0</v>
      </c>
      <c r="J68" s="13">
        <f>+(B!G48/D!J$60)*1000</f>
        <v>2.6663111585121983E-5</v>
      </c>
      <c r="K68" s="10">
        <f>+(B!H48/D!K$60)*1000</f>
        <v>0</v>
      </c>
      <c r="L68" s="13">
        <f>+(B!I48/D!L$60)*1000</f>
        <v>0</v>
      </c>
      <c r="M68" s="10">
        <f>+(B!J48/D!M$60)*1000</f>
        <v>0</v>
      </c>
      <c r="N68" s="13">
        <f>+(B!K48/D!N$60)*1000</f>
        <v>0</v>
      </c>
      <c r="O68" s="10">
        <f>+(B!L48/D!O$60)*1000</f>
        <v>0</v>
      </c>
      <c r="P68" s="13">
        <f>+(B!M48/D!P$60)*1000</f>
        <v>0</v>
      </c>
      <c r="Q68" s="10">
        <f>+(B!N48/D!Q$60)*1000</f>
        <v>0</v>
      </c>
      <c r="R68" s="13">
        <f>+(B!O48/D!R$60)*1000</f>
        <v>0</v>
      </c>
      <c r="S68" s="10">
        <f>+(B!P48/D!S$60)*1000</f>
        <v>0</v>
      </c>
      <c r="T68" s="13">
        <f>+(B!Q48/D!T$60)*1000</f>
        <v>4.6883424365315645E-5</v>
      </c>
      <c r="U68" s="10">
        <f>+(B!R48/D!U$60)*1000</f>
        <v>0</v>
      </c>
      <c r="V68" s="13">
        <f>+(B!S48/D!V$60)*1000</f>
        <v>0</v>
      </c>
      <c r="W68" s="10">
        <f>+(B!T48/D!W$60)*1000</f>
        <v>3.425123622011523E-3</v>
      </c>
      <c r="X68" s="13">
        <f>+(B!U48/D!X$60)*1000</f>
        <v>1.1312369537404889E-2</v>
      </c>
      <c r="Y68" s="10">
        <f>+(B!V48/D!Y$60)*1000</f>
        <v>7.0219101373272304E-3</v>
      </c>
      <c r="Z68" s="13">
        <f>+(B!W48/D!Z$60)*1000</f>
        <v>7.02101903818642E-3</v>
      </c>
      <c r="AA68" s="10">
        <f>+(B!X48/D!AA$60)*1000</f>
        <v>1.2710940565996599E-2</v>
      </c>
      <c r="AB68" s="13">
        <f>+(B!Y48/D!AB$60)*1000</f>
        <v>1.9799628622014939E-2</v>
      </c>
      <c r="AC68" s="11">
        <f>+(B!Z48/D!AC$60)*1000</f>
        <v>5.7655349135169766E-3</v>
      </c>
      <c r="AD68" s="11">
        <f>+(B!AA48/D!AD$60)*1000</f>
        <v>8.2878171197199434E-3</v>
      </c>
      <c r="AE68" s="11">
        <f>+(B!AB48/D!AE$60)*1000</f>
        <v>5.1390443035351655E-3</v>
      </c>
      <c r="AF68" s="11">
        <f>+(B!AC48/D!AF$60)*1000</f>
        <v>5.0611385537290476E-3</v>
      </c>
      <c r="AG68" s="11">
        <f>+(B!AD48/D!AG$60)*1000</f>
        <v>0</v>
      </c>
    </row>
    <row r="69" spans="6:33" x14ac:dyDescent="0.25">
      <c r="F69" s="225" t="s">
        <v>18</v>
      </c>
      <c r="G69" s="226"/>
      <c r="H69" s="13">
        <f>+(B!E49/D!H$60)*1000</f>
        <v>2.6903859880305276E-3</v>
      </c>
      <c r="I69" s="10">
        <f>+(B!F49/D!I$60)*1000</f>
        <v>1.0805262162673222E-2</v>
      </c>
      <c r="J69" s="13">
        <f>+(B!G49/D!J$60)*1000</f>
        <v>5.3592854286095186E-3</v>
      </c>
      <c r="K69" s="10">
        <f>+(B!H49/D!K$60)*1000</f>
        <v>6.9575719386683471E-3</v>
      </c>
      <c r="L69" s="13">
        <f>+(B!I49/D!L$60)*1000</f>
        <v>6.1701189951520489E-3</v>
      </c>
      <c r="M69" s="10">
        <f>+(B!J49/D!M$60)*1000</f>
        <v>5.6957498978340822E-3</v>
      </c>
      <c r="N69" s="13">
        <f>+(B!K49/D!N$60)*1000</f>
        <v>7.6659269719588467E-3</v>
      </c>
      <c r="O69" s="10">
        <f>+(B!L49/D!O$60)*1000</f>
        <v>1.3746389082577946E-2</v>
      </c>
      <c r="P69" s="13">
        <f>+(B!M49/D!P$60)*1000</f>
        <v>2.1593172819163325E-2</v>
      </c>
      <c r="Q69" s="10">
        <f>+(B!N49/D!Q$60)*1000</f>
        <v>5.2810571831122775E-2</v>
      </c>
      <c r="R69" s="13">
        <f>+(B!O49/D!R$60)*1000</f>
        <v>1.319831061624112E-2</v>
      </c>
      <c r="S69" s="10">
        <f>+(B!P49/D!S$60)*1000</f>
        <v>2.6725160066397913E-2</v>
      </c>
      <c r="T69" s="13">
        <f>+(B!Q49/D!T$60)*1000</f>
        <v>0.16491244520499779</v>
      </c>
      <c r="U69" s="10">
        <f>+(B!R49/D!U$60)*1000</f>
        <v>0.17923216024481847</v>
      </c>
      <c r="V69" s="13">
        <f>+(B!S49/D!V$60)*1000</f>
        <v>0.20296269118759888</v>
      </c>
      <c r="W69" s="10">
        <f>+(B!T49/D!W$60)*1000</f>
        <v>0.27958989248287441</v>
      </c>
      <c r="X69" s="13">
        <f>+(B!U49/D!X$60)*1000</f>
        <v>0.42513410993648015</v>
      </c>
      <c r="Y69" s="10">
        <f>+(B!V49/D!Y$60)*1000</f>
        <v>0.29483134082929652</v>
      </c>
      <c r="Z69" s="13">
        <f>+(B!W49/D!Z$60)*1000</f>
        <v>0.30901287553648066</v>
      </c>
      <c r="AA69" s="10">
        <f>+(B!X49/D!AA$60)*1000</f>
        <v>0.26054157763920988</v>
      </c>
      <c r="AB69" s="13">
        <f>+(B!Y49/D!AB$60)*1000</f>
        <v>0.12378546443839875</v>
      </c>
      <c r="AC69" s="11">
        <f>+(B!Z49/D!AC$60)*1000</f>
        <v>8.987828315182575E-2</v>
      </c>
      <c r="AD69" s="11">
        <f>+(B!AA49/D!AD$60)*1000</f>
        <v>0.10801577426769859</v>
      </c>
      <c r="AE69" s="11">
        <f>+(B!AB49/D!AE$60)*1000</f>
        <v>9.3766836586679933E-2</v>
      </c>
      <c r="AF69" s="11">
        <f>+(B!AC49/D!AF$60)*1000</f>
        <v>8.1524819823467487E-2</v>
      </c>
      <c r="AG69" s="11">
        <f>+(B!AD49/D!AG$60)*1000</f>
        <v>6.1164932899229738E-2</v>
      </c>
    </row>
    <row r="70" spans="6:33" x14ac:dyDescent="0.25">
      <c r="F70" s="229" t="s">
        <v>19</v>
      </c>
      <c r="G70" s="230"/>
      <c r="H70" s="13">
        <f>+(B!E50/D!H$60)*1000</f>
        <v>0</v>
      </c>
      <c r="I70" s="10">
        <f>+(B!F50/D!I$60)*1000</f>
        <v>3.4036575812420649E-3</v>
      </c>
      <c r="J70" s="13">
        <f>+(B!G50/D!J$60)*1000</f>
        <v>0</v>
      </c>
      <c r="K70" s="10">
        <f>+(B!H50/D!K$60)*1000</f>
        <v>0</v>
      </c>
      <c r="L70" s="13">
        <f>+(B!I50/D!L$60)*1000</f>
        <v>0</v>
      </c>
      <c r="M70" s="10">
        <f>+(B!J50/D!M$60)*1000</f>
        <v>0</v>
      </c>
      <c r="N70" s="13">
        <f>+(B!K50/D!N$60)*1000</f>
        <v>1.0086746015735323E-4</v>
      </c>
      <c r="O70" s="10">
        <f>+(B!L50/D!O$60)*1000</f>
        <v>0</v>
      </c>
      <c r="P70" s="13">
        <f>+(B!M50/D!P$60)*1000</f>
        <v>2.4839526819310886E-3</v>
      </c>
      <c r="Q70" s="10">
        <f>+(B!N50/D!Q$60)*1000</f>
        <v>8.5021619783316336E-4</v>
      </c>
      <c r="R70" s="13">
        <f>+(B!O50/D!R$60)*1000</f>
        <v>3.3595699750431948E-4</v>
      </c>
      <c r="S70" s="10">
        <f>+(B!P50/D!S$60)*1000</f>
        <v>8.0151766658762159E-3</v>
      </c>
      <c r="T70" s="13">
        <f>+(B!Q50/D!T$60)*1000</f>
        <v>7.1966056400759506E-3</v>
      </c>
      <c r="U70" s="10">
        <f>+(B!R50/D!U$60)*1000</f>
        <v>1.0177586126953216E-2</v>
      </c>
      <c r="V70" s="13">
        <f>+(B!S50/D!V$60)*1000</f>
        <v>8.7596597032722611E-3</v>
      </c>
      <c r="W70" s="10">
        <f>+(B!T50/D!W$60)*1000</f>
        <v>6.3739055482466087E-3</v>
      </c>
      <c r="X70" s="13">
        <f>+(B!U50/D!X$60)*1000</f>
        <v>2.4240791865867617E-3</v>
      </c>
      <c r="Y70" s="10">
        <f>+(B!V50/D!Y$60)*1000</f>
        <v>4.1864806008621837E-2</v>
      </c>
      <c r="Z70" s="13">
        <f>+(B!W50/D!Z$60)*1000</f>
        <v>3.7195994277539344E-3</v>
      </c>
      <c r="AA70" s="10">
        <f>+(B!X50/D!AA$60)*1000</f>
        <v>2.223869532987398E-3</v>
      </c>
      <c r="AB70" s="13">
        <f>+(B!Y50/D!AB$60)*1000</f>
        <v>4.102431230297534E-4</v>
      </c>
      <c r="AC70" s="11">
        <f>+(B!Z50/D!AC$60)*1000</f>
        <v>8.1144565449498191E-4</v>
      </c>
      <c r="AD70" s="11">
        <f>+(B!AA50/D!AD$60)*1000</f>
        <v>4.8503764313882622E-4</v>
      </c>
      <c r="AE70" s="11">
        <f>+(B!AB50/D!AE$60)*1000</f>
        <v>8.9104397198391978E-4</v>
      </c>
      <c r="AF70" s="11">
        <f>+(B!AC50/D!AF$60)*1000</f>
        <v>5.3040732043080413E-3</v>
      </c>
      <c r="AG70" s="11">
        <f>+(B!AD50/D!AG$60)*1000</f>
        <v>5.4395298975621377E-3</v>
      </c>
    </row>
    <row r="71" spans="6:33" x14ac:dyDescent="0.25">
      <c r="F71" s="225" t="s">
        <v>20</v>
      </c>
      <c r="G71" s="226"/>
      <c r="H71" s="13">
        <f>+(B!E51/D!H$60)*1000</f>
        <v>0</v>
      </c>
      <c r="I71" s="10">
        <f>+(B!F51/D!I$60)*1000</f>
        <v>7.8338150679380862E-4</v>
      </c>
      <c r="J71" s="13">
        <f>+(B!G51/D!J$60)*1000</f>
        <v>0</v>
      </c>
      <c r="K71" s="10">
        <f>+(B!H51/D!K$60)*1000</f>
        <v>7.6139466498634733E-4</v>
      </c>
      <c r="L71" s="13">
        <f>+(B!I51/D!L$60)*1000</f>
        <v>0</v>
      </c>
      <c r="M71" s="10">
        <f>+(B!J51/D!M$60)*1000</f>
        <v>1.8389865140988966E-3</v>
      </c>
      <c r="N71" s="13">
        <f>+(B!K51/D!N$60)*1000</f>
        <v>1.3112769820455921E-3</v>
      </c>
      <c r="O71" s="10">
        <f>+(B!L51/D!O$60)*1000</f>
        <v>0</v>
      </c>
      <c r="P71" s="13">
        <f>+(B!M51/D!P$60)*1000</f>
        <v>0</v>
      </c>
      <c r="Q71" s="10">
        <f>+(B!N51/D!Q$60)*1000</f>
        <v>1.287470242433076E-3</v>
      </c>
      <c r="R71" s="13">
        <f>+(B!O51/D!R$60)*1000</f>
        <v>0</v>
      </c>
      <c r="S71" s="10">
        <f>+(B!P51/D!S$60)*1000</f>
        <v>9.4854161726345745E-5</v>
      </c>
      <c r="T71" s="13">
        <f>+(B!Q51/D!T$60)*1000</f>
        <v>9.376684873063129E-5</v>
      </c>
      <c r="U71" s="10">
        <f>+(B!R51/D!U$60)*1000</f>
        <v>1.8546853989891965E-4</v>
      </c>
      <c r="V71" s="13">
        <f>+(B!S51/D!V$60)*1000</f>
        <v>1.6051732440551262E-4</v>
      </c>
      <c r="W71" s="10">
        <f>+(B!T51/D!W$60)*1000</f>
        <v>2.4951231683527651E-4</v>
      </c>
      <c r="X71" s="13">
        <f>+(B!U51/D!X$60)*1000</f>
        <v>1.7956142122864903E-4</v>
      </c>
      <c r="Y71" s="10">
        <f>+(B!V51/D!Y$60)*1000</f>
        <v>6.4441580374205584E-4</v>
      </c>
      <c r="Z71" s="13">
        <f>+(B!W51/D!Z$60)*1000</f>
        <v>9.0238802685154611E-4</v>
      </c>
      <c r="AA71" s="10">
        <f>+(B!X51/D!AA$60)*1000</f>
        <v>1.1555400514542363E-3</v>
      </c>
      <c r="AB71" s="13">
        <f>+(B!Y51/D!AB$60)*1000</f>
        <v>1.4250550589454591E-3</v>
      </c>
      <c r="AC71" s="11">
        <f>+(B!Z51/D!AC$60)*1000</f>
        <v>5.3384582532564596E-4</v>
      </c>
      <c r="AD71" s="11">
        <f>+(B!AA51/D!AD$60)*1000</f>
        <v>9.4898669309770355E-4</v>
      </c>
      <c r="AE71" s="11">
        <f>+(B!AB51/D!AE$60)*1000</f>
        <v>4.1443905673670687E-4</v>
      </c>
      <c r="AF71" s="11">
        <f>+(B!AC51/D!AF$60)*1000</f>
        <v>3.6096040165195561E-2</v>
      </c>
      <c r="AG71" s="11">
        <f>+(B!AD51/D!AG$60)*1000</f>
        <v>2.3465417295322796E-2</v>
      </c>
    </row>
    <row r="72" spans="6:33" x14ac:dyDescent="0.25">
      <c r="F72" s="229" t="s">
        <v>21</v>
      </c>
      <c r="G72" s="230"/>
      <c r="H72" s="13">
        <f>+(B!E52/D!H$60)*1000</f>
        <v>0.15700323944435293</v>
      </c>
      <c r="I72" s="10">
        <f>+(B!F52/D!I$60)*1000</f>
        <v>0.15635214349388152</v>
      </c>
      <c r="J72" s="13">
        <f>+(B!G52/D!J$60)*1000</f>
        <v>0.18720170643914144</v>
      </c>
      <c r="K72" s="10">
        <f>+(B!H52/D!K$60)*1000</f>
        <v>0.16388363789119934</v>
      </c>
      <c r="L72" s="13">
        <f>+(B!I52/D!L$60)*1000</f>
        <v>0.15635288932673114</v>
      </c>
      <c r="M72" s="10">
        <f>+(B!J52/D!M$60)*1000</f>
        <v>0.24259297098487945</v>
      </c>
      <c r="N72" s="13">
        <f>+(B!K52/D!N$60)*1000</f>
        <v>0.30063546499899135</v>
      </c>
      <c r="O72" s="10">
        <f>+(B!L52/D!O$60)*1000</f>
        <v>0.32879270843709535</v>
      </c>
      <c r="P72" s="13">
        <f>+(B!M52/D!P$60)*1000</f>
        <v>0.4672044465212366</v>
      </c>
      <c r="Q72" s="10">
        <f>+(B!N52/D!Q$60)*1000</f>
        <v>0.37900208910265754</v>
      </c>
      <c r="R72" s="13">
        <f>+(B!O52/D!R$60)*1000</f>
        <v>0.57357458245344595</v>
      </c>
      <c r="S72" s="10">
        <f>+(B!P52/D!S$60)*1000</f>
        <v>0.82250414986957554</v>
      </c>
      <c r="T72" s="13">
        <f>+(B!Q52/D!T$60)*1000</f>
        <v>0.85949037717714893</v>
      </c>
      <c r="U72" s="10">
        <f>+(B!R52/D!U$60)*1000</f>
        <v>1.3008995224185098</v>
      </c>
      <c r="V72" s="13">
        <f>+(B!S52/D!V$60)*1000</f>
        <v>0.9599853241303401</v>
      </c>
      <c r="W72" s="10">
        <f>+(B!T52/D!W$60)*1000</f>
        <v>1.3067413691421312</v>
      </c>
      <c r="X72" s="13">
        <f>+(B!U52/D!X$60)*1000</f>
        <v>2.0094269746145041</v>
      </c>
      <c r="Y72" s="10">
        <f>+(B!V52/D!Y$60)*1000</f>
        <v>2.3340740411537264</v>
      </c>
      <c r="Z72" s="13">
        <f>+(B!W52/D!Z$60)*1000</f>
        <v>2.0083415868823593</v>
      </c>
      <c r="AA72" s="10">
        <f>+(B!X52/D!AA$60)*1000</f>
        <v>2.6754240613962414</v>
      </c>
      <c r="AB72" s="13">
        <f>+(B!Y52/D!AB$60)*1000</f>
        <v>2.4030098890184393</v>
      </c>
      <c r="AC72" s="11">
        <f>+(B!Z52/D!AC$60)*1000</f>
        <v>1.8853726243860773</v>
      </c>
      <c r="AD72" s="11">
        <f>+(B!AA52/D!AD$60)*1000</f>
        <v>1.919441574052595</v>
      </c>
      <c r="AE72" s="11">
        <f>+(B!AB52/D!AE$60)*1000</f>
        <v>2.0092212690123916</v>
      </c>
      <c r="AF72" s="11">
        <f>+(B!AC52/D!AF$60)*1000</f>
        <v>1.6986193214025427</v>
      </c>
      <c r="AG72" s="11">
        <f>+(B!AD52/D!AG$60)*1000</f>
        <v>1.3502144048280791</v>
      </c>
    </row>
    <row r="73" spans="6:33" x14ac:dyDescent="0.25">
      <c r="F73" s="225" t="s">
        <v>22</v>
      </c>
      <c r="G73" s="226"/>
      <c r="H73" s="13">
        <f>+(B!E53/D!H$60)*1000</f>
        <v>0.78152967660462314</v>
      </c>
      <c r="I73" s="10">
        <f>+(B!F53/D!I$60)*1000</f>
        <v>0.77263027094194869</v>
      </c>
      <c r="J73" s="13">
        <f>+(B!G53/D!J$60)*1000</f>
        <v>0.77253699506732432</v>
      </c>
      <c r="K73" s="10">
        <f>+(B!H53/D!K$60)*1000</f>
        <v>0.91979101029195542</v>
      </c>
      <c r="L73" s="13">
        <f>+(B!I53/D!L$60)*1000</f>
        <v>0.75316931532419051</v>
      </c>
      <c r="M73" s="10">
        <f>+(B!J53/D!M$60)*1000</f>
        <v>1.2309971393543115</v>
      </c>
      <c r="N73" s="13">
        <f>+(B!K53/D!N$60)*1000</f>
        <v>1.4745057494452292</v>
      </c>
      <c r="O73" s="10">
        <f>+(B!L53/D!O$60)*1000</f>
        <v>1.3234634923797191</v>
      </c>
      <c r="P73" s="13">
        <f>+(B!M53/D!P$60)*1000</f>
        <v>1.177172228917144</v>
      </c>
      <c r="Q73" s="10">
        <f>+(B!N53/D!Q$60)*1000</f>
        <v>1.1682456396054997</v>
      </c>
      <c r="R73" s="13">
        <f>+(B!O53/D!R$60)*1000</f>
        <v>1.4993520829333846</v>
      </c>
      <c r="S73" s="10">
        <f>+(B!P53/D!S$60)*1000</f>
        <v>2.2136589992885938</v>
      </c>
      <c r="T73" s="13">
        <f>+(B!Q53/D!T$60)*1000</f>
        <v>2.3134625753065006</v>
      </c>
      <c r="U73" s="10">
        <f>+(B!R53/D!U$60)*1000</f>
        <v>2.50510038484722</v>
      </c>
      <c r="V73" s="13">
        <f>+(B!S53/D!V$60)*1000</f>
        <v>2.0874819418010042</v>
      </c>
      <c r="W73" s="10">
        <f>+(B!T53/D!W$60)*1000</f>
        <v>2.4862087737603775</v>
      </c>
      <c r="X73" s="13">
        <f>+(B!U53/D!X$60)*1000</f>
        <v>3.4392521266805827</v>
      </c>
      <c r="Y73" s="10">
        <f>+(B!V53/D!Y$60)*1000</f>
        <v>3.1299497800097771</v>
      </c>
      <c r="Z73" s="13">
        <f>+(B!W53/D!Z$60)*1000</f>
        <v>2.9331792670848467</v>
      </c>
      <c r="AA73" s="10">
        <f>+(B!X53/D!AA$60)*1000</f>
        <v>3.1511795229581825</v>
      </c>
      <c r="AB73" s="13">
        <f>+(B!Y53/D!AB$60)*1000</f>
        <v>2.5815520145096515</v>
      </c>
      <c r="AC73" s="11">
        <f>+(B!Z53/D!AC$60)*1000</f>
        <v>2.1267990604313476</v>
      </c>
      <c r="AD73" s="11">
        <f>+(B!AA53/D!AD$60)*1000</f>
        <v>1.9394124717940067</v>
      </c>
      <c r="AE73" s="11">
        <f>+(B!AB53/D!AE$60)*1000</f>
        <v>2.0665381905590783</v>
      </c>
      <c r="AF73" s="11">
        <f>+(B!AC53/D!AF$60)*1000</f>
        <v>1.8655761600129566</v>
      </c>
      <c r="AG73" s="11">
        <f>+(B!AD53/D!AG$60)*1000</f>
        <v>1.2689390931469864</v>
      </c>
    </row>
    <row r="74" spans="6:33" x14ac:dyDescent="0.25">
      <c r="F74" s="229" t="s">
        <v>23</v>
      </c>
      <c r="G74" s="230"/>
      <c r="H74" s="13">
        <f>+(B!E54/D!H$60)*1000</f>
        <v>2.0354142645363202</v>
      </c>
      <c r="I74" s="10">
        <f>+(B!F54/D!I$60)*1000</f>
        <v>2.1460061049731221</v>
      </c>
      <c r="J74" s="13">
        <f>+(B!G54/D!J$60)*1000</f>
        <v>2.2644714038128249</v>
      </c>
      <c r="K74" s="10">
        <f>+(B!H54/D!K$60)*1000</f>
        <v>1.7623135895820206</v>
      </c>
      <c r="L74" s="13">
        <f>+(B!I54/D!L$60)*1000</f>
        <v>1.2032509786638321</v>
      </c>
      <c r="M74" s="10">
        <f>+(B!J54/D!M$60)*1000</f>
        <v>1.6269922353902737</v>
      </c>
      <c r="N74" s="13">
        <f>+(B!K54/D!N$60)*1000</f>
        <v>1.7218327617510591</v>
      </c>
      <c r="O74" s="10">
        <f>+(B!L54/D!O$60)*1000</f>
        <v>1.8146976790516984</v>
      </c>
      <c r="P74" s="13">
        <f>+(B!M54/D!P$60)*1000</f>
        <v>1.7772066599444185</v>
      </c>
      <c r="Q74" s="10">
        <f>+(B!N54/D!Q$60)*1000</f>
        <v>1.7613564592139144</v>
      </c>
      <c r="R74" s="13">
        <f>+(B!O54/D!R$60)*1000</f>
        <v>2.4469667882511037</v>
      </c>
      <c r="S74" s="10">
        <f>+(B!P54/D!S$60)*1000</f>
        <v>2.551482096276974</v>
      </c>
      <c r="T74" s="13">
        <f>+(B!Q54/D!T$60)*1000</f>
        <v>2.8327668252889193</v>
      </c>
      <c r="U74" s="10">
        <f>+(B!R54/D!U$60)*1000</f>
        <v>3.5325265451847732</v>
      </c>
      <c r="V74" s="13">
        <f>+(B!S54/D!V$60)*1000</f>
        <v>2.490632667568621</v>
      </c>
      <c r="W74" s="10">
        <f>+(B!T54/D!W$60)*1000</f>
        <v>2.3229823526743183</v>
      </c>
      <c r="X74" s="13">
        <f>+(B!U54/D!X$60)*1000</f>
        <v>3.4663434561084552</v>
      </c>
      <c r="Y74" s="10">
        <f>+(B!V54/D!Y$60)*1000</f>
        <v>4.2976978800942174</v>
      </c>
      <c r="Z74" s="13">
        <f>+(B!W54/D!Z$60)*1000</f>
        <v>4.3816220975019258</v>
      </c>
      <c r="AA74" s="10">
        <f>+(B!X54/D!AA$60)*1000</f>
        <v>4.5490995508655647</v>
      </c>
      <c r="AB74" s="13">
        <f>+(B!Y54/D!AB$60)*1000</f>
        <v>3.7028328367232373</v>
      </c>
      <c r="AC74" s="11">
        <f>+(B!Z54/D!AC$60)*1000</f>
        <v>3.3146914371129621</v>
      </c>
      <c r="AD74" s="11">
        <f>+(B!AA54/D!AD$60)*1000</f>
        <v>3.4174908791834495</v>
      </c>
      <c r="AE74" s="11">
        <f>+(B!AB54/D!AE$60)*1000</f>
        <v>3.454577479381657</v>
      </c>
      <c r="AF74" s="11">
        <f>+(B!AC54/D!AF$60)*1000</f>
        <v>3.6773220503684509</v>
      </c>
      <c r="AG74" s="11">
        <f>+(B!AD54/D!AG$60)*1000</f>
        <v>3.340208846184388</v>
      </c>
    </row>
    <row r="75" spans="6:33" x14ac:dyDescent="0.25">
      <c r="F75" s="225" t="s">
        <v>24</v>
      </c>
      <c r="G75" s="226"/>
      <c r="H75" s="13">
        <f>+(B!E55/D!H$60)*1000</f>
        <v>0.57033437654422658</v>
      </c>
      <c r="I75" s="10">
        <f>+(B!F55/D!I$60)*1000</f>
        <v>0.64221075663848293</v>
      </c>
      <c r="J75" s="13">
        <f>+(B!G55/D!J$60)*1000</f>
        <v>0.71438474870017332</v>
      </c>
      <c r="K75" s="10">
        <f>+(B!H55/D!K$60)*1000</f>
        <v>0.5293268220961983</v>
      </c>
      <c r="L75" s="13">
        <f>+(B!I55/D!L$60)*1000</f>
        <v>0.38765457703575035</v>
      </c>
      <c r="M75" s="10">
        <f>+(B!J55/D!M$60)*1000</f>
        <v>0.48840416836943201</v>
      </c>
      <c r="N75" s="13">
        <f>+(B!K55/D!N$60)*1000</f>
        <v>0.5894190034294936</v>
      </c>
      <c r="O75" s="10">
        <f>+(B!L55/D!O$60)*1000</f>
        <v>0.52943520270943323</v>
      </c>
      <c r="P75" s="13">
        <f>+(B!M55/D!P$60)*1000</f>
        <v>0.37960207569907284</v>
      </c>
      <c r="Q75" s="10">
        <f>+(B!N55/D!Q$60)*1000</f>
        <v>0.27974542097847738</v>
      </c>
      <c r="R75" s="13">
        <f>+(B!O55/D!R$60)*1000</f>
        <v>0.47134766749856016</v>
      </c>
      <c r="S75" s="10">
        <f>+(B!P55/D!S$60)*1000</f>
        <v>0.56933839222195881</v>
      </c>
      <c r="T75" s="13">
        <f>+(B!Q55/D!T$60)*1000</f>
        <v>0.71616774889237911</v>
      </c>
      <c r="U75" s="10">
        <f>+(B!R55/D!U$60)*1000</f>
        <v>0.73665785691102148</v>
      </c>
      <c r="V75" s="13">
        <f>+(B!S55/D!V$60)*1000</f>
        <v>0.55311976885505287</v>
      </c>
      <c r="W75" s="10">
        <f>+(B!T55/D!W$60)*1000</f>
        <v>0.86077212720591567</v>
      </c>
      <c r="X75" s="13">
        <f>+(B!U55/D!X$60)*1000</f>
        <v>1.1547146095661347</v>
      </c>
      <c r="Y75" s="10">
        <f>+(B!V55/D!Y$60)*1000</f>
        <v>1.285987289453802</v>
      </c>
      <c r="Z75" s="13">
        <f>+(B!W55/D!Z$60)*1000</f>
        <v>1.2688676130736218</v>
      </c>
      <c r="AA75" s="10">
        <f>+(B!X55/D!AA$60)*1000</f>
        <v>1.3731086207648366</v>
      </c>
      <c r="AB75" s="13">
        <f>+(B!Y55/D!AB$60)*1000</f>
        <v>1.0560953491384892</v>
      </c>
      <c r="AC75" s="11">
        <f>+(B!Z55/D!AC$60)*1000</f>
        <v>0.85989750160153755</v>
      </c>
      <c r="AD75" s="11">
        <f>+(B!AA55/D!AD$60)*1000</f>
        <v>0.74295113772960208</v>
      </c>
      <c r="AE75" s="11">
        <f>+(B!AB55/D!AE$60)*1000</f>
        <v>0.76969621617141204</v>
      </c>
      <c r="AF75" s="11">
        <f>+(B!AC55/D!AF$60)*1000</f>
        <v>0.64152967851647902</v>
      </c>
      <c r="AG75" s="11">
        <f>+(B!AD55/D!AG$60)*1000</f>
        <v>0.61645358532518069</v>
      </c>
    </row>
    <row r="76" spans="6:33" ht="15.75" thickBot="1" x14ac:dyDescent="0.3">
      <c r="F76" s="227" t="s">
        <v>25</v>
      </c>
      <c r="G76" s="228"/>
      <c r="H76" s="137">
        <f>+(B!E56/D!H$60)*1000</f>
        <v>9.4081150826332838E-2</v>
      </c>
      <c r="I76" s="138">
        <f>+(B!F56/D!I$60)*1000</f>
        <v>7.1314730273643268E-2</v>
      </c>
      <c r="J76" s="137">
        <f>+(B!G56/D!J$60)*1000</f>
        <v>5.7592321023863483E-2</v>
      </c>
      <c r="K76" s="138">
        <f>+(B!H56/D!K$60)*1000</f>
        <v>0</v>
      </c>
      <c r="L76" s="137">
        <f>+(B!I56/D!L$60)*1000</f>
        <v>8.2700334430819474E-3</v>
      </c>
      <c r="M76" s="138">
        <f>+(B!J56/D!M$60)*1000</f>
        <v>8.6330200245198201E-3</v>
      </c>
      <c r="N76" s="137">
        <f>+(B!K56/D!N$60)*1000</f>
        <v>9.8724026629009476E-2</v>
      </c>
      <c r="O76" s="138">
        <f>+(B!L56/D!O$60)*1000</f>
        <v>1.4842115748580537E-2</v>
      </c>
      <c r="P76" s="137">
        <f>+(B!M56/D!P$60)*1000</f>
        <v>0.21733356287351516</v>
      </c>
      <c r="Q76" s="138">
        <f>+(B!N56/D!Q$60)*1000</f>
        <v>0.3314385658067337</v>
      </c>
      <c r="R76" s="137">
        <f>+(B!O56/D!R$60)*1000</f>
        <v>0.43232866193127284</v>
      </c>
      <c r="S76" s="138">
        <f>+(B!P56/D!S$60)*1000</f>
        <v>0.3711643348351909</v>
      </c>
      <c r="T76" s="137">
        <f>+(B!Q56/D!T$60)*1000</f>
        <v>0.24142619376919289</v>
      </c>
      <c r="U76" s="138">
        <f>+(B!R56/D!U$60)*1000</f>
        <v>0.45296054156813648</v>
      </c>
      <c r="V76" s="137">
        <f>+(B!S56/D!V$60)*1000</f>
        <v>0.43197505102157813</v>
      </c>
      <c r="W76" s="138">
        <f>+(B!T56/D!W$60)*1000</f>
        <v>0.4124892256045003</v>
      </c>
      <c r="X76" s="137">
        <f>+(B!U56/D!X$60)*1000</f>
        <v>0.71131012501963953</v>
      </c>
      <c r="Y76" s="138">
        <f>+(B!V56/D!Y$60)*1000</f>
        <v>0.88609395137993874</v>
      </c>
      <c r="Z76" s="137">
        <f>+(B!W56/D!Z$60)*1000</f>
        <v>1.3318366897766041</v>
      </c>
      <c r="AA76" s="138">
        <f>+(B!X56/D!AA$60)*1000</f>
        <v>1.4884664021279379</v>
      </c>
      <c r="AB76" s="137">
        <f>+(B!Y56/D!AB$60)*1000</f>
        <v>1.3996199853176146</v>
      </c>
      <c r="AC76" s="139">
        <f>+(B!Z56/D!AC$60)*1000</f>
        <v>0.94648729446935731</v>
      </c>
      <c r="AD76" s="139">
        <f>+(B!AA56/D!AD$60)*1000</f>
        <v>0.65897635968704527</v>
      </c>
      <c r="AE76" s="139">
        <f>+(B!AB56/D!AE$60)*1000</f>
        <v>0.40760081230055117</v>
      </c>
      <c r="AF76" s="139">
        <f>+(B!AC56/D!AF$60)*1000</f>
        <v>0.26538586120333635</v>
      </c>
      <c r="AG76" s="139">
        <f>+(B!AD56/D!AG$60)*1000</f>
        <v>0.24870960057174621</v>
      </c>
    </row>
    <row r="77" spans="6:33" x14ac:dyDescent="0.25">
      <c r="F77" s="1" t="s">
        <v>52</v>
      </c>
      <c r="AD77" s="1"/>
    </row>
    <row r="78" spans="6:33" ht="15.75" thickBot="1" x14ac:dyDescent="0.3"/>
    <row r="79" spans="6:33" ht="15.75" thickBot="1" x14ac:dyDescent="0.3">
      <c r="F79" s="6" t="s">
        <v>14</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33" t="s">
        <v>26</v>
      </c>
      <c r="G80" s="234"/>
      <c r="H80" s="152">
        <f>+('C'!D46/D!H$60)*1000</f>
        <v>-2.9796299346620545</v>
      </c>
      <c r="I80" s="152">
        <f>+('C'!E46/D!I$60)*1000</f>
        <v>-3.6321618628271968</v>
      </c>
      <c r="J80" s="152">
        <f>+('C'!F46/D!J$60)*1000</f>
        <v>-3.5166511131849085</v>
      </c>
      <c r="K80" s="152">
        <f>+('C'!G46/D!K$60)*1000</f>
        <v>-2.8531558496114262</v>
      </c>
      <c r="L80" s="152">
        <f>+('C'!H46/D!L$60)*1000</f>
        <v>-1.9761231949809452</v>
      </c>
      <c r="M80" s="152">
        <f>+('C'!I46/D!M$60)*1000</f>
        <v>-2.9689160196158562</v>
      </c>
      <c r="N80" s="152">
        <f>+('C'!J46/D!N$60)*1000</f>
        <v>-3.5857625579987897</v>
      </c>
      <c r="O80" s="152">
        <f>+('C'!K46/D!O$60)*1000</f>
        <v>-2.9319653351927486</v>
      </c>
      <c r="P80" s="152">
        <f>+('C'!L46/D!P$60)*1000</f>
        <v>-2.7595730552617987</v>
      </c>
      <c r="Q80" s="152">
        <f>+('C'!M46/D!Q$60)*1000</f>
        <v>-2.1124957489190108</v>
      </c>
      <c r="R80" s="152">
        <f>+('C'!N46/D!R$60)*1000</f>
        <v>-3.2914186984066038</v>
      </c>
      <c r="S80" s="152">
        <f>+('C'!O46/D!S$60)*1000</f>
        <v>-4.3386293573630539</v>
      </c>
      <c r="T80" s="152">
        <f>+('C'!P46/D!T$60)*1000</f>
        <v>-5.6192597107292723</v>
      </c>
      <c r="U80" s="152">
        <f>+('C'!Q46/D!U$60)*1000</f>
        <v>-1.2648490749756571</v>
      </c>
      <c r="V80" s="152">
        <f>+('C'!R46/D!V$60)*1000</f>
        <v>-6.1143341970694118</v>
      </c>
      <c r="W80" s="152">
        <f>+('C'!S46/D!W$60)*1000</f>
        <v>-3.429229233770358</v>
      </c>
      <c r="X80" s="152">
        <f>+('C'!T46/D!X$60)*1000</f>
        <v>-8.7504096244921765</v>
      </c>
      <c r="Y80" s="152">
        <f>+('C'!U46/D!Y$60)*1000</f>
        <v>-11.311675036665038</v>
      </c>
      <c r="Z80" s="152">
        <f>+('C'!V46/D!Z$60)*1000</f>
        <v>-11.37999339716078</v>
      </c>
      <c r="AA80" s="152">
        <f>+('C'!W46/D!AA$60)*1000</f>
        <v>-12.639340688091398</v>
      </c>
      <c r="AB80" s="152">
        <f>+('C'!X46/D!AB$60)*1000</f>
        <v>-10.037159390249169</v>
      </c>
      <c r="AC80" s="152">
        <f>+('C'!Y46/D!AC$60)*1000</f>
        <v>-8.3583173179585728</v>
      </c>
      <c r="AD80" s="152">
        <f>+('C'!Z46/D!AD$60)*1000</f>
        <v>-6.883422256901242</v>
      </c>
      <c r="AE80" s="152">
        <f>+('C'!AA46/D!AE$60)*1000</f>
        <v>-6.5373202370591406</v>
      </c>
      <c r="AF80" s="152">
        <f>+('C'!AB46/D!AF$60)*1000</f>
        <v>-6.7978378816098468</v>
      </c>
      <c r="AG80" s="152">
        <f>+('C'!AC46/D!AG$60)*1000</f>
        <v>-5.6212578416580641</v>
      </c>
    </row>
    <row r="81" spans="6:33" x14ac:dyDescent="0.25">
      <c r="F81" s="225" t="s">
        <v>16</v>
      </c>
      <c r="G81" s="226"/>
      <c r="H81" s="129">
        <f>+('C'!D47/D!H$60)*1000</f>
        <v>5.5729424037775218E-3</v>
      </c>
      <c r="I81" s="129">
        <f>+('C'!E47/D!I$60)*1000</f>
        <v>2.6013668656635781E-2</v>
      </c>
      <c r="J81" s="129">
        <f>+('C'!F47/D!J$60)*1000</f>
        <v>4.3487534995333955E-2</v>
      </c>
      <c r="K81" s="129">
        <f>+('C'!G47/D!K$60)*1000</f>
        <v>4.7180214240705731E-2</v>
      </c>
      <c r="L81" s="129">
        <f>+('C'!H47/D!L$60)*1000</f>
        <v>3.204313898322661E-2</v>
      </c>
      <c r="M81" s="129">
        <f>+('C'!I47/D!M$60)*1000</f>
        <v>3.5374948917041273E-2</v>
      </c>
      <c r="N81" s="129">
        <f>+('C'!J47/D!N$60)*1000</f>
        <v>2.5115997579180958E-2</v>
      </c>
      <c r="O81" s="129">
        <f>+('C'!K47/D!O$60)*1000</f>
        <v>5.0876581332802075E-2</v>
      </c>
      <c r="P81" s="129">
        <f>+('C'!L47/D!P$60)*1000</f>
        <v>3.723469663805612E-2</v>
      </c>
      <c r="Q81" s="129">
        <f>+('C'!M47/D!Q$60)*1000</f>
        <v>0.10353204100471262</v>
      </c>
      <c r="R81" s="129">
        <f>+('C'!N47/D!R$60)*1000</f>
        <v>0.12687176041466691</v>
      </c>
      <c r="S81" s="129">
        <f>+('C'!O47/D!S$60)*1000</f>
        <v>9.1581693146786811E-2</v>
      </c>
      <c r="T81" s="129">
        <f>+('C'!P47/D!T$60)*1000</f>
        <v>7.4286785906842637E-2</v>
      </c>
      <c r="U81" s="129">
        <f>+('C'!Q47/D!U$60)*1000</f>
        <v>8.5014141976167301E-2</v>
      </c>
      <c r="V81" s="129">
        <f>+('C'!R47/D!V$60)*1000</f>
        <v>6.5215895801325419E-2</v>
      </c>
      <c r="W81" s="129">
        <f>+('C'!S47/D!W$60)*1000</f>
        <v>0.11731615478836818</v>
      </c>
      <c r="X81" s="129">
        <f>+('C'!T47/D!X$60)*1000</f>
        <v>0.11231566897851997</v>
      </c>
      <c r="Y81" s="129">
        <f>+('C'!U47/D!Y$60)*1000</f>
        <v>0.12723878938713834</v>
      </c>
      <c r="Z81" s="129">
        <f>+('C'!V47/D!Z$60)*1000</f>
        <v>0.13075822603719597</v>
      </c>
      <c r="AA81" s="129">
        <f>+('C'!W47/D!AA$60)*1000</f>
        <v>0.17184842802947717</v>
      </c>
      <c r="AB81" s="129">
        <f>+('C'!X47/D!AB$60)*1000</f>
        <v>0.22565530940968176</v>
      </c>
      <c r="AC81" s="129">
        <f>+('C'!Y47/D!AC$60)*1000</f>
        <v>0.23459320948110185</v>
      </c>
      <c r="AD81" s="129">
        <f>+('C'!Z47/D!AD$60)*1000</f>
        <v>0.2762816592505114</v>
      </c>
      <c r="AE81" s="129">
        <f>+('C'!AA47/D!AE$60)*1000</f>
        <v>0.31163744871316673</v>
      </c>
      <c r="AF81" s="129">
        <f>+('C'!AB47/D!AF$60)*1000</f>
        <v>0.29099522228520525</v>
      </c>
      <c r="AG81" s="129">
        <f>+('C'!AC47/D!AG$60)*1000</f>
        <v>0.44405622171047404</v>
      </c>
    </row>
    <row r="82" spans="6:33" x14ac:dyDescent="0.25">
      <c r="F82" s="229" t="s">
        <v>17</v>
      </c>
      <c r="G82" s="230"/>
      <c r="H82" s="25">
        <f>+('C'!D48/D!H$60)*1000</f>
        <v>0</v>
      </c>
      <c r="I82" s="25">
        <f>+('C'!E48/D!I$60)*1000</f>
        <v>0</v>
      </c>
      <c r="J82" s="25">
        <f>+('C'!F48/D!J$60)*1000</f>
        <v>-2.6663111585121983E-5</v>
      </c>
      <c r="K82" s="25">
        <f>+('C'!G48/D!K$60)*1000</f>
        <v>0</v>
      </c>
      <c r="L82" s="25">
        <f>+('C'!H48/D!L$60)*1000</f>
        <v>0</v>
      </c>
      <c r="M82" s="25">
        <f>+('C'!I48/D!M$60)*1000</f>
        <v>0</v>
      </c>
      <c r="N82" s="25">
        <f>+('C'!J48/D!N$60)*1000</f>
        <v>2.6502925156344562E-2</v>
      </c>
      <c r="O82" s="25">
        <f>+('C'!K48/D!O$60)*1000</f>
        <v>0</v>
      </c>
      <c r="P82" s="25">
        <f>+('C'!L48/D!P$60)*1000</f>
        <v>0</v>
      </c>
      <c r="Q82" s="25">
        <f>+('C'!M48/D!Q$60)*1000</f>
        <v>0</v>
      </c>
      <c r="R82" s="25">
        <f>+('C'!N48/D!R$60)*1000</f>
        <v>0</v>
      </c>
      <c r="S82" s="25">
        <f>+('C'!O48/D!S$60)*1000</f>
        <v>0</v>
      </c>
      <c r="T82" s="25">
        <f>+('C'!P48/D!T$60)*1000</f>
        <v>-4.6883424365315645E-5</v>
      </c>
      <c r="U82" s="25">
        <f>+('C'!Q48/D!U$60)*1000</f>
        <v>0</v>
      </c>
      <c r="V82" s="25">
        <f>+('C'!R48/D!V$60)*1000</f>
        <v>0</v>
      </c>
      <c r="W82" s="25">
        <f>+('C'!S48/D!W$60)*1000</f>
        <v>-3.425123622011523E-3</v>
      </c>
      <c r="X82" s="25">
        <f>+('C'!T48/D!X$60)*1000</f>
        <v>-1.1312369537404889E-2</v>
      </c>
      <c r="Y82" s="25">
        <f>+('C'!U48/D!Y$60)*1000</f>
        <v>-7.0219101373272304E-3</v>
      </c>
      <c r="Z82" s="25">
        <f>+('C'!V48/D!Z$60)*1000</f>
        <v>-7.02101903818642E-3</v>
      </c>
      <c r="AA82" s="25">
        <f>+('C'!W48/D!AA$60)*1000</f>
        <v>-1.2710940565996599E-2</v>
      </c>
      <c r="AB82" s="25">
        <f>+('C'!X48/D!AB$60)*1000</f>
        <v>-1.9799628622014939E-2</v>
      </c>
      <c r="AC82" s="25">
        <f>+('C'!Y48/D!AC$60)*1000</f>
        <v>-5.7655349135169766E-3</v>
      </c>
      <c r="AD82" s="25">
        <f>+('C'!Z48/D!AD$60)*1000</f>
        <v>-8.2878171197199434E-3</v>
      </c>
      <c r="AE82" s="25">
        <f>+('C'!AA48/D!AE$60)*1000</f>
        <v>-5.1390443035351655E-3</v>
      </c>
      <c r="AF82" s="25">
        <f>+('C'!AB48/D!AF$60)*1000</f>
        <v>-5.0611385537290476E-3</v>
      </c>
      <c r="AG82" s="25">
        <f>+('C'!AC48/D!AG$60)*1000</f>
        <v>0</v>
      </c>
    </row>
    <row r="83" spans="6:33" x14ac:dyDescent="0.25">
      <c r="F83" s="225" t="s">
        <v>18</v>
      </c>
      <c r="G83" s="226"/>
      <c r="H83" s="25">
        <f>+('C'!D49/D!H$60)*1000</f>
        <v>1.8750343161478066E-2</v>
      </c>
      <c r="I83" s="25">
        <f>+('C'!E49/D!I$60)*1000</f>
        <v>6.0779599665036869E-3</v>
      </c>
      <c r="J83" s="25">
        <f>+('C'!F49/D!J$60)*1000</f>
        <v>4.1141181175843221E-2</v>
      </c>
      <c r="K83" s="25">
        <f>+('C'!G49/D!K$60)*1000</f>
        <v>3.6468178954001257E-2</v>
      </c>
      <c r="L83" s="25">
        <f>+('C'!H49/D!L$60)*1000</f>
        <v>3.4272677779794154E-2</v>
      </c>
      <c r="M83" s="25">
        <f>+('C'!I49/D!M$60)*1000</f>
        <v>4.640886800163465E-2</v>
      </c>
      <c r="N83" s="25">
        <f>+('C'!J49/D!N$60)*1000</f>
        <v>-7.6659269719588467E-3</v>
      </c>
      <c r="O83" s="25">
        <f>+('C'!K49/D!O$60)*1000</f>
        <v>5.8023707540591695E-3</v>
      </c>
      <c r="P83" s="25">
        <f>+('C'!L49/D!P$60)*1000</f>
        <v>4.6973758638498807E-3</v>
      </c>
      <c r="Q83" s="25">
        <f>+('C'!M49/D!Q$60)*1000</f>
        <v>-1.894767526599621E-3</v>
      </c>
      <c r="R83" s="25">
        <f>+('C'!N49/D!R$60)*1000</f>
        <v>1.6557880591284317E-2</v>
      </c>
      <c r="S83" s="25">
        <f>+('C'!O49/D!S$60)*1000</f>
        <v>0.35029641925539484</v>
      </c>
      <c r="T83" s="25">
        <f>+('C'!P49/D!T$60)*1000</f>
        <v>6.4792892472866209E-2</v>
      </c>
      <c r="U83" s="25">
        <f>+('C'!Q49/D!U$60)*1000</f>
        <v>-2.8191218064635783E-2</v>
      </c>
      <c r="V83" s="25">
        <f>+('C'!R49/D!V$60)*1000</f>
        <v>-0.1627645669471898</v>
      </c>
      <c r="W83" s="25">
        <f>+('C'!S49/D!W$60)*1000</f>
        <v>-0.10881005307807468</v>
      </c>
      <c r="X83" s="25">
        <f>+('C'!T49/D!X$60)*1000</f>
        <v>-0.1039436177137342</v>
      </c>
      <c r="Y83" s="25">
        <f>+('C'!U49/D!Y$60)*1000</f>
        <v>-1.9932447446780143E-2</v>
      </c>
      <c r="Z83" s="25">
        <f>+('C'!V49/D!Z$60)*1000</f>
        <v>0.16762407835369209</v>
      </c>
      <c r="AA83" s="25">
        <f>+('C'!W49/D!AA$60)*1000</f>
        <v>0.13598308114943533</v>
      </c>
      <c r="AB83" s="25">
        <f>+('C'!X49/D!AB$60)*1000</f>
        <v>2.0771257071295936E-2</v>
      </c>
      <c r="AC83" s="25">
        <f>+('C'!Y49/D!AC$60)*1000</f>
        <v>5.2060644885756992E-2</v>
      </c>
      <c r="AD83" s="25">
        <f>+('C'!Z49/D!AD$60)*1000</f>
        <v>0.14169425757607709</v>
      </c>
      <c r="AE83" s="25">
        <f>+('C'!AA49/D!AE$60)*1000</f>
        <v>0.24617679970160389</v>
      </c>
      <c r="AF83" s="25">
        <f>+('C'!AB49/D!AF$60)*1000</f>
        <v>0.12936270143331444</v>
      </c>
      <c r="AG83" s="25">
        <f>+('C'!AC49/D!AG$60)*1000</f>
        <v>4.6295561025966811E-2</v>
      </c>
    </row>
    <row r="84" spans="6:33" x14ac:dyDescent="0.25">
      <c r="F84" s="229" t="s">
        <v>19</v>
      </c>
      <c r="G84" s="230"/>
      <c r="H84" s="25">
        <f>+('C'!D50/D!H$60)*1000</f>
        <v>0</v>
      </c>
      <c r="I84" s="25">
        <f>+('C'!E50/D!I$60)*1000</f>
        <v>-3.4036575812420649E-3</v>
      </c>
      <c r="J84" s="25">
        <f>+('C'!F50/D!J$60)*1000</f>
        <v>7.5536595120650585E-2</v>
      </c>
      <c r="K84" s="25">
        <f>+('C'!G50/D!K$60)*1000</f>
        <v>0</v>
      </c>
      <c r="L84" s="25">
        <f>+('C'!H50/D!L$60)*1000</f>
        <v>0</v>
      </c>
      <c r="M84" s="25">
        <f>+('C'!I50/D!M$60)*1000</f>
        <v>0</v>
      </c>
      <c r="N84" s="25">
        <f>+('C'!J50/D!N$60)*1000</f>
        <v>2.2922130320758523E-2</v>
      </c>
      <c r="O84" s="25">
        <f>+('C'!K50/D!O$60)*1000</f>
        <v>0</v>
      </c>
      <c r="P84" s="25">
        <f>+('C'!L50/D!P$60)*1000</f>
        <v>-2.4839526819310886E-3</v>
      </c>
      <c r="Q84" s="25">
        <f>+('C'!M50/D!Q$60)*1000</f>
        <v>-8.5021619783316336E-4</v>
      </c>
      <c r="R84" s="25">
        <f>+('C'!N50/D!R$60)*1000</f>
        <v>-3.3595699750431948E-4</v>
      </c>
      <c r="S84" s="25">
        <f>+('C'!O50/D!S$60)*1000</f>
        <v>-8.0151766658762159E-3</v>
      </c>
      <c r="T84" s="25">
        <f>+('C'!P50/D!T$60)*1000</f>
        <v>-7.1966056400759506E-3</v>
      </c>
      <c r="U84" s="25">
        <f>+('C'!Q50/D!U$60)*1000</f>
        <v>5.0980664904715542</v>
      </c>
      <c r="V84" s="25">
        <f>+('C'!R50/D!V$60)*1000</f>
        <v>-8.7596597032722611E-3</v>
      </c>
      <c r="W84" s="25">
        <f>+('C'!S50/D!W$60)*1000</f>
        <v>3.4220841083337117</v>
      </c>
      <c r="X84" s="25">
        <f>+('C'!T50/D!X$60)*1000</f>
        <v>1.2397818328732071</v>
      </c>
      <c r="Y84" s="25">
        <f>+('C'!U50/D!Y$60)*1000</f>
        <v>0.26078840940402648</v>
      </c>
      <c r="Z84" s="25">
        <f>+('C'!V50/D!Z$60)*1000</f>
        <v>-3.7195994277539344E-3</v>
      </c>
      <c r="AA84" s="25">
        <f>+('C'!W50/D!AA$60)*1000</f>
        <v>-2.223869532987398E-3</v>
      </c>
      <c r="AB84" s="25">
        <f>+('C'!X50/D!AB$60)*1000</f>
        <v>0.54979056008982163</v>
      </c>
      <c r="AC84" s="25">
        <f>+('C'!Y50/D!AC$60)*1000</f>
        <v>7.3777493060004265E-2</v>
      </c>
      <c r="AD84" s="25">
        <f>+('C'!Z50/D!AD$60)*1000</f>
        <v>0.96552015015078341</v>
      </c>
      <c r="AE84" s="25">
        <f>+('C'!AA50/D!AE$60)*1000</f>
        <v>0.8357370798624062</v>
      </c>
      <c r="AF84" s="25">
        <f>+('C'!AB50/D!AF$60)*1000</f>
        <v>0.88120495586687175</v>
      </c>
      <c r="AG84" s="25">
        <f>+('C'!AC50/D!AG$60)*1000</f>
        <v>0.47464861430953703</v>
      </c>
    </row>
    <row r="85" spans="6:33" x14ac:dyDescent="0.25">
      <c r="F85" s="225" t="s">
        <v>20</v>
      </c>
      <c r="G85" s="226"/>
      <c r="H85" s="25">
        <f>+('C'!D51/D!H$60)*1000</f>
        <v>0</v>
      </c>
      <c r="I85" s="25">
        <f>+('C'!E51/D!I$60)*1000</f>
        <v>-7.8338150679380862E-4</v>
      </c>
      <c r="J85" s="25">
        <f>+('C'!F51/D!J$60)*1000</f>
        <v>0</v>
      </c>
      <c r="K85" s="25">
        <f>+('C'!G51/D!K$60)*1000</f>
        <v>-7.6139466498634733E-4</v>
      </c>
      <c r="L85" s="25">
        <f>+('C'!H51/D!L$60)*1000</f>
        <v>0</v>
      </c>
      <c r="M85" s="25">
        <f>+('C'!I51/D!M$60)*1000</f>
        <v>-1.8389865140988966E-3</v>
      </c>
      <c r="N85" s="25">
        <f>+('C'!J51/D!N$60)*1000</f>
        <v>-1.3112769820455921E-3</v>
      </c>
      <c r="O85" s="25">
        <f>+('C'!K51/D!O$60)*1000</f>
        <v>0</v>
      </c>
      <c r="P85" s="25">
        <f>+('C'!L51/D!P$60)*1000</f>
        <v>0</v>
      </c>
      <c r="Q85" s="25">
        <f>+('C'!M51/D!Q$60)*1000</f>
        <v>-1.287470242433076E-3</v>
      </c>
      <c r="R85" s="25">
        <f>+('C'!N51/D!R$60)*1000</f>
        <v>0</v>
      </c>
      <c r="S85" s="25">
        <f>+('C'!O51/D!S$60)*1000</f>
        <v>-9.4854161726345745E-5</v>
      </c>
      <c r="T85" s="25">
        <f>+('C'!P51/D!T$60)*1000</f>
        <v>-9.376684873063129E-5</v>
      </c>
      <c r="U85" s="25">
        <f>+('C'!Q51/D!U$60)*1000</f>
        <v>-1.8546853989891965E-4</v>
      </c>
      <c r="V85" s="25">
        <f>+('C'!R51/D!V$60)*1000</f>
        <v>-1.6051732440551262E-4</v>
      </c>
      <c r="W85" s="25">
        <f>+('C'!S51/D!W$60)*1000</f>
        <v>-2.4951231683527651E-4</v>
      </c>
      <c r="X85" s="25">
        <f>+('C'!T51/D!X$60)*1000</f>
        <v>-1.7956142122864903E-4</v>
      </c>
      <c r="Y85" s="25">
        <f>+('C'!U51/D!Y$60)*1000</f>
        <v>-6.4441580374205584E-4</v>
      </c>
      <c r="Z85" s="25">
        <f>+('C'!V51/D!Z$60)*1000</f>
        <v>-9.0238802685154611E-4</v>
      </c>
      <c r="AA85" s="25">
        <f>+('C'!W51/D!AA$60)*1000</f>
        <v>-1.1555400514542363E-3</v>
      </c>
      <c r="AB85" s="25">
        <f>+('C'!X51/D!AB$60)*1000</f>
        <v>-1.4250550589454591E-3</v>
      </c>
      <c r="AC85" s="25">
        <f>+('C'!Y51/D!AC$60)*1000</f>
        <v>-5.3384582532564596E-4</v>
      </c>
      <c r="AD85" s="25">
        <f>+('C'!Z51/D!AD$60)*1000</f>
        <v>-9.4898669309770355E-4</v>
      </c>
      <c r="AE85" s="25">
        <f>+('C'!AA51/D!AE$60)*1000</f>
        <v>-4.1443905673670687E-4</v>
      </c>
      <c r="AF85" s="25">
        <f>+('C'!AB51/D!AF$60)*1000</f>
        <v>-3.6096040165195561E-2</v>
      </c>
      <c r="AG85" s="25">
        <f>+('C'!AC51/D!AG$60)*1000</f>
        <v>-2.3465417295322796E-2</v>
      </c>
    </row>
    <row r="86" spans="6:33" x14ac:dyDescent="0.25">
      <c r="F86" s="229" t="s">
        <v>21</v>
      </c>
      <c r="G86" s="230"/>
      <c r="H86" s="25">
        <f>+('C'!D52/D!H$60)*1000</f>
        <v>-9.270850491407237E-2</v>
      </c>
      <c r="I86" s="25">
        <f>+('C'!E52/D!I$60)*1000</f>
        <v>-7.9040492719954614E-2</v>
      </c>
      <c r="J86" s="25">
        <f>+('C'!F52/D!J$60)*1000</f>
        <v>-0.15683242234368749</v>
      </c>
      <c r="K86" s="25">
        <f>+('C'!G52/D!K$60)*1000</f>
        <v>-0.13802247427011133</v>
      </c>
      <c r="L86" s="25">
        <f>+('C'!H52/D!L$60)*1000</f>
        <v>-9.5481295206491595E-2</v>
      </c>
      <c r="M86" s="25">
        <f>+('C'!I52/D!M$60)*1000</f>
        <v>-0.19240396403759705</v>
      </c>
      <c r="N86" s="25">
        <f>+('C'!J52/D!N$60)*1000</f>
        <v>-0.30063546499899135</v>
      </c>
      <c r="O86" s="25">
        <f>+('C'!K52/D!O$60)*1000</f>
        <v>-0.28600956270544875</v>
      </c>
      <c r="P86" s="25">
        <f>+('C'!L52/D!P$60)*1000</f>
        <v>-0.45173507783871519</v>
      </c>
      <c r="Q86" s="25">
        <f>+('C'!M52/D!Q$60)*1000</f>
        <v>-0.35373852208132928</v>
      </c>
      <c r="R86" s="25">
        <f>+('C'!N52/D!R$60)*1000</f>
        <v>-0.54621808408523709</v>
      </c>
      <c r="S86" s="25">
        <f>+('C'!O52/D!S$60)*1000</f>
        <v>-0.80282191131135872</v>
      </c>
      <c r="T86" s="25">
        <f>+('C'!P52/D!T$60)*1000</f>
        <v>-0.83947115497315927</v>
      </c>
      <c r="U86" s="25">
        <f>+('C'!Q52/D!U$60)*1000</f>
        <v>-1.267445634534242</v>
      </c>
      <c r="V86" s="25">
        <f>+('C'!R52/D!V$60)*1000</f>
        <v>-0.81414386938476002</v>
      </c>
      <c r="W86" s="25">
        <f>+('C'!S52/D!W$60)*1000</f>
        <v>-1.2174613255908906</v>
      </c>
      <c r="X86" s="25">
        <f>+('C'!T52/D!X$60)*1000</f>
        <v>-1.6543442641348505</v>
      </c>
      <c r="Y86" s="25">
        <f>+('C'!U52/D!Y$60)*1000</f>
        <v>-2.2022132349673349</v>
      </c>
      <c r="Z86" s="25">
        <f>+('C'!V52/D!Z$60)*1000</f>
        <v>-1.9105755474854187</v>
      </c>
      <c r="AA86" s="25">
        <f>+('C'!W52/D!AA$60)*1000</f>
        <v>-2.6566737888632099</v>
      </c>
      <c r="AB86" s="25">
        <f>+('C'!X52/D!AB$60)*1000</f>
        <v>-2.388780930172302</v>
      </c>
      <c r="AC86" s="25">
        <f>+('C'!Y52/D!AC$60)*1000</f>
        <v>-1.8688874653000214</v>
      </c>
      <c r="AD86" s="25">
        <f>+('C'!Z52/D!AD$60)*1000</f>
        <v>-1.9042366983698518</v>
      </c>
      <c r="AE86" s="25">
        <f>+('C'!AA52/D!AE$60)*1000</f>
        <v>-1.997989970574827</v>
      </c>
      <c r="AF86" s="25">
        <f>+('C'!AB52/D!AF$60)*1000</f>
        <v>-1.6874240829216942</v>
      </c>
      <c r="AG86" s="25">
        <f>+('C'!AC52/D!AG$60)*1000</f>
        <v>-1.3370324783609941</v>
      </c>
    </row>
    <row r="87" spans="6:33" x14ac:dyDescent="0.25">
      <c r="F87" s="225" t="s">
        <v>22</v>
      </c>
      <c r="G87" s="226"/>
      <c r="H87" s="25">
        <f>+('C'!D53/D!H$60)*1000</f>
        <v>-0.21443474441333113</v>
      </c>
      <c r="I87" s="25">
        <f>+('C'!E53/D!I$60)*1000</f>
        <v>-0.72759934087900802</v>
      </c>
      <c r="J87" s="25">
        <f>+('C'!F53/D!J$60)*1000</f>
        <v>-0.4858285561925077</v>
      </c>
      <c r="K87" s="25">
        <f>+('C'!G53/D!K$60)*1000</f>
        <v>-0.50643247216971221</v>
      </c>
      <c r="L87" s="25">
        <f>+('C'!H53/D!L$60)*1000</f>
        <v>-0.34949316879682679</v>
      </c>
      <c r="M87" s="25">
        <f>+('C'!I53/D!M$60)*1000</f>
        <v>-0.73774008990600726</v>
      </c>
      <c r="N87" s="25">
        <f>+('C'!J53/D!N$60)*1000</f>
        <v>-1.44550635464999</v>
      </c>
      <c r="O87" s="25">
        <f>+('C'!K53/D!O$60)*1000</f>
        <v>-0.34512899691204302</v>
      </c>
      <c r="P87" s="25">
        <f>+('C'!L53/D!P$60)*1000</f>
        <v>2.2847445955583974E-2</v>
      </c>
      <c r="Q87" s="25">
        <f>+('C'!M53/D!Q$60)*1000</f>
        <v>0.51243744837973082</v>
      </c>
      <c r="R87" s="25">
        <f>+('C'!N53/D!R$60)*1000</f>
        <v>0.39306968708005374</v>
      </c>
      <c r="S87" s="25">
        <f>+('C'!O53/D!S$60)*1000</f>
        <v>-0.47958264168840409</v>
      </c>
      <c r="T87" s="25">
        <f>+('C'!P53/D!T$60)*1000</f>
        <v>-1.1228814552614923</v>
      </c>
      <c r="U87" s="25">
        <f>+('C'!Q53/D!U$60)*1000</f>
        <v>-0.43267492001669222</v>
      </c>
      <c r="V87" s="25">
        <f>+('C'!R53/D!V$60)*1000</f>
        <v>-1.7257676167763536</v>
      </c>
      <c r="W87" s="25">
        <f>+('C'!S53/D!W$60)*1000</f>
        <v>-2.052533684162773</v>
      </c>
      <c r="X87" s="25">
        <f>+('C'!T53/D!X$60)*1000</f>
        <v>-3.0079007025340605</v>
      </c>
      <c r="Y87" s="25">
        <f>+('C'!U53/D!Y$60)*1000</f>
        <v>-3.0191324830007558</v>
      </c>
      <c r="Z87" s="25">
        <f>+('C'!V53/D!Z$60)*1000</f>
        <v>-2.7913282711565972</v>
      </c>
      <c r="AA87" s="25">
        <f>+('C'!W53/D!AA$60)*1000</f>
        <v>-2.8869751013822875</v>
      </c>
      <c r="AB87" s="25">
        <f>+('C'!X53/D!AB$60)*1000</f>
        <v>-2.2794619337565316</v>
      </c>
      <c r="AC87" s="25">
        <f>+('C'!Y53/D!AC$60)*1000</f>
        <v>-1.7411061285500748</v>
      </c>
      <c r="AD87" s="25">
        <f>+('C'!Z53/D!AD$60)*1000</f>
        <v>-1.54539319681984</v>
      </c>
      <c r="AE87" s="25">
        <f>+('C'!AA53/D!AE$60)*1000</f>
        <v>-1.3135853122798293</v>
      </c>
      <c r="AF87" s="25">
        <f>+('C'!AB53/D!AF$60)*1000</f>
        <v>-1.797574702405053</v>
      </c>
      <c r="AG87" s="25">
        <f>+('C'!AC53/D!AG$60)*1000</f>
        <v>-1.0268006035098864</v>
      </c>
    </row>
    <row r="88" spans="6:33" x14ac:dyDescent="0.25">
      <c r="F88" s="229" t="s">
        <v>23</v>
      </c>
      <c r="G88" s="230"/>
      <c r="H88" s="25">
        <f>+('C'!D54/D!H$60)*1000</f>
        <v>-2.0346455828254544</v>
      </c>
      <c r="I88" s="25">
        <f>+('C'!E54/D!I$60)*1000</f>
        <v>-2.1450876576892948</v>
      </c>
      <c r="J88" s="25">
        <f>+('C'!F54/D!J$60)*1000</f>
        <v>-2.2621783762165046</v>
      </c>
      <c r="K88" s="25">
        <f>+('C'!G54/D!K$60)*1000</f>
        <v>-1.7622873345935728</v>
      </c>
      <c r="L88" s="25">
        <f>+('C'!H54/D!L$60)*1000</f>
        <v>-1.2032509786638321</v>
      </c>
      <c r="M88" s="25">
        <f>+('C'!I54/D!M$60)*1000</f>
        <v>-1.621679607682877</v>
      </c>
      <c r="N88" s="25">
        <f>+('C'!J54/D!N$60)*1000</f>
        <v>-1.191194270728263</v>
      </c>
      <c r="O88" s="25">
        <f>+('C'!K54/D!O$60)*1000</f>
        <v>-1.8140751070823786</v>
      </c>
      <c r="P88" s="25">
        <f>+('C'!L54/D!P$60)*1000</f>
        <v>-1.7747718944443078</v>
      </c>
      <c r="Q88" s="25">
        <f>+('C'!M54/D!Q$60)*1000</f>
        <v>-1.759656026818248</v>
      </c>
      <c r="R88" s="25">
        <f>+('C'!N54/D!R$60)*1000</f>
        <v>-2.378911499328086</v>
      </c>
      <c r="S88" s="25">
        <f>+('C'!O54/D!S$60)*1000</f>
        <v>-2.5511026796300689</v>
      </c>
      <c r="T88" s="25">
        <f>+('C'!P54/D!T$60)*1000</f>
        <v>-2.8321104573478046</v>
      </c>
      <c r="U88" s="25">
        <f>+('C'!Q54/D!U$60)*1000</f>
        <v>-3.5321092409700001</v>
      </c>
      <c r="V88" s="25">
        <f>+('C'!R54/D!V$60)*1000</f>
        <v>-2.4877662867756656</v>
      </c>
      <c r="W88" s="25">
        <f>+('C'!S54/D!W$60)*1000</f>
        <v>-2.3215533275869888</v>
      </c>
      <c r="X88" s="25">
        <f>+('C'!T54/D!X$60)*1000</f>
        <v>-3.4653558682916974</v>
      </c>
      <c r="Y88" s="25">
        <f>+('C'!U54/D!Y$60)*1000</f>
        <v>-4.2960979512021691</v>
      </c>
      <c r="Z88" s="25">
        <f>+('C'!V54/D!Z$60)*1000</f>
        <v>-4.3806316716187963</v>
      </c>
      <c r="AA88" s="25">
        <f>+('C'!W54/D!AA$60)*1000</f>
        <v>-4.5461343914882484</v>
      </c>
      <c r="AB88" s="25">
        <f>+('C'!X54/D!AB$60)*1000</f>
        <v>-3.6985576715464008</v>
      </c>
      <c r="AC88" s="25">
        <f>+('C'!Y54/D!AC$60)*1000</f>
        <v>-3.3122784539824899</v>
      </c>
      <c r="AD88" s="25">
        <f>+('C'!Z54/D!AD$60)*1000</f>
        <v>-3.4131044518020204</v>
      </c>
      <c r="AE88" s="25">
        <f>+('C'!AA54/D!AE$60)*1000</f>
        <v>-3.4490032740685481</v>
      </c>
      <c r="AF88" s="25">
        <f>+('C'!AB54/D!AF$60)*1000</f>
        <v>-3.6759049315734069</v>
      </c>
      <c r="AG88" s="25">
        <f>+('C'!AC54/D!AG$60)*1000</f>
        <v>-3.3363177956007304</v>
      </c>
    </row>
    <row r="89" spans="6:33" x14ac:dyDescent="0.25">
      <c r="F89" s="225" t="s">
        <v>24</v>
      </c>
      <c r="G89" s="226"/>
      <c r="H89" s="25">
        <f>+('C'!D55/D!H$60)*1000</f>
        <v>-0.56808323724811949</v>
      </c>
      <c r="I89" s="25">
        <f>+('C'!E55/D!I$60)*1000</f>
        <v>-0.63702423080039972</v>
      </c>
      <c r="J89" s="25">
        <f>+('C'!F55/D!J$60)*1000</f>
        <v>-0.71435808558858815</v>
      </c>
      <c r="K89" s="25">
        <f>+('C'!G55/D!K$60)*1000</f>
        <v>-0.52930056710775042</v>
      </c>
      <c r="L89" s="25">
        <f>+('C'!H55/D!L$60)*1000</f>
        <v>-0.38594353563373346</v>
      </c>
      <c r="M89" s="25">
        <f>+('C'!I55/D!M$60)*1000</f>
        <v>-0.48840416836943201</v>
      </c>
      <c r="N89" s="25">
        <f>+('C'!J55/D!N$60)*1000</f>
        <v>-0.58904075045390358</v>
      </c>
      <c r="O89" s="25">
        <f>+('C'!K55/D!O$60)*1000</f>
        <v>-0.52858850483115849</v>
      </c>
      <c r="P89" s="25">
        <f>+('C'!L55/D!P$60)*1000</f>
        <v>-0.37802808588081949</v>
      </c>
      <c r="Q89" s="25">
        <f>+('C'!M55/D!Q$60)*1000</f>
        <v>-0.27959966963027738</v>
      </c>
      <c r="R89" s="25">
        <f>+('C'!N55/D!R$60)*1000</f>
        <v>-0.47053177193319257</v>
      </c>
      <c r="S89" s="25">
        <f>+('C'!O55/D!S$60)*1000</f>
        <v>-0.56848470476642166</v>
      </c>
      <c r="T89" s="25">
        <f>+('C'!P55/D!T$60)*1000</f>
        <v>-0.7151128718441595</v>
      </c>
      <c r="U89" s="25">
        <f>+('C'!Q55/D!U$60)*1000</f>
        <v>-0.73447860156720912</v>
      </c>
      <c r="V89" s="25">
        <f>+('C'!R55/D!V$60)*1000</f>
        <v>-0.54867114586438581</v>
      </c>
      <c r="W89" s="25">
        <f>+('C'!S55/D!W$60)*1000</f>
        <v>-0.85256090368824566</v>
      </c>
      <c r="X89" s="25">
        <f>+('C'!T55/D!X$60)*1000</f>
        <v>-1.1482728435795571</v>
      </c>
      <c r="Y89" s="25">
        <f>+('C'!U55/D!Y$60)*1000</f>
        <v>-1.2690769299142259</v>
      </c>
      <c r="Z89" s="25">
        <f>+('C'!V55/D!Z$60)*1000</f>
        <v>-1.2523605150214592</v>
      </c>
      <c r="AA89" s="25">
        <f>+('C'!W55/D!AA$60)*1000</f>
        <v>-1.3530283870405093</v>
      </c>
      <c r="AB89" s="25">
        <f>+('C'!X55/D!AB$60)*1000</f>
        <v>-1.0457313123461587</v>
      </c>
      <c r="AC89" s="25">
        <f>+('C'!Y55/D!AC$60)*1000</f>
        <v>-0.84375400384368993</v>
      </c>
      <c r="AD89" s="25">
        <f>+('C'!Z55/D!AD$60)*1000</f>
        <v>-0.73607625635293872</v>
      </c>
      <c r="AE89" s="25">
        <f>+('C'!AA55/D!AE$60)*1000</f>
        <v>-0.75807120062994737</v>
      </c>
      <c r="AF89" s="25">
        <f>+('C'!AB55/D!AF$60)*1000</f>
        <v>-0.63205522714389828</v>
      </c>
      <c r="AG89" s="25">
        <f>+('C'!AC55/D!AG$60)*1000</f>
        <v>-0.61393234336536173</v>
      </c>
    </row>
    <row r="90" spans="6:33" ht="15.75" thickBot="1" x14ac:dyDescent="0.3">
      <c r="F90" s="227" t="s">
        <v>25</v>
      </c>
      <c r="G90" s="228"/>
      <c r="H90" s="130">
        <f>+('C'!D56/D!H$60)*1000</f>
        <v>-9.4081150826332838E-2</v>
      </c>
      <c r="I90" s="130">
        <f>+('C'!E56/D!I$60)*1000</f>
        <v>-7.1314730273643268E-2</v>
      </c>
      <c r="J90" s="130">
        <f>+('C'!F56/D!J$60)*1000</f>
        <v>-5.7592321023863483E-2</v>
      </c>
      <c r="K90" s="130">
        <f>+('C'!G56/D!K$60)*1000</f>
        <v>0</v>
      </c>
      <c r="L90" s="130">
        <f>+('C'!H56/D!L$60)*1000</f>
        <v>-8.2700334430819474E-3</v>
      </c>
      <c r="M90" s="130">
        <f>+('C'!I56/D!M$60)*1000</f>
        <v>-8.6330200245198201E-3</v>
      </c>
      <c r="N90" s="130">
        <f>+('C'!J56/D!N$60)*1000</f>
        <v>-9.8446641113576761E-2</v>
      </c>
      <c r="O90" s="130">
        <f>+('C'!K56/D!O$60)*1000</f>
        <v>-1.4842115748580537E-2</v>
      </c>
      <c r="P90" s="130">
        <f>+('C'!L56/D!P$60)*1000</f>
        <v>-0.21733356287351516</v>
      </c>
      <c r="Q90" s="130">
        <f>+('C'!M56/D!Q$60)*1000</f>
        <v>-0.3314385658067337</v>
      </c>
      <c r="R90" s="130">
        <f>+('C'!N56/D!R$60)*1000</f>
        <v>-0.43192071414858896</v>
      </c>
      <c r="S90" s="130">
        <f>+('C'!O56/D!S$60)*1000</f>
        <v>-0.37040550154138013</v>
      </c>
      <c r="T90" s="130">
        <f>+('C'!P56/D!T$60)*1000</f>
        <v>-0.24142619376919289</v>
      </c>
      <c r="U90" s="130">
        <f>+('C'!Q56/D!U$60)*1000</f>
        <v>-0.45284462373069967</v>
      </c>
      <c r="V90" s="130">
        <f>+('C'!R56/D!V$60)*1000</f>
        <v>-0.43151643009470525</v>
      </c>
      <c r="W90" s="130">
        <f>+('C'!S56/D!W$60)*1000</f>
        <v>-0.41203556684661796</v>
      </c>
      <c r="X90" s="130">
        <f>+('C'!T56/D!X$60)*1000</f>
        <v>-0.71119789913137155</v>
      </c>
      <c r="Y90" s="130">
        <f>+('C'!U56/D!Y$60)*1000</f>
        <v>-0.88558286298386746</v>
      </c>
      <c r="Z90" s="130">
        <f>+('C'!V56/D!Z$60)*1000</f>
        <v>-1.3318366897766041</v>
      </c>
      <c r="AA90" s="130">
        <f>+('C'!W56/D!AA$60)*1000</f>
        <v>-1.4882701783456156</v>
      </c>
      <c r="AB90" s="130">
        <f>+('C'!X56/D!AB$60)*1000</f>
        <v>-1.3996199853176146</v>
      </c>
      <c r="AC90" s="130">
        <f>+('C'!Y56/D!AC$60)*1000</f>
        <v>-0.94642323297031827</v>
      </c>
      <c r="AD90" s="130">
        <f>+('C'!Z56/D!AD$60)*1000</f>
        <v>-0.65887091672114551</v>
      </c>
      <c r="AE90" s="130">
        <f>+('C'!AA56/D!AE$60)*1000</f>
        <v>-0.40666832442289363</v>
      </c>
      <c r="AF90" s="130">
        <f>+('C'!AB56/D!AF$60)*1000</f>
        <v>-0.26528463843226174</v>
      </c>
      <c r="AG90" s="130">
        <f>+('C'!AC56/D!AG$60)*1000</f>
        <v>-0.24870960057174621</v>
      </c>
    </row>
    <row r="91" spans="6:33" x14ac:dyDescent="0.25">
      <c r="F91" s="1" t="s">
        <v>52</v>
      </c>
    </row>
    <row r="92" spans="6:33" ht="19.5" thickBot="1" x14ac:dyDescent="0.3">
      <c r="G92" s="232" t="s">
        <v>59</v>
      </c>
      <c r="H92" s="232"/>
      <c r="I92" s="232"/>
      <c r="J92" s="232"/>
      <c r="K92" s="232"/>
      <c r="L92" s="232"/>
      <c r="M92" s="232"/>
      <c r="N92" s="232"/>
      <c r="O92" s="232"/>
      <c r="P92" s="232"/>
      <c r="Q92" s="232"/>
      <c r="R92" s="232"/>
      <c r="S92" s="232"/>
      <c r="T92" s="232"/>
      <c r="U92" s="232"/>
      <c r="V92" s="232"/>
      <c r="W92" s="232"/>
      <c r="X92" s="232"/>
      <c r="Y92" s="232"/>
      <c r="Z92" s="232"/>
      <c r="AA92" s="232"/>
      <c r="AB92" s="232"/>
      <c r="AC92" s="232"/>
    </row>
    <row r="93" spans="6:33" x14ac:dyDescent="0.25">
      <c r="G93" s="163" t="s">
        <v>38</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64">
        <v>2019</v>
      </c>
      <c r="AG93" s="164">
        <v>2020</v>
      </c>
    </row>
    <row r="94" spans="6:33" ht="15.75" thickBot="1" x14ac:dyDescent="0.3">
      <c r="G94" s="165" t="s">
        <v>37</v>
      </c>
      <c r="H94" s="196">
        <v>92507.279383038695</v>
      </c>
      <c r="I94" s="196">
        <v>97160.109277808704</v>
      </c>
      <c r="J94" s="166">
        <v>106659.50827125501</v>
      </c>
      <c r="K94" s="166">
        <v>98443.739941166394</v>
      </c>
      <c r="L94" s="166">
        <v>86186.158684768496</v>
      </c>
      <c r="M94" s="166">
        <v>99886.577330727101</v>
      </c>
      <c r="N94" s="166">
        <v>98211.749595544199</v>
      </c>
      <c r="O94" s="166">
        <v>97963.003804785098</v>
      </c>
      <c r="P94" s="166">
        <v>94641.378693223</v>
      </c>
      <c r="Q94" s="166">
        <v>117081.522349677</v>
      </c>
      <c r="R94" s="166">
        <v>145619.191582061</v>
      </c>
      <c r="S94" s="166">
        <v>161618.581266316</v>
      </c>
      <c r="T94" s="166">
        <v>206181.82682528</v>
      </c>
      <c r="U94" s="166">
        <v>242186.950900775</v>
      </c>
      <c r="V94" s="166">
        <v>232397.83567833601</v>
      </c>
      <c r="W94" s="166">
        <v>286563.10519245599</v>
      </c>
      <c r="X94" s="166">
        <v>334943.87193174497</v>
      </c>
      <c r="Y94" s="166">
        <v>370921.320483841</v>
      </c>
      <c r="Z94" s="166">
        <v>382116.12644855399</v>
      </c>
      <c r="AA94" s="166">
        <v>381112.119657445</v>
      </c>
      <c r="AB94" s="166">
        <v>293481.74824077898</v>
      </c>
      <c r="AC94" s="166">
        <v>282825.009887458</v>
      </c>
      <c r="AD94" s="166">
        <v>311883.73069012898</v>
      </c>
      <c r="AE94" s="166">
        <v>334198.21470620902</v>
      </c>
      <c r="AF94" s="166">
        <v>323429.88893425697</v>
      </c>
      <c r="AG94" s="166">
        <v>271346.89662641799</v>
      </c>
    </row>
    <row r="95" spans="6:33" x14ac:dyDescent="0.25">
      <c r="G95" s="2" t="s">
        <v>41</v>
      </c>
      <c r="H95" s="162" t="s">
        <v>40</v>
      </c>
      <c r="Y95" s="55"/>
      <c r="Z95" s="55"/>
      <c r="AA95" s="55"/>
      <c r="AB95" s="55"/>
    </row>
    <row r="96" spans="6:33" ht="15.75" thickBot="1" x14ac:dyDescent="0.3"/>
    <row r="97" spans="6:33" ht="15.75" thickBot="1" x14ac:dyDescent="0.3">
      <c r="F97" s="6" t="s">
        <v>14</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203" t="s">
        <v>26</v>
      </c>
      <c r="G98" s="219"/>
      <c r="H98" s="171">
        <f>+A!D46/(D!H$94)</f>
        <v>0.26061732828800943</v>
      </c>
      <c r="I98" s="171">
        <f>+A!E46/(D!I$94)</f>
        <v>6.6210300171711436E-2</v>
      </c>
      <c r="J98" s="171">
        <f>+A!F46/(D!J$94)</f>
        <v>0.17196779075103999</v>
      </c>
      <c r="K98" s="171">
        <f>+A!G46/(D!K$94)</f>
        <v>0.20676784539235199</v>
      </c>
      <c r="L98" s="171">
        <f>+A!H46/(D!L$94)</f>
        <v>0.24204582636407396</v>
      </c>
      <c r="M98" s="171">
        <f>+A!I46/(D!M$94)</f>
        <v>0.25128501417055504</v>
      </c>
      <c r="N98" s="171">
        <f>+A!J46/(D!N$94)</f>
        <v>0.24623326740018861</v>
      </c>
      <c r="O98" s="171">
        <f>+A!K46/(D!O$94)</f>
        <v>0.44966975581702495</v>
      </c>
      <c r="P98" s="171">
        <f>+A!L46/(D!P$94)</f>
        <v>0.55209466220235381</v>
      </c>
      <c r="Q98" s="171">
        <f>+A!M46/(D!Q$94)</f>
        <v>0.65578238529123301</v>
      </c>
      <c r="R98" s="171">
        <f>+A!N46/(D!R$94)</f>
        <v>0.61571554563584951</v>
      </c>
      <c r="S98" s="171">
        <f>+A!O46/(D!S$94)</f>
        <v>0.58268052634877954</v>
      </c>
      <c r="T98" s="171">
        <f>+A!P46/(D!T$94)</f>
        <v>0.31613843471876746</v>
      </c>
      <c r="U98" s="171">
        <f>+A!Q46/(D!U$94)</f>
        <v>1.3296711437270483</v>
      </c>
      <c r="V98" s="171">
        <f>+A!R46/(D!V$94)</f>
        <v>0.11846926164195133</v>
      </c>
      <c r="W98" s="171">
        <f>+A!S46/(D!W$94)</f>
        <v>0.65635106750285011</v>
      </c>
      <c r="X98" s="171">
        <f>+A!T46/(D!X$94)</f>
        <v>0.32922232421816355</v>
      </c>
      <c r="Y98" s="171">
        <f>+A!U46/(D!Y$94)</f>
        <v>0.12019530163929262</v>
      </c>
      <c r="Z98" s="171">
        <f>+A!V46/(D!Z$94)</f>
        <v>0.10508062136290387</v>
      </c>
      <c r="AA98" s="171">
        <f>+A!W46/(D!AA$94)</f>
        <v>0.10636764854509684</v>
      </c>
      <c r="AB98" s="171">
        <f>+A!X46/(D!AB$94)</f>
        <v>0.19859156608329634</v>
      </c>
      <c r="AC98" s="171">
        <f>+A!Y46/(D!AC$94)</f>
        <v>0.14640501565429703</v>
      </c>
      <c r="AD98" s="171">
        <f>+A!Z46/(D!AD$94)</f>
        <v>0.29270843912888123</v>
      </c>
      <c r="AE98" s="171">
        <f>+A!AA46/(D!AE$94)</f>
        <v>0.32998680168578143</v>
      </c>
      <c r="AF98" s="171">
        <f>+A!AB46/(D!AF$94)</f>
        <v>0.22773405464382399</v>
      </c>
      <c r="AG98" s="171">
        <f>+A!AC46/(D!AG$94)</f>
        <v>0.24507374444586016</v>
      </c>
    </row>
    <row r="99" spans="6:33" x14ac:dyDescent="0.25">
      <c r="F99" s="225" t="s">
        <v>16</v>
      </c>
      <c r="G99" s="226"/>
      <c r="H99" s="168">
        <f>+A!D47/(D!H$94)</f>
        <v>2.3673812640538413E-3</v>
      </c>
      <c r="I99" s="168">
        <f>+A!E47/(D!I$94)</f>
        <v>1.0837781141118009E-2</v>
      </c>
      <c r="J99" s="168">
        <f>+A!F47/(D!J$94)</f>
        <v>1.6744873747756919E-2</v>
      </c>
      <c r="K99" s="168">
        <f>+A!G47/(D!K$94)</f>
        <v>2.0011429890588722E-2</v>
      </c>
      <c r="L99" s="168">
        <f>+A!H47/(D!L$94)</f>
        <v>1.5269273165002701E-2</v>
      </c>
      <c r="M99" s="168">
        <f>+A!I47/(D!M$94)</f>
        <v>1.5767884355323673E-2</v>
      </c>
      <c r="N99" s="168" t="e">
        <f>+A!#REF!/(D!N$94)</f>
        <v>#REF!</v>
      </c>
      <c r="O99" s="168">
        <f>+A!K47/(D!O$94)</f>
        <v>2.2488081361714967E-2</v>
      </c>
      <c r="P99" s="168">
        <f>+A!L47/(D!P$94)</f>
        <v>1.6863659659622911E-2</v>
      </c>
      <c r="Q99" s="168">
        <f>+A!M47/(D!Q$94)</f>
        <v>3.7418372362085076E-2</v>
      </c>
      <c r="R99" s="168">
        <f>+A!N47/(D!R$94)</f>
        <v>3.7989498086744587E-2</v>
      </c>
      <c r="S99" s="168">
        <f>+A!O47/(D!S$94)</f>
        <v>2.6191295374786386E-2</v>
      </c>
      <c r="T99" s="168">
        <f>+A!P47/(D!T$94)</f>
        <v>1.778527262302047E-2</v>
      </c>
      <c r="U99" s="168">
        <f>+A!Q47/(D!U$94)</f>
        <v>1.7436942759687248E-2</v>
      </c>
      <c r="V99" s="168">
        <f>+A!R47/(D!V$94)</f>
        <v>1.4225605803729882E-2</v>
      </c>
      <c r="W99" s="168">
        <f>+A!S47/(D!W$94)</f>
        <v>2.0623729618056866E-2</v>
      </c>
      <c r="X99" s="168">
        <f>+A!T47/(D!X$94)</f>
        <v>1.5653368935403068E-2</v>
      </c>
      <c r="Y99" s="168">
        <f>+A!U47/(D!Y$94)</f>
        <v>1.8373168711656444E-2</v>
      </c>
      <c r="Z99" s="168">
        <f>+A!V47/(D!Z$94)</f>
        <v>1.783489240126989E-2</v>
      </c>
      <c r="AA99" s="168">
        <f>+A!W47/(D!AA$94)</f>
        <v>2.1796735321528427E-2</v>
      </c>
      <c r="AB99" s="168">
        <f>+A!X47/(D!AB$94)</f>
        <v>3.6724600642481821E-2</v>
      </c>
      <c r="AC99" s="168">
        <f>+A!Y47/(D!AC$94)</f>
        <v>4.08768658917412E-2</v>
      </c>
      <c r="AD99" s="168">
        <f>+A!Z47/(D!AD$94)</f>
        <v>4.3923419697741765E-2</v>
      </c>
      <c r="AE99" s="168">
        <f>+A!AA47/(D!AE$94)</f>
        <v>4.7124728101389832E-2</v>
      </c>
      <c r="AF99" s="168">
        <f>+A!AB47/(D!AF$94)</f>
        <v>4.6359351788442173E-2</v>
      </c>
      <c r="AG99" s="168">
        <f>+A!AC47/(D!AG$94)</f>
        <v>8.7415777718132373E-2</v>
      </c>
    </row>
    <row r="100" spans="6:33" x14ac:dyDescent="0.25">
      <c r="F100" s="229" t="s">
        <v>17</v>
      </c>
      <c r="G100" s="230"/>
      <c r="H100" s="169">
        <f>+A!D48/(D!H$94)</f>
        <v>0</v>
      </c>
      <c r="I100" s="169">
        <f>+A!E48/(D!I$94)</f>
        <v>0</v>
      </c>
      <c r="J100" s="169">
        <f>+A!F48/(D!J$94)</f>
        <v>0</v>
      </c>
      <c r="K100" s="169">
        <f>+A!G48/(D!K$94)</f>
        <v>0</v>
      </c>
      <c r="L100" s="169">
        <f>+A!H48/(D!L$94)</f>
        <v>0</v>
      </c>
      <c r="M100" s="169">
        <f>+A!I48/(D!M$94)</f>
        <v>0</v>
      </c>
      <c r="N100" s="169">
        <f>+A!J47/(D!N$94)</f>
        <v>1.0701367243005343E-2</v>
      </c>
      <c r="O100" s="169">
        <f>+A!K48/(D!O$94)</f>
        <v>0</v>
      </c>
      <c r="P100" s="169">
        <f>+A!L48/(D!P$94)</f>
        <v>0</v>
      </c>
      <c r="Q100" s="169">
        <f>+A!M48/(D!Q$94)</f>
        <v>0</v>
      </c>
      <c r="R100" s="169">
        <f>+A!N48/(D!R$94)</f>
        <v>0</v>
      </c>
      <c r="S100" s="169">
        <f>+A!O48/(D!S$94)</f>
        <v>0</v>
      </c>
      <c r="T100" s="169">
        <f>+A!P48/(D!T$94)</f>
        <v>0</v>
      </c>
      <c r="U100" s="169">
        <f>+A!Q48/(D!U$94)</f>
        <v>0</v>
      </c>
      <c r="V100" s="169">
        <f>+A!R48/(D!V$94)</f>
        <v>0</v>
      </c>
      <c r="W100" s="169">
        <f>+A!S48/(D!W$94)</f>
        <v>0</v>
      </c>
      <c r="X100" s="169">
        <f>+A!T48/(D!X$94)</f>
        <v>0</v>
      </c>
      <c r="Y100" s="169">
        <f>+A!U48/(D!Y$94)</f>
        <v>0</v>
      </c>
      <c r="Z100" s="169">
        <f>+A!V48/(D!Z$94)</f>
        <v>0</v>
      </c>
      <c r="AA100" s="169">
        <f>+A!W48/(D!AA$94)</f>
        <v>0</v>
      </c>
      <c r="AB100" s="169">
        <f>+A!X48/(D!AB$94)</f>
        <v>0</v>
      </c>
      <c r="AC100" s="169">
        <f>+A!Y48/(D!AC$94)</f>
        <v>0</v>
      </c>
      <c r="AD100" s="169">
        <f>+A!Z48/(D!AD$94)</f>
        <v>0</v>
      </c>
      <c r="AE100" s="169">
        <f>+A!AA48/(D!AE$94)</f>
        <v>0</v>
      </c>
      <c r="AF100" s="169">
        <f>+A!AB48/(D!AF$94)</f>
        <v>0</v>
      </c>
      <c r="AG100" s="169">
        <f>+A!AC48/(D!AG$94)</f>
        <v>0</v>
      </c>
    </row>
    <row r="101" spans="6:33" x14ac:dyDescent="0.25">
      <c r="F101" s="225" t="s">
        <v>18</v>
      </c>
      <c r="G101" s="226"/>
      <c r="H101" s="169">
        <f>+A!D49/(D!H$94)</f>
        <v>8.4425788457810503E-3</v>
      </c>
      <c r="I101" s="169">
        <f>+A!E49/(D!I$94)</f>
        <v>6.4326811141488657E-3</v>
      </c>
      <c r="J101" s="169">
        <f>+A!F49/(D!J$94)</f>
        <v>1.6351097321437889E-2</v>
      </c>
      <c r="K101" s="169">
        <f>+A!G49/(D!K$94)</f>
        <v>1.6801474639103423E-2</v>
      </c>
      <c r="L101" s="169">
        <f>+A!H49/(D!L$94)</f>
        <v>1.8100354207753959E-2</v>
      </c>
      <c r="M101" s="169">
        <f>+A!I49/(D!M$94)</f>
        <v>2.0423164498323994E-2</v>
      </c>
      <c r="N101" s="169">
        <f>+A!J48/(D!N$94)</f>
        <v>0</v>
      </c>
      <c r="O101" s="169">
        <f>+A!K49/(D!O$94)</f>
        <v>8.0132291733755103E-3</v>
      </c>
      <c r="P101" s="169">
        <f>+A!L49/(D!P$94)</f>
        <v>1.129527078705319E-2</v>
      </c>
      <c r="Q101" s="169">
        <f>+A!M49/(D!Q$94)</f>
        <v>1.7902056259057365E-2</v>
      </c>
      <c r="R101" s="169">
        <f>+A!N49/(D!R$94)</f>
        <v>8.5153611040425323E-3</v>
      </c>
      <c r="S101" s="169">
        <f>+A!O49/(D!S$94)</f>
        <v>9.8373589691407692E-2</v>
      </c>
      <c r="T101" s="169">
        <f>+A!P49/(D!T$94)</f>
        <v>4.7526012116983249E-2</v>
      </c>
      <c r="U101" s="169">
        <f>+A!Q49/(D!U$94)</f>
        <v>2.6900706151873652E-2</v>
      </c>
      <c r="V101" s="169">
        <f>+A!R49/(D!V$94)</f>
        <v>7.5430995081483612E-3</v>
      </c>
      <c r="W101" s="169">
        <f>+A!S49/(D!W$94)</f>
        <v>2.6273445058265676E-2</v>
      </c>
      <c r="X101" s="169">
        <f>+A!T49/(D!X$94)</f>
        <v>4.2723576094910905E-2</v>
      </c>
      <c r="Y101" s="169">
        <f>+A!U49/(D!Y$94)</f>
        <v>3.3352086593089046E-2</v>
      </c>
      <c r="Z101" s="169">
        <f>+A!V49/(D!Z$94)</f>
        <v>5.6673870849875387E-2</v>
      </c>
      <c r="AA101" s="169">
        <f>+A!W49/(D!AA$94)</f>
        <v>4.7720864968416696E-2</v>
      </c>
      <c r="AB101" s="169">
        <f>+A!X49/(D!AB$94)</f>
        <v>2.2812321516182576E-2</v>
      </c>
      <c r="AC101" s="169">
        <f>+A!Y49/(D!AC$94)</f>
        <v>2.3502164828509971E-2</v>
      </c>
      <c r="AD101" s="169">
        <f>+A!Z49/(D!AD$94)</f>
        <v>3.796607143886125E-2</v>
      </c>
      <c r="AE101" s="169">
        <f>+A!AA49/(D!AE$94)</f>
        <v>4.9087635056403588E-2</v>
      </c>
      <c r="AF101" s="169">
        <f>+A!AB49/(D!AF$94)</f>
        <v>3.2207907668414172E-2</v>
      </c>
      <c r="AG101" s="169">
        <f>+A!AC49/(D!AG$94)</f>
        <v>1.9948634265946483E-2</v>
      </c>
    </row>
    <row r="102" spans="6:33" x14ac:dyDescent="0.25">
      <c r="F102" s="229" t="s">
        <v>19</v>
      </c>
      <c r="G102" s="230"/>
      <c r="H102" s="169">
        <f>+A!D50/(D!H$94)</f>
        <v>0</v>
      </c>
      <c r="I102" s="169">
        <f>+A!E50/(D!I$94)</f>
        <v>0</v>
      </c>
      <c r="J102" s="169">
        <f>+A!F50/(D!J$94)</f>
        <v>2.6561157518138496E-2</v>
      </c>
      <c r="K102" s="169">
        <f>+A!G50/(D!K$94)</f>
        <v>0</v>
      </c>
      <c r="L102" s="169">
        <f>+A!H50/(D!L$94)</f>
        <v>0</v>
      </c>
      <c r="M102" s="169">
        <f>+A!I50/(D!M$94)</f>
        <v>0</v>
      </c>
      <c r="N102" s="169">
        <f>+A!J49/(D!N$94)</f>
        <v>9.2962400502986479E-3</v>
      </c>
      <c r="O102" s="169">
        <f>+A!K50/(D!O$94)</f>
        <v>0</v>
      </c>
      <c r="P102" s="169">
        <f>+A!L50/(D!P$94)</f>
        <v>0</v>
      </c>
      <c r="Q102" s="169">
        <f>+A!M50/(D!Q$94)</f>
        <v>0</v>
      </c>
      <c r="R102" s="169">
        <f>+A!N50/(D!R$94)</f>
        <v>0</v>
      </c>
      <c r="S102" s="169">
        <f>+A!O50/(D!S$94)</f>
        <v>0</v>
      </c>
      <c r="T102" s="169">
        <f>+A!P50/(D!T$94)</f>
        <v>0</v>
      </c>
      <c r="U102" s="169">
        <f>+A!Q50/(D!U$94)</f>
        <v>0.90978890142712021</v>
      </c>
      <c r="V102" s="169">
        <f>+A!R50/(D!V$94)</f>
        <v>0</v>
      </c>
      <c r="W102" s="169">
        <f>+A!S50/(D!W$94)</f>
        <v>0.52744752294085295</v>
      </c>
      <c r="X102" s="169">
        <f>+A!T50/(D!X$94)</f>
        <v>0.16523365446518165</v>
      </c>
      <c r="Y102" s="169">
        <f>+A!U50/(D!Y$94)</f>
        <v>3.6719377527917943E-2</v>
      </c>
      <c r="Z102" s="169">
        <f>+A!V50/(D!Z$94)</f>
        <v>0</v>
      </c>
      <c r="AA102" s="169">
        <f>+A!W50/(D!AA$94)</f>
        <v>0</v>
      </c>
      <c r="AB102" s="169">
        <f>+A!X50/(D!AB$94)</f>
        <v>8.6826523805132838E-2</v>
      </c>
      <c r="AC102" s="169">
        <f>+A!Y50/(D!AC$94)</f>
        <v>1.2350392921014792E-2</v>
      </c>
      <c r="AD102" s="169">
        <f>+A!Z50/(D!AD$94)</f>
        <v>0.1468720407397954</v>
      </c>
      <c r="AE102" s="169">
        <f>+A!AA50/(D!AE$94)</f>
        <v>0.12080854481970366</v>
      </c>
      <c r="AF102" s="169">
        <f>+A!AB50/(D!AF$94)</f>
        <v>0.13539255801092989</v>
      </c>
      <c r="AG102" s="169">
        <f>+A!AC50/(D!AG$94)</f>
        <v>8.9122080630590017E-2</v>
      </c>
    </row>
    <row r="103" spans="6:33" x14ac:dyDescent="0.25">
      <c r="F103" s="225" t="s">
        <v>20</v>
      </c>
      <c r="G103" s="226"/>
      <c r="H103" s="169">
        <f>+A!D51/(D!H$94)</f>
        <v>0</v>
      </c>
      <c r="I103" s="169">
        <f>+A!E51/(D!I$94)</f>
        <v>0</v>
      </c>
      <c r="J103" s="169">
        <f>+A!F51/(D!J$94)</f>
        <v>0</v>
      </c>
      <c r="K103" s="169">
        <f>+A!G51/(D!K$94)</f>
        <v>0</v>
      </c>
      <c r="L103" s="169">
        <f>+A!H51/(D!L$94)</f>
        <v>0</v>
      </c>
      <c r="M103" s="169">
        <f>+A!I51/(D!M$94)</f>
        <v>0</v>
      </c>
      <c r="N103" s="169">
        <f>+A!J50/(D!N$94)</f>
        <v>0</v>
      </c>
      <c r="O103" s="169">
        <f>+A!K51/(D!O$94)</f>
        <v>0</v>
      </c>
      <c r="P103" s="169">
        <f>+A!L51/(D!P$94)</f>
        <v>0</v>
      </c>
      <c r="Q103" s="169">
        <f>+A!M51/(D!Q$94)</f>
        <v>0</v>
      </c>
      <c r="R103" s="169">
        <f>+A!N51/(D!R$94)</f>
        <v>0</v>
      </c>
      <c r="S103" s="169">
        <f>+A!O51/(D!S$94)</f>
        <v>0</v>
      </c>
      <c r="T103" s="169">
        <f>+A!P51/(D!T$94)</f>
        <v>0</v>
      </c>
      <c r="U103" s="169">
        <f>+A!Q51/(D!U$94)</f>
        <v>0</v>
      </c>
      <c r="V103" s="169">
        <f>+A!R51/(D!V$94)</f>
        <v>0</v>
      </c>
      <c r="W103" s="169">
        <f>+A!S51/(D!W$94)</f>
        <v>0</v>
      </c>
      <c r="X103" s="169">
        <f>+A!T51/(D!X$94)</f>
        <v>0</v>
      </c>
      <c r="Y103" s="169">
        <f>+A!U51/(D!Y$94)</f>
        <v>0</v>
      </c>
      <c r="Z103" s="169">
        <f>+A!V51/(D!Z$94)</f>
        <v>0</v>
      </c>
      <c r="AA103" s="169">
        <f>+A!W51/(D!AA$94)</f>
        <v>0</v>
      </c>
      <c r="AB103" s="169">
        <f>+A!X51/(D!AB$94)</f>
        <v>0</v>
      </c>
      <c r="AC103" s="169">
        <f>+A!Y51/(D!AC$94)</f>
        <v>0</v>
      </c>
      <c r="AD103" s="169">
        <f>+A!Z51/(D!AD$94)</f>
        <v>0</v>
      </c>
      <c r="AE103" s="169">
        <f>+A!AA51/(D!AE$94)</f>
        <v>0</v>
      </c>
      <c r="AF103" s="169">
        <f>+A!AB51/(D!AF$94)</f>
        <v>0</v>
      </c>
      <c r="AG103" s="169">
        <f>+A!AC51/(D!AG$94)</f>
        <v>0</v>
      </c>
    </row>
    <row r="104" spans="6:33" x14ac:dyDescent="0.25">
      <c r="F104" s="229" t="s">
        <v>21</v>
      </c>
      <c r="G104" s="230"/>
      <c r="H104" s="169">
        <f>+A!D52/(D!H$94)</f>
        <v>2.5316926577233317E-2</v>
      </c>
      <c r="I104" s="169">
        <f>+A!E52/(D!I$94)</f>
        <v>2.9456533357910483E-2</v>
      </c>
      <c r="J104" s="169">
        <f>+A!F52/(D!J$94)</f>
        <v>1.0678841656604217E-2</v>
      </c>
      <c r="K104" s="169">
        <f>+A!G52/(D!K$94)</f>
        <v>1.0005714945294361E-2</v>
      </c>
      <c r="L104" s="169">
        <f>+A!H52/(D!L$94)</f>
        <v>2.7243353640901476E-2</v>
      </c>
      <c r="M104" s="169">
        <f>+A!I52/(D!M$94)</f>
        <v>1.9672312862356201E-2</v>
      </c>
      <c r="N104" s="169">
        <f>+A!J51/(D!N$94)</f>
        <v>0</v>
      </c>
      <c r="O104" s="169">
        <f>+A!K52/(D!O$94)</f>
        <v>1.7537232764151752E-2</v>
      </c>
      <c r="P104" s="169">
        <f>+A!L52/(D!P$94)</f>
        <v>6.6461415575832152E-3</v>
      </c>
      <c r="Q104" s="169">
        <f>+A!M52/(D!Q$94)</f>
        <v>8.8826996705246471E-3</v>
      </c>
      <c r="R104" s="169">
        <f>+A!N52/(D!R$94)</f>
        <v>7.8286384343616826E-3</v>
      </c>
      <c r="S104" s="169">
        <f>+A!O52/(D!S$94)</f>
        <v>5.1355481127032133E-3</v>
      </c>
      <c r="T104" s="169">
        <f>+A!P52/(D!T$94)</f>
        <v>4.141975135003949E-3</v>
      </c>
      <c r="U104" s="169">
        <f>+A!Q52/(D!U$94)</f>
        <v>5.9582070571225906E-3</v>
      </c>
      <c r="V104" s="169">
        <f>+A!R52/(D!V$94)</f>
        <v>2.7366864159625543E-2</v>
      </c>
      <c r="W104" s="169">
        <f>+A!S52/(D!W$94)</f>
        <v>1.3735194547660208E-2</v>
      </c>
      <c r="X104" s="169">
        <f>+A!T52/(D!X$94)</f>
        <v>4.7231794117504583E-2</v>
      </c>
      <c r="Y104" s="169">
        <f>+A!U52/(D!Y$94)</f>
        <v>1.5998001927361605E-2</v>
      </c>
      <c r="Z104" s="169">
        <f>+A!V52/(D!Z$94)</f>
        <v>1.1624738378054417E-2</v>
      </c>
      <c r="AA104" s="169">
        <f>+A!W52/(D!AA$94)</f>
        <v>2.256553795174485E-3</v>
      </c>
      <c r="AB104" s="169">
        <f>+A!X52/(D!AB$94)</f>
        <v>2.2454547989789867E-3</v>
      </c>
      <c r="AC104" s="169">
        <f>+A!Y52/(D!AC$94)</f>
        <v>2.729603016038769E-3</v>
      </c>
      <c r="AD104" s="169">
        <f>+A!Z52/(D!AD$94)</f>
        <v>2.3117589314600932E-3</v>
      </c>
      <c r="AE104" s="169">
        <f>+A!AA52/(D!AE$94)</f>
        <v>1.621792026855882E-3</v>
      </c>
      <c r="AF104" s="169">
        <f>+A!AB52/(D!AF$94)</f>
        <v>1.7097986887427319E-3</v>
      </c>
      <c r="AG104" s="169">
        <f>+A!AC52/(D!AG$94)</f>
        <v>2.4470521249932505E-3</v>
      </c>
    </row>
    <row r="105" spans="6:33" x14ac:dyDescent="0.25">
      <c r="F105" s="225" t="s">
        <v>22</v>
      </c>
      <c r="G105" s="226"/>
      <c r="H105" s="169">
        <f>+A!D53/(D!H$94)</f>
        <v>0.22330134598885937</v>
      </c>
      <c r="I105" s="169">
        <f>+A!E53/(D!I$94)</f>
        <v>1.7157247067657852E-2</v>
      </c>
      <c r="J105" s="169">
        <f>+A!F53/(D!J$94)</f>
        <v>0.10081614076687019</v>
      </c>
      <c r="K105" s="169">
        <f>+A!G53/(D!K$94)</f>
        <v>0.15992890974488774</v>
      </c>
      <c r="L105" s="169">
        <f>+A!H53/(D!L$94)</f>
        <v>0.18066706113393394</v>
      </c>
      <c r="M105" s="169">
        <f>+A!I53/(D!M$94)</f>
        <v>0.19333929058413382</v>
      </c>
      <c r="N105" s="169">
        <f>+A!J52/(D!N$94)</f>
        <v>1.1709393272555799E-2</v>
      </c>
      <c r="O105" s="169">
        <f>+A!K53/(D!O$94)</f>
        <v>0.40102894433787295</v>
      </c>
      <c r="P105" s="169">
        <f>+A!L53/(D!P$94)</f>
        <v>0.51556729914263177</v>
      </c>
      <c r="Q105" s="169">
        <f>+A!M53/(D!Q$94)</f>
        <v>0.5909301366390276</v>
      </c>
      <c r="R105" s="169">
        <f>+A!N53/(D!R$94)</f>
        <v>0.54155636453701461</v>
      </c>
      <c r="S105" s="169">
        <f>+A!O53/(D!S$94)</f>
        <v>0.45246035095124715</v>
      </c>
      <c r="T105" s="169">
        <f>+A!P53/(D!T$94)</f>
        <v>0.24633111842121261</v>
      </c>
      <c r="U105" s="169">
        <f>+A!Q53/(D!U$94)</f>
        <v>0.36910328846174817</v>
      </c>
      <c r="V105" s="169">
        <f>+A!R53/(D!V$94)</f>
        <v>6.7874986675146742E-2</v>
      </c>
      <c r="W105" s="169">
        <f>+A!S53/(D!W$94)</f>
        <v>6.6718288759328129E-2</v>
      </c>
      <c r="X105" s="169">
        <f>+A!T53/(D!X$94)</f>
        <v>5.7376777455765048E-2</v>
      </c>
      <c r="Y105" s="169">
        <f>+A!U53/(D!Y$94)</f>
        <v>1.3444899833460115E-2</v>
      </c>
      <c r="Z105" s="169">
        <f>+A!V53/(D!Z$94)</f>
        <v>1.6866600370680034E-2</v>
      </c>
      <c r="AA105" s="169">
        <f>+A!W53/(D!AA$94)</f>
        <v>3.1796417313865594E-2</v>
      </c>
      <c r="AB105" s="169">
        <f>+A!X53/(D!AB$94)</f>
        <v>4.7672470550098642E-2</v>
      </c>
      <c r="AC105" s="169">
        <f>+A!Y53/(D!AC$94)</f>
        <v>6.3862810460741243E-2</v>
      </c>
      <c r="AD105" s="169">
        <f>+A!Z53/(D!AD$94)</f>
        <v>5.990694018779525E-2</v>
      </c>
      <c r="AE105" s="169">
        <f>+A!AA53/(D!AE$94)</f>
        <v>0.10872589499600614</v>
      </c>
      <c r="AF105" s="169">
        <f>+A!AB53/(D!AF$94)</f>
        <v>1.0385558400518692E-2</v>
      </c>
      <c r="AG105" s="169">
        <f>+A!AC53/(D!AG$94)</f>
        <v>4.4949841518889574E-2</v>
      </c>
    </row>
    <row r="106" spans="6:33" x14ac:dyDescent="0.25">
      <c r="F106" s="229" t="s">
        <v>23</v>
      </c>
      <c r="G106" s="230"/>
      <c r="H106" s="169">
        <f>+A!D54/(D!H$94)</f>
        <v>3.0267888307537695E-4</v>
      </c>
      <c r="I106" s="169">
        <f>+A!E54/(D!I$94)</f>
        <v>3.4993785260969826E-4</v>
      </c>
      <c r="J106" s="169">
        <f>+A!F54/(D!J$94)</f>
        <v>8.0630411103420774E-4</v>
      </c>
      <c r="K106" s="169">
        <f>+A!G54/(D!K$94)</f>
        <v>1.0158086238877523E-5</v>
      </c>
      <c r="L106" s="169">
        <f>+A!H54/(D!L$94)</f>
        <v>0</v>
      </c>
      <c r="M106" s="169">
        <f>+A!I54/(D!M$94)</f>
        <v>2.0823618704173485E-3</v>
      </c>
      <c r="N106" s="169">
        <f>+A!J53/(D!N$94)</f>
        <v>0.21426153272555798</v>
      </c>
      <c r="O106" s="169">
        <f>+A!K54/(D!O$94)</f>
        <v>2.5519838131769139E-4</v>
      </c>
      <c r="P106" s="169">
        <f>+A!L54/(D!P$94)</f>
        <v>1.0460540766307445E-3</v>
      </c>
      <c r="Q106" s="169">
        <f>+A!M54/(D!Q$94)</f>
        <v>5.9787401628531281E-4</v>
      </c>
      <c r="R106" s="169">
        <f>+A!N54/(D!R$94)</f>
        <v>1.9475454912148887E-2</v>
      </c>
      <c r="S106" s="169">
        <f>+A!O54/(D!S$94)</f>
        <v>9.8998517835242666E-5</v>
      </c>
      <c r="T106" s="169">
        <f>+A!P54/(D!T$94)</f>
        <v>1.3580246344275243E-4</v>
      </c>
      <c r="U106" s="169">
        <f>+A!Q54/(D!U$94)</f>
        <v>7.4322749153296348E-5</v>
      </c>
      <c r="V106" s="169">
        <f>+A!R54/(D!V$94)</f>
        <v>5.3787075785427562E-4</v>
      </c>
      <c r="W106" s="169">
        <f>+A!S54/(D!W$94)</f>
        <v>2.1984686394882955E-4</v>
      </c>
      <c r="X106" s="169">
        <f>+A!T54/(D!X$94)</f>
        <v>1.3136529337359049E-4</v>
      </c>
      <c r="Y106" s="169">
        <f>+A!U54/(D!Y$94)</f>
        <v>1.9411124684361907E-4</v>
      </c>
      <c r="Z106" s="169">
        <f>+A!V54/(D!Z$94)</f>
        <v>1.1776524696363096E-4</v>
      </c>
      <c r="AA106" s="169">
        <f>+A!W54/(D!AA$94)</f>
        <v>3.5685036760898836E-4</v>
      </c>
      <c r="AB106" s="169">
        <f>+A!X54/(D!AB$94)</f>
        <v>6.7465864976910383E-4</v>
      </c>
      <c r="AC106" s="169">
        <f>+A!Y54/(D!AC$94)</f>
        <v>3.9954033783987162E-4</v>
      </c>
      <c r="AD106" s="169">
        <f>+A!Z54/(D!AD$94)</f>
        <v>6.6691519798016549E-4</v>
      </c>
      <c r="AE106" s="169">
        <f>+A!AA54/(D!AE$94)</f>
        <v>8.0491154100411863E-4</v>
      </c>
      <c r="AF106" s="169">
        <f>+A!AB54/(D!AF$94)</f>
        <v>2.1643021376490276E-4</v>
      </c>
      <c r="AG106" s="169">
        <f>+A!AC54/(D!AG$94)</f>
        <v>7.2232261520885105E-4</v>
      </c>
    </row>
    <row r="107" spans="6:33" x14ac:dyDescent="0.25">
      <c r="F107" s="225" t="s">
        <v>24</v>
      </c>
      <c r="G107" s="226"/>
      <c r="H107" s="169">
        <f>+A!D55/(D!H$94)</f>
        <v>8.8641672900646111E-4</v>
      </c>
      <c r="I107" s="169">
        <f>+A!E55/(D!I$94)</f>
        <v>1.9761196382665313E-3</v>
      </c>
      <c r="J107" s="169">
        <f>+A!F55/(D!J$94)</f>
        <v>9.3756291980721832E-6</v>
      </c>
      <c r="K107" s="169">
        <f>+A!G55/(D!K$94)</f>
        <v>1.0158086238877523E-5</v>
      </c>
      <c r="L107" s="169">
        <f>+A!H55/(D!L$94)</f>
        <v>7.6578421648189831E-4</v>
      </c>
      <c r="M107" s="169">
        <f>+A!I55/(D!M$94)</f>
        <v>0</v>
      </c>
      <c r="N107" s="169">
        <f>+A!J54/(D!N$94)</f>
        <v>1.527312165985539E-4</v>
      </c>
      <c r="O107" s="169">
        <f>+A!K55/(D!O$94)</f>
        <v>3.470697985920603E-4</v>
      </c>
      <c r="P107" s="169">
        <f>+A!L55/(D!P$94)</f>
        <v>6.7623697883199645E-4</v>
      </c>
      <c r="Q107" s="169">
        <f>+A!M55/(D!Q$94)</f>
        <v>5.1246344253026812E-5</v>
      </c>
      <c r="R107" s="169">
        <f>+A!N55/(D!R$94)</f>
        <v>2.3348570769148879E-4</v>
      </c>
      <c r="S107" s="169">
        <f>+A!O55/(D!S$94)</f>
        <v>2.2274666512929597E-4</v>
      </c>
      <c r="T107" s="169">
        <f>+A!P55/(D!T$94)</f>
        <v>2.1825395910442355E-4</v>
      </c>
      <c r="U107" s="169">
        <f>+A!Q55/(D!U$94)</f>
        <v>3.8812991224499203E-4</v>
      </c>
      <c r="V107" s="169">
        <f>+A!R55/(D!V$94)</f>
        <v>8.347754161898358E-4</v>
      </c>
      <c r="W107" s="169">
        <f>+A!S55/(D!W$94)</f>
        <v>1.2632470595154968E-3</v>
      </c>
      <c r="X107" s="169">
        <f>+A!T55/(D!X$94)</f>
        <v>8.5685998177773795E-4</v>
      </c>
      <c r="Y107" s="169">
        <f>+A!U55/(D!Y$94)</f>
        <v>2.051648039555474E-3</v>
      </c>
      <c r="Z107" s="169">
        <f>+A!V55/(D!Z$94)</f>
        <v>1.9627541160605159E-3</v>
      </c>
      <c r="AA107" s="169">
        <f>+A!W55/(D!AA$94)</f>
        <v>2.4166116806461635E-3</v>
      </c>
      <c r="AB107" s="169">
        <f>+A!X55/(D!AB$94)</f>
        <v>1.6355361206523728E-3</v>
      </c>
      <c r="AC107" s="169">
        <f>+A!Y55/(D!AC$94)</f>
        <v>2.6730309328048046E-3</v>
      </c>
      <c r="AD107" s="169">
        <f>+A!Z55/(D!AD$94)</f>
        <v>1.045261319911221E-3</v>
      </c>
      <c r="AE107" s="169">
        <f>+A!AA55/(D!AE$94)</f>
        <v>1.6786445148821952E-3</v>
      </c>
      <c r="AF107" s="169">
        <f>+A!AB55/(D!AF$94)</f>
        <v>1.4469905720282071E-3</v>
      </c>
      <c r="AG107" s="169">
        <f>+A!AC55/(D!AG$94)</f>
        <v>4.6803557209961264E-4</v>
      </c>
    </row>
    <row r="108" spans="6:33" ht="15.75" thickBot="1" x14ac:dyDescent="0.3">
      <c r="F108" s="227" t="s">
        <v>25</v>
      </c>
      <c r="G108" s="228"/>
      <c r="H108" s="170">
        <f>+A!D56/(D!H$94)</f>
        <v>0</v>
      </c>
      <c r="I108" s="170">
        <f>+A!E56/(D!I$94)</f>
        <v>0</v>
      </c>
      <c r="J108" s="170">
        <f>+A!F56/(D!J$94)</f>
        <v>0</v>
      </c>
      <c r="K108" s="170">
        <f>+A!G56/(D!K$94)</f>
        <v>0</v>
      </c>
      <c r="L108" s="170">
        <f>+A!H56/(D!L$94)</f>
        <v>0</v>
      </c>
      <c r="M108" s="170">
        <f>+A!I56/(D!M$94)</f>
        <v>0</v>
      </c>
      <c r="N108" s="170">
        <f>+A!J55/(D!N$94)</f>
        <v>1.1200289217227287E-4</v>
      </c>
      <c r="O108" s="170">
        <f>+A!K56/(D!O$94)</f>
        <v>0</v>
      </c>
      <c r="P108" s="170">
        <f>+A!L56/(D!P$94)</f>
        <v>0</v>
      </c>
      <c r="Q108" s="170">
        <f>+A!M56/(D!Q$94)</f>
        <v>0</v>
      </c>
      <c r="R108" s="170">
        <f>+A!N56/(D!R$94)</f>
        <v>1.1674285384574439E-4</v>
      </c>
      <c r="S108" s="170">
        <f>+A!O56/(D!S$94)</f>
        <v>1.9799703567048533E-4</v>
      </c>
      <c r="T108" s="170">
        <f>+A!P56/(D!T$94)</f>
        <v>0</v>
      </c>
      <c r="U108" s="170">
        <f>+A!Q56/(D!U$94)</f>
        <v>2.0645208098137876E-5</v>
      </c>
      <c r="V108" s="170">
        <f>+A!R56/(D!V$94)</f>
        <v>8.6059321256684094E-5</v>
      </c>
      <c r="W108" s="170">
        <f>+A!S56/(D!W$94)</f>
        <v>6.9792655221850652E-5</v>
      </c>
      <c r="X108" s="170">
        <f>+A!T56/(D!X$94)</f>
        <v>1.4927874246998919E-5</v>
      </c>
      <c r="Y108" s="170">
        <f>+A!U56/(D!Y$94)</f>
        <v>6.2007759408378308E-5</v>
      </c>
      <c r="Z108" s="170">
        <f>+A!V56/(D!Z$94)</f>
        <v>0</v>
      </c>
      <c r="AA108" s="170">
        <f>+A!W56/(D!AA$94)</f>
        <v>2.361509785647717E-5</v>
      </c>
      <c r="AB108" s="170">
        <f>+A!X56/(D!AB$94)</f>
        <v>0</v>
      </c>
      <c r="AC108" s="170">
        <f>+A!Y56/(D!AC$94)</f>
        <v>1.0607265606368273E-5</v>
      </c>
      <c r="AD108" s="170">
        <f>+A!Z56/(D!AD$94)</f>
        <v>1.6031615336061672E-5</v>
      </c>
      <c r="AE108" s="170">
        <f>+A!AA56/(D!AE$94)</f>
        <v>1.3465062953600497E-4</v>
      </c>
      <c r="AF108" s="170">
        <f>+A!AB56/(D!AF$94)</f>
        <v>1.545930098320734E-5</v>
      </c>
      <c r="AG108" s="170">
        <f>+A!AC56/(D!AG$94)</f>
        <v>0</v>
      </c>
    </row>
    <row r="109" spans="6:33" x14ac:dyDescent="0.25">
      <c r="F109" s="1" t="s">
        <v>52</v>
      </c>
      <c r="I109" s="56"/>
    </row>
    <row r="110" spans="6:33" ht="15.75" thickBot="1" x14ac:dyDescent="0.3"/>
    <row r="111" spans="6:33" ht="15.75" thickBot="1" x14ac:dyDescent="0.3">
      <c r="F111" s="6" t="s">
        <v>14</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203" t="s">
        <v>26</v>
      </c>
      <c r="G112" s="219"/>
      <c r="H112" s="51">
        <f>+B!E46/(D!H$94)</f>
        <v>1.4338871587690492</v>
      </c>
      <c r="I112" s="51">
        <f>+B!F46/(D!I$94)</f>
        <v>1.450101292055459</v>
      </c>
      <c r="J112" s="51">
        <f>+B!G46/(D!J$94)</f>
        <v>1.4085382769431765</v>
      </c>
      <c r="K112" s="51">
        <f>+B!H46/(D!K$94)</f>
        <v>1.3106572350574115</v>
      </c>
      <c r="L112" s="51">
        <f>+B!I46/(D!L$94)</f>
        <v>1.1264685824448724</v>
      </c>
      <c r="M112" s="51">
        <f>+B!J46/(D!M$94)</f>
        <v>1.414994925014027</v>
      </c>
      <c r="N112" s="51">
        <f>+B!K46/(D!N$94)</f>
        <v>1.6940946545111599</v>
      </c>
      <c r="O112" s="51">
        <f>+B!L46/(D!O$94)</f>
        <v>1.6515112207298135</v>
      </c>
      <c r="P112" s="51">
        <f>+B!M46/(D!P$94)</f>
        <v>1.7376965791367573</v>
      </c>
      <c r="Q112" s="51">
        <f>+B!N46/(D!Q$94)</f>
        <v>1.3985383578372281</v>
      </c>
      <c r="R112" s="51">
        <f>+B!O46/(D!R$94)</f>
        <v>1.5576243593701025</v>
      </c>
      <c r="S112" s="51">
        <f>+B!P46/(D!S$94)</f>
        <v>1.7147285777947794</v>
      </c>
      <c r="T112" s="51">
        <f>+B!Q46/(D!T$94)</f>
        <v>1.4787627246040913</v>
      </c>
      <c r="U112" s="51">
        <f>+B!R46/(D!U$94)</f>
        <v>1.5549433964106896</v>
      </c>
      <c r="V112" s="51">
        <f>+B!S46/(D!V$94)</f>
        <v>1.2658121326360636</v>
      </c>
      <c r="W112" s="51">
        <f>+B!T46/(D!W$94)</f>
        <v>1.1839172379575802</v>
      </c>
      <c r="X112" s="51">
        <f>+B!U46/(D!X$94)</f>
        <v>1.4931695782806151</v>
      </c>
      <c r="Y112" s="51">
        <f>+B!V46/(D!Y$94)</f>
        <v>1.4925833847399954</v>
      </c>
      <c r="Z112" s="51">
        <f>+B!W46/(D!Z$94)</f>
        <v>1.4582033089750237</v>
      </c>
      <c r="AA112" s="51">
        <f>+B!X46/(D!AA$94)</f>
        <v>1.627484322874599</v>
      </c>
      <c r="AB112" s="51">
        <f>+B!Y46/(D!AB$94)</f>
        <v>1.7825435589636769</v>
      </c>
      <c r="AC112" s="51">
        <f>+B!Z46/(D!AC$94)</f>
        <v>1.5303703168691869</v>
      </c>
      <c r="AD112" s="51">
        <f>+B!AA46/(D!AD$94)</f>
        <v>1.3392683198823232</v>
      </c>
      <c r="AE112" s="51">
        <f>+B!AB46/(D!AE$94)</f>
        <v>1.2739714973471099</v>
      </c>
      <c r="AF112" s="51">
        <f>+B!AC46/(D!AF$94)</f>
        <v>1.265937422633276</v>
      </c>
      <c r="AG112" s="51">
        <f>+B!AD46/(D!AG$94)</f>
        <v>1.2885866923379368</v>
      </c>
    </row>
    <row r="113" spans="6:33" x14ac:dyDescent="0.25">
      <c r="F113" s="225" t="s">
        <v>16</v>
      </c>
      <c r="G113" s="226"/>
      <c r="H113" s="52">
        <f>+B!E47/(D!H$94)</f>
        <v>1.7295936175735826E-4</v>
      </c>
      <c r="I113" s="52">
        <f>+B!F47/(D!I$94)</f>
        <v>9.2630608043743656E-4</v>
      </c>
      <c r="J113" s="52">
        <f>+B!G47/(D!J$94)</f>
        <v>1.4532225257011884E-3</v>
      </c>
      <c r="K113" s="52">
        <f>+B!H47/(D!K$94)</f>
        <v>1.7573489193258116E-3</v>
      </c>
      <c r="L113" s="52">
        <f>+B!I47/(D!L$94)</f>
        <v>9.2822329270533127E-4</v>
      </c>
      <c r="M113" s="52">
        <f>+B!J47/(D!M$94)</f>
        <v>1.9021574777850778E-3</v>
      </c>
      <c r="N113" s="52">
        <f>+B!K47/(D!N$94)</f>
        <v>5.6001446086136432E-4</v>
      </c>
      <c r="O113" s="52">
        <f>+B!L47/(D!O$94)</f>
        <v>1.6332696404332248E-3</v>
      </c>
      <c r="P113" s="52">
        <f>+B!M47/(D!P$94)</f>
        <v>8.6642862912849543E-4</v>
      </c>
      <c r="Q113" s="52">
        <f>+B!N47/(D!Q$94)</f>
        <v>1.0163858276850317E-3</v>
      </c>
      <c r="R113" s="52">
        <f>+B!O47/(D!R$94)</f>
        <v>1.6824705407180809E-3</v>
      </c>
      <c r="S113" s="52">
        <f>+B!P47/(D!S$94)</f>
        <v>2.2955281323046891E-3</v>
      </c>
      <c r="T113" s="52">
        <f>+B!Q47/(D!T$94)</f>
        <v>2.4153438140889537E-3</v>
      </c>
      <c r="U113" s="52">
        <f>+B!R47/(D!U$94)</f>
        <v>2.2957471405129319E-3</v>
      </c>
      <c r="V113" s="52">
        <f>+B!S47/(D!V$94)</f>
        <v>1.9879703210294026E-3</v>
      </c>
      <c r="W113" s="52">
        <f>+B!T47/(D!W$94)</f>
        <v>2.575348977686289E-3</v>
      </c>
      <c r="X113" s="52">
        <f>+B!U47/(D!X$94)</f>
        <v>7.1355238900654833E-4</v>
      </c>
      <c r="Y113" s="52">
        <f>+B!V47/(D!Y$94)</f>
        <v>2.9359326085097383E-3</v>
      </c>
      <c r="Z113" s="52">
        <f>+B!W47/(D!Z$94)</f>
        <v>2.2872627965825217E-3</v>
      </c>
      <c r="AA113" s="52">
        <f>+B!X47/(D!AA$94)</f>
        <v>1.1151573987780885E-3</v>
      </c>
      <c r="AB113" s="52">
        <f>+B!Y47/(D!AB$94)</f>
        <v>1.1142089821944291E-3</v>
      </c>
      <c r="AC113" s="52">
        <f>+B!Z47/(D!AC$94)</f>
        <v>2.0330592412205859E-3</v>
      </c>
      <c r="AD113" s="52">
        <f>+B!AA47/(D!AD$94)</f>
        <v>1.9173811941929758E-3</v>
      </c>
      <c r="AE113" s="52">
        <f>+B!AB47/(D!AE$94)</f>
        <v>2.1244877104569676E-3</v>
      </c>
      <c r="AF113" s="52">
        <f>+B!AC47/(D!AF$94)</f>
        <v>1.9169533219177103E-3</v>
      </c>
      <c r="AG113" s="52">
        <f>+B!AD47/(D!AG$94)</f>
        <v>4.9825519171549319E-3</v>
      </c>
    </row>
    <row r="114" spans="6:33" x14ac:dyDescent="0.25">
      <c r="F114" s="229" t="s">
        <v>17</v>
      </c>
      <c r="G114" s="230"/>
      <c r="H114" s="53">
        <f>+B!E48/(D!H$94)</f>
        <v>0</v>
      </c>
      <c r="I114" s="53">
        <f>+B!F48/(D!I$94)</f>
        <v>0</v>
      </c>
      <c r="J114" s="53">
        <f>+B!G48/(D!J$94)</f>
        <v>9.3756291980721832E-6</v>
      </c>
      <c r="K114" s="53">
        <f>+B!H48/(D!K$94)</f>
        <v>0</v>
      </c>
      <c r="L114" s="53">
        <f>+B!I48/(D!L$94)</f>
        <v>0</v>
      </c>
      <c r="M114" s="53">
        <f>+B!J48/(D!M$94)</f>
        <v>0</v>
      </c>
      <c r="N114" s="53">
        <f>+B!K48/(D!N$94)</f>
        <v>0</v>
      </c>
      <c r="O114" s="53">
        <f>+B!L48/(D!O$94)</f>
        <v>0</v>
      </c>
      <c r="P114" s="53">
        <f>+B!M48/(D!P$94)</f>
        <v>0</v>
      </c>
      <c r="Q114" s="53">
        <f>+B!N48/(D!Q$94)</f>
        <v>0</v>
      </c>
      <c r="R114" s="53">
        <f>+B!O48/(D!R$94)</f>
        <v>0</v>
      </c>
      <c r="S114" s="53">
        <f>+B!P48/(D!S$94)</f>
        <v>0</v>
      </c>
      <c r="T114" s="53">
        <f>+B!Q48/(D!T$94)</f>
        <v>9.7001759601966022E-6</v>
      </c>
      <c r="U114" s="53">
        <f>+B!R48/(D!U$94)</f>
        <v>0</v>
      </c>
      <c r="V114" s="53">
        <f>+B!S48/(D!V$94)</f>
        <v>0</v>
      </c>
      <c r="W114" s="53">
        <f>+B!T48/(D!W$94)</f>
        <v>5.2693454692497239E-4</v>
      </c>
      <c r="X114" s="53">
        <f>+B!U48/(D!X$94)</f>
        <v>1.5047297240974912E-3</v>
      </c>
      <c r="Y114" s="53">
        <f>+B!V48/(D!Y$94)</f>
        <v>8.5193269448032819E-4</v>
      </c>
      <c r="Z114" s="53">
        <f>+B!W48/(D!Z$94)</f>
        <v>8.348247506977395E-4</v>
      </c>
      <c r="AA114" s="53">
        <f>+B!X48/(D!AA$94)</f>
        <v>1.5297335611473544E-3</v>
      </c>
      <c r="AB114" s="53">
        <f>+B!Y48/(D!AB$94)</f>
        <v>3.1245554638296372E-3</v>
      </c>
      <c r="AC114" s="53">
        <f>+B!Z48/(D!AC$94)</f>
        <v>9.5465390457314455E-4</v>
      </c>
      <c r="AD114" s="53">
        <f>+B!AA48/(D!AD$94)</f>
        <v>1.2600849654144475E-3</v>
      </c>
      <c r="AE114" s="53">
        <f>+B!AB48/(D!AE$94)</f>
        <v>7.4207458055398294E-4</v>
      </c>
      <c r="AF114" s="53">
        <f>+B!AC48/(D!AF$94)</f>
        <v>7.729650491603671E-4</v>
      </c>
      <c r="AG114" s="53">
        <f>+B!AD48/(D!AG$94)</f>
        <v>0</v>
      </c>
    </row>
    <row r="115" spans="6:33" x14ac:dyDescent="0.25">
      <c r="F115" s="225" t="s">
        <v>18</v>
      </c>
      <c r="G115" s="226"/>
      <c r="H115" s="53">
        <f>+B!E49/(D!H$94)</f>
        <v>1.0593760907638193E-3</v>
      </c>
      <c r="I115" s="53">
        <f>+B!F49/(D!I$94)</f>
        <v>4.1169159130552734E-3</v>
      </c>
      <c r="J115" s="53">
        <f>+B!G49/(D!J$94)</f>
        <v>1.8845014688125088E-3</v>
      </c>
      <c r="K115" s="53">
        <f>+B!H49/(D!K$94)</f>
        <v>2.6918928533025436E-3</v>
      </c>
      <c r="L115" s="53">
        <f>+B!I49/(D!L$94)</f>
        <v>2.7614642957983606E-3</v>
      </c>
      <c r="M115" s="53">
        <f>+B!J49/(D!M$94)</f>
        <v>2.2325321976109074E-3</v>
      </c>
      <c r="N115" s="53">
        <f>+B!K49/(D!N$94)</f>
        <v>3.0953526563973592E-3</v>
      </c>
      <c r="O115" s="53">
        <f>+B!L49/(D!O$94)</f>
        <v>5.6347802594946261E-3</v>
      </c>
      <c r="P115" s="53">
        <f>+B!M49/(D!P$94)</f>
        <v>9.2771260533514519E-3</v>
      </c>
      <c r="Q115" s="53">
        <f>+B!N49/(D!Q$94)</f>
        <v>1.8568258734346713E-2</v>
      </c>
      <c r="R115" s="53">
        <f>+B!O49/(D!R$94)</f>
        <v>3.7769746832446716E-3</v>
      </c>
      <c r="S115" s="53">
        <f>+B!P49/(D!S$94)</f>
        <v>6.9732081000199045E-3</v>
      </c>
      <c r="T115" s="53">
        <f>+B!Q49/(D!T$94)</f>
        <v>3.4120368939991548E-2</v>
      </c>
      <c r="U115" s="53">
        <f>+B!R49/(D!U$94)</f>
        <v>3.192162076134078E-2</v>
      </c>
      <c r="V115" s="53">
        <f>+B!S49/(D!V$94)</f>
        <v>3.8085552622145545E-2</v>
      </c>
      <c r="W115" s="53">
        <f>+B!T49/(D!W$94)</f>
        <v>4.3013213413226552E-2</v>
      </c>
      <c r="X115" s="53">
        <f>+B!U49/(D!X$94)</f>
        <v>5.6549773222481309E-2</v>
      </c>
      <c r="Y115" s="53">
        <f>+B!V49/(D!Y$94)</f>
        <v>3.5770389210015803E-2</v>
      </c>
      <c r="Z115" s="53">
        <f>+B!W49/(D!Z$94)</f>
        <v>3.6742757052652862E-2</v>
      </c>
      <c r="AA115" s="53">
        <f>+B!X49/(D!AA$94)</f>
        <v>3.1355602153878018E-2</v>
      </c>
      <c r="AB115" s="53">
        <f>+B!Y49/(D!AB$94)</f>
        <v>1.9534434541041777E-2</v>
      </c>
      <c r="AC115" s="53">
        <f>+B!Z49/(D!AC$94)</f>
        <v>1.4881993645734688E-2</v>
      </c>
      <c r="AD115" s="53">
        <f>+B!AA49/(D!AD$94)</f>
        <v>1.6422786750261577E-2</v>
      </c>
      <c r="AE115" s="53">
        <f>+B!AB49/(D!AE$94)</f>
        <v>1.3539868858898277E-2</v>
      </c>
      <c r="AF115" s="53">
        <f>+B!AC49/(D!AF$94)</f>
        <v>1.2450921011875192E-2</v>
      </c>
      <c r="AG115" s="53">
        <f>+B!AD49/(D!AG$94)</f>
        <v>1.1354469272747296E-2</v>
      </c>
    </row>
    <row r="116" spans="6:33" x14ac:dyDescent="0.25">
      <c r="F116" s="229" t="s">
        <v>19</v>
      </c>
      <c r="G116" s="230"/>
      <c r="H116" s="53">
        <f>+B!E50/(D!H$94)</f>
        <v>0</v>
      </c>
      <c r="I116" s="53">
        <f>+B!F50/(D!I$94)</f>
        <v>1.2968285126124112E-3</v>
      </c>
      <c r="J116" s="53">
        <f>+B!G50/(D!J$94)</f>
        <v>0</v>
      </c>
      <c r="K116" s="53">
        <f>+B!H50/(D!K$94)</f>
        <v>0</v>
      </c>
      <c r="L116" s="53">
        <f>+B!I50/(D!L$94)</f>
        <v>0</v>
      </c>
      <c r="M116" s="53">
        <f>+B!J50/(D!M$94)</f>
        <v>0</v>
      </c>
      <c r="N116" s="53">
        <f>+B!K50/(D!N$94)</f>
        <v>4.072832442628104E-5</v>
      </c>
      <c r="O116" s="53">
        <f>+B!L50/(D!O$94)</f>
        <v>0</v>
      </c>
      <c r="P116" s="53">
        <f>+B!M50/(D!P$94)</f>
        <v>1.0671864822192443E-3</v>
      </c>
      <c r="Q116" s="53">
        <f>+B!N50/(D!Q$94)</f>
        <v>2.989370081426564E-4</v>
      </c>
      <c r="R116" s="53">
        <f>+B!O50/(D!R$94)</f>
        <v>9.6141173755318916E-5</v>
      </c>
      <c r="S116" s="53">
        <f>+B!P50/(D!S$94)</f>
        <v>2.0913436892695011E-3</v>
      </c>
      <c r="T116" s="53">
        <f>+B!Q50/(D!T$94)</f>
        <v>1.4889770098901784E-3</v>
      </c>
      <c r="U116" s="53">
        <f>+B!R50/(D!U$94)</f>
        <v>1.8126492710165054E-3</v>
      </c>
      <c r="V116" s="53">
        <f>+B!S50/(D!V$94)</f>
        <v>1.6437330360026662E-3</v>
      </c>
      <c r="W116" s="53">
        <f>+B!T50/(D!W$94)</f>
        <v>9.8058680586700169E-4</v>
      </c>
      <c r="X116" s="53">
        <f>+B!U50/(D!X$94)</f>
        <v>3.2244208373517666E-4</v>
      </c>
      <c r="Y116" s="53">
        <f>+B!V50/(D!Y$94)</f>
        <v>5.0792442924080328E-3</v>
      </c>
      <c r="Z116" s="53">
        <f>+B!W50/(D!Z$94)</f>
        <v>4.4227392748563633E-4</v>
      </c>
      <c r="AA116" s="53">
        <f>+B!X50/(D!AA$94)</f>
        <v>2.6763777570674123E-4</v>
      </c>
      <c r="AB116" s="53">
        <f>+B!Y50/(D!AB$94)</f>
        <v>6.4739971442489755E-5</v>
      </c>
      <c r="AC116" s="53">
        <f>+B!Z50/(D!AC$94)</f>
        <v>1.3435869768066479E-4</v>
      </c>
      <c r="AD116" s="53">
        <f>+B!AA50/(D!AD$94)</f>
        <v>7.3745430545883687E-5</v>
      </c>
      <c r="AE116" s="53">
        <f>+B!AB50/(D!AE$94)</f>
        <v>1.2866615711218252E-4</v>
      </c>
      <c r="AF116" s="53">
        <f>+B!AC50/(D!AF$94)</f>
        <v>8.1006737152006464E-4</v>
      </c>
      <c r="AG116" s="53">
        <f>+B!AD50/(D!AG$94)</f>
        <v>1.009777533506251E-3</v>
      </c>
    </row>
    <row r="117" spans="6:33" x14ac:dyDescent="0.25">
      <c r="F117" s="225" t="s">
        <v>20</v>
      </c>
      <c r="G117" s="226"/>
      <c r="H117" s="53">
        <f>+B!E51/(D!H$94)</f>
        <v>0</v>
      </c>
      <c r="I117" s="53">
        <f>+B!F51/(D!I$94)</f>
        <v>2.9847640369650737E-4</v>
      </c>
      <c r="J117" s="53">
        <f>+B!G51/(D!J$94)</f>
        <v>0</v>
      </c>
      <c r="K117" s="53">
        <f>+B!H51/(D!K$94)</f>
        <v>2.945845009274482E-4</v>
      </c>
      <c r="L117" s="53">
        <f>+B!I51/(D!L$94)</f>
        <v>0</v>
      </c>
      <c r="M117" s="53">
        <f>+B!J51/(D!M$94)</f>
        <v>7.208175705290821E-4</v>
      </c>
      <c r="N117" s="53">
        <f>+B!K51/(D!N$94)</f>
        <v>5.2946821754165359E-4</v>
      </c>
      <c r="O117" s="53">
        <f>+B!L51/(D!O$94)</f>
        <v>0</v>
      </c>
      <c r="P117" s="53">
        <f>+B!M51/(D!P$94)</f>
        <v>0</v>
      </c>
      <c r="Q117" s="53">
        <f>+B!N51/(D!Q$94)</f>
        <v>4.5267604090173681E-4</v>
      </c>
      <c r="R117" s="53">
        <f>+B!O51/(D!R$94)</f>
        <v>0</v>
      </c>
      <c r="S117" s="53">
        <f>+B!P51/(D!S$94)</f>
        <v>2.4749629458810667E-5</v>
      </c>
      <c r="T117" s="53">
        <f>+B!Q51/(D!T$94)</f>
        <v>1.9400351920393204E-5</v>
      </c>
      <c r="U117" s="53">
        <f>+B!R51/(D!U$94)</f>
        <v>3.3032332957020602E-5</v>
      </c>
      <c r="V117" s="53">
        <f>+B!S51/(D!V$94)</f>
        <v>3.0120762439839433E-5</v>
      </c>
      <c r="W117" s="53">
        <f>+B!T51/(D!W$94)</f>
        <v>3.8385960372017858E-5</v>
      </c>
      <c r="X117" s="53">
        <f>+B!U51/(D!X$94)</f>
        <v>2.3884598795198271E-5</v>
      </c>
      <c r="Y117" s="53">
        <f>+B!V51/(D!Y$94)</f>
        <v>7.8183696645346573E-5</v>
      </c>
      <c r="Z117" s="53">
        <f>+B!W51/(D!Z$94)</f>
        <v>1.0729722501130821E-4</v>
      </c>
      <c r="AA117" s="53">
        <f>+B!X51/(D!AA$94)</f>
        <v>1.3906668737703222E-4</v>
      </c>
      <c r="AB117" s="53">
        <f>+B!Y51/(D!AB$94)</f>
        <v>2.2488621658970127E-4</v>
      </c>
      <c r="AC117" s="53">
        <f>+B!Z51/(D!AC$94)</f>
        <v>8.8393880053068945E-5</v>
      </c>
      <c r="AD117" s="53">
        <f>+B!AA51/(D!AD$94)</f>
        <v>1.4428453802455503E-4</v>
      </c>
      <c r="AE117" s="53">
        <f>+B!AB51/(D!AE$94)</f>
        <v>5.9844724238224431E-5</v>
      </c>
      <c r="AF117" s="53">
        <f>+B!AC51/(D!AF$94)</f>
        <v>5.5127867306117382E-3</v>
      </c>
      <c r="AG117" s="53">
        <f>+B!AD51/(D!AG$94)</f>
        <v>4.356047608045214E-3</v>
      </c>
    </row>
    <row r="118" spans="6:33" x14ac:dyDescent="0.25">
      <c r="F118" s="229" t="s">
        <v>21</v>
      </c>
      <c r="G118" s="230"/>
      <c r="H118" s="53">
        <f>+B!E52/(D!H$94)</f>
        <v>6.182216186814575E-2</v>
      </c>
      <c r="I118" s="53">
        <f>+B!F52/(D!I$94)</f>
        <v>5.9571773261909815E-2</v>
      </c>
      <c r="J118" s="53">
        <f>+B!G52/(D!J$94)</f>
        <v>6.5826292599664799E-2</v>
      </c>
      <c r="K118" s="53">
        <f>+B!H52/(D!K$94)</f>
        <v>6.340677430307351E-2</v>
      </c>
      <c r="L118" s="53">
        <f>+B!I52/(D!L$94)</f>
        <v>6.9976433478823166E-2</v>
      </c>
      <c r="M118" s="53">
        <f>+B!J52/(D!M$94)</f>
        <v>9.5087851178961416E-2</v>
      </c>
      <c r="N118" s="53">
        <f>+B!K52/(D!N$94)</f>
        <v>0.12139077095253065</v>
      </c>
      <c r="O118" s="53">
        <f>+B!L52/(D!O$94)</f>
        <v>0.13477536914149918</v>
      </c>
      <c r="P118" s="53">
        <f>+B!M52/(D!P$94)</f>
        <v>0.20072615448236619</v>
      </c>
      <c r="Q118" s="53">
        <f>+B!N52/(D!Q$94)</f>
        <v>0.13325757717262071</v>
      </c>
      <c r="R118" s="53">
        <f>+B!O52/(D!R$94)</f>
        <v>0.16414045250711662</v>
      </c>
      <c r="S118" s="53">
        <f>+B!P52/(D!S$94)</f>
        <v>0.21461022444471198</v>
      </c>
      <c r="T118" s="53">
        <f>+B!Q52/(D!T$94)</f>
        <v>0.1778284757903042</v>
      </c>
      <c r="U118" s="53">
        <f>+B!R52/(D!U$94)</f>
        <v>0.23169291240216211</v>
      </c>
      <c r="V118" s="53">
        <f>+B!S52/(D!V$94)</f>
        <v>0.18013937125449114</v>
      </c>
      <c r="W118" s="53">
        <f>+B!T52/(D!W$94)</f>
        <v>0.2010342537337797</v>
      </c>
      <c r="X118" s="53">
        <f>+B!U52/(D!X$94)</f>
        <v>0.26728657396736505</v>
      </c>
      <c r="Y118" s="53">
        <f>+B!V52/(D!Y$94)</f>
        <v>0.28318134924944527</v>
      </c>
      <c r="Z118" s="53">
        <f>+B!W52/(D!Z$94)</f>
        <v>0.23879913378187473</v>
      </c>
      <c r="AA118" s="53">
        <f>+B!X52/(D!AA$94)</f>
        <v>0.32198136367401886</v>
      </c>
      <c r="AB118" s="53">
        <f>+B!Y52/(D!AB$94)</f>
        <v>0.37921608640784277</v>
      </c>
      <c r="AC118" s="53">
        <f>+B!Z52/(D!AC$94)</f>
        <v>0.31217889830582252</v>
      </c>
      <c r="AD118" s="53">
        <f>+B!AA52/(D!AD$94)</f>
        <v>0.29183311293153225</v>
      </c>
      <c r="AE118" s="53">
        <f>+B!AB52/(D!AE$94)</f>
        <v>0.29013021534312394</v>
      </c>
      <c r="AF118" s="53">
        <f>+B!AC52/(D!AF$94)</f>
        <v>0.25942252979920238</v>
      </c>
      <c r="AG118" s="53">
        <f>+B!AD52/(D!AG$94)</f>
        <v>0.25064963279693664</v>
      </c>
    </row>
    <row r="119" spans="6:33" x14ac:dyDescent="0.25">
      <c r="F119" s="225" t="s">
        <v>22</v>
      </c>
      <c r="G119" s="226"/>
      <c r="H119" s="53">
        <f>+B!E53/(D!H$94)</f>
        <v>0.30773794440677971</v>
      </c>
      <c r="I119" s="53">
        <f>+B!F53/(D!I$94)</f>
        <v>0.29438007236301733</v>
      </c>
      <c r="J119" s="53">
        <f>+B!G53/(D!J$94)</f>
        <v>0.27164948038494346</v>
      </c>
      <c r="K119" s="53">
        <f>+B!H53/(D!K$94)</f>
        <v>0.35586823520659627</v>
      </c>
      <c r="L119" s="53">
        <f>+B!I53/(D!L$94)</f>
        <v>0.33708428874594104</v>
      </c>
      <c r="M119" s="53">
        <f>+B!J53/(D!M$94)</f>
        <v>0.4825072726280506</v>
      </c>
      <c r="N119" s="53">
        <f>+B!K53/(D!N$94)</f>
        <v>0.59537682854448282</v>
      </c>
      <c r="O119" s="53">
        <f>+B!L53/(D!O$94)</f>
        <v>0.5425007190051484</v>
      </c>
      <c r="P119" s="53">
        <f>+B!M53/(D!P$94)</f>
        <v>0.50575129674677355</v>
      </c>
      <c r="Q119" s="53">
        <f>+B!N53/(D!Q$94)</f>
        <v>0.41075653130276085</v>
      </c>
      <c r="R119" s="53">
        <f>+B!O53/(D!R$94)</f>
        <v>0.42907119124329152</v>
      </c>
      <c r="S119" s="53">
        <f>+B!P53/(D!S$94)</f>
        <v>0.57759447749499393</v>
      </c>
      <c r="T119" s="53">
        <f>+B!Q53/(D!T$94)</f>
        <v>0.47865518275590135</v>
      </c>
      <c r="U119" s="53">
        <f>+B!R53/(D!U$94)</f>
        <v>0.4461635922088576</v>
      </c>
      <c r="V119" s="53">
        <f>+B!S53/(D!V$94)</f>
        <v>0.39171190959798619</v>
      </c>
      <c r="W119" s="53">
        <f>+B!T53/(D!W$94)</f>
        <v>0.38248817804506918</v>
      </c>
      <c r="X119" s="53">
        <f>+B!U53/(D!X$94)</f>
        <v>0.45747664859867948</v>
      </c>
      <c r="Y119" s="53">
        <f>+B!V53/(D!Y$94)</f>
        <v>0.3797409105959878</v>
      </c>
      <c r="Z119" s="53">
        <f>+B!W53/(D!Z$94)</f>
        <v>0.34876570439102522</v>
      </c>
      <c r="AA119" s="53">
        <f>+B!X53/(D!AA$94)</f>
        <v>0.37923748037692867</v>
      </c>
      <c r="AB119" s="53">
        <f>+B!Y53/(D!AB$94)</f>
        <v>0.40739160345299791</v>
      </c>
      <c r="AC119" s="53">
        <f>+B!Z53/(D!AC$94)</f>
        <v>0.3521541466210224</v>
      </c>
      <c r="AD119" s="53">
        <f>+B!AA53/(D!AD$94)</f>
        <v>0.2948695008761823</v>
      </c>
      <c r="AE119" s="53">
        <f>+B!AB53/(D!AE$94)</f>
        <v>0.2984067407052704</v>
      </c>
      <c r="AF119" s="53">
        <f>+B!AC53/(D!AF$94)</f>
        <v>0.28492110084090461</v>
      </c>
      <c r="AG119" s="53">
        <f>+B!AD53/(D!AG$94)</f>
        <v>0.23556193490578853</v>
      </c>
    </row>
    <row r="120" spans="6:33" x14ac:dyDescent="0.25">
      <c r="F120" s="229" t="s">
        <v>23</v>
      </c>
      <c r="G120" s="230"/>
      <c r="H120" s="53">
        <f>+B!E54/(D!H$94)</f>
        <v>0.80147206246337854</v>
      </c>
      <c r="I120" s="53">
        <f>+B!F54/(D!I$94)</f>
        <v>0.8176503772021253</v>
      </c>
      <c r="J120" s="53">
        <f>+B!G54/(D!J$94)</f>
        <v>0.79626281216307249</v>
      </c>
      <c r="K120" s="53">
        <f>+B!H54/(D!K$94)</f>
        <v>0.68184122261217606</v>
      </c>
      <c r="L120" s="53">
        <f>+B!I54/(D!L$94)</f>
        <v>0.53852034605415677</v>
      </c>
      <c r="M120" s="53">
        <f>+B!J54/(D!M$94)</f>
        <v>0.63772332281531297</v>
      </c>
      <c r="N120" s="53">
        <f>+B!K54/(D!N$94)</f>
        <v>0.69524268003772394</v>
      </c>
      <c r="O120" s="53">
        <f>+B!L54/(D!O$94)</f>
        <v>0.74386244980005956</v>
      </c>
      <c r="P120" s="53">
        <f>+B!M54/(D!P$94)</f>
        <v>0.76354551252088376</v>
      </c>
      <c r="Q120" s="53">
        <f>+B!N54/(D!Q$94)</f>
        <v>0.61929498818307793</v>
      </c>
      <c r="R120" s="53">
        <f>+B!O54/(D!R$94)</f>
        <v>0.70025110627356213</v>
      </c>
      <c r="S120" s="53">
        <f>+B!P54/(D!S$94)</f>
        <v>0.66574028281254805</v>
      </c>
      <c r="T120" s="53">
        <f>+B!Q54/(D!T$94)</f>
        <v>0.58609918177901899</v>
      </c>
      <c r="U120" s="53">
        <f>+B!R54/(D!U$94)</f>
        <v>0.6291503296658929</v>
      </c>
      <c r="V120" s="53">
        <f>+B!S54/(D!V$94)</f>
        <v>0.46736235594867431</v>
      </c>
      <c r="W120" s="53">
        <f>+B!T54/(D!W$94)</f>
        <v>0.35737678069624734</v>
      </c>
      <c r="X120" s="53">
        <f>+B!U54/(D!X$94)</f>
        <v>0.46108023744190502</v>
      </c>
      <c r="Y120" s="53">
        <f>+B!V54/(D!Y$94)</f>
        <v>0.52141785688597431</v>
      </c>
      <c r="Z120" s="53">
        <f>+B!W54/(D!Z$94)</f>
        <v>0.5209908355616153</v>
      </c>
      <c r="AA120" s="53">
        <f>+B!X54/(D!AA$94)</f>
        <v>0.54747406140623389</v>
      </c>
      <c r="AB120" s="53">
        <f>+B!Y54/(D!AB$94)</f>
        <v>0.58433957487299448</v>
      </c>
      <c r="AC120" s="53">
        <f>+B!Z54/(D!AC$94)</f>
        <v>0.54884467275990934</v>
      </c>
      <c r="AD120" s="53">
        <f>+B!AA54/(D!AD$94)</f>
        <v>0.51959747833402758</v>
      </c>
      <c r="AE120" s="53">
        <f>+B!AB54/(D!AE$94)</f>
        <v>0.49883869112393164</v>
      </c>
      <c r="AF120" s="53">
        <f>+B!AC54/(D!AF$94)</f>
        <v>0.56162094541893948</v>
      </c>
      <c r="AG120" s="53">
        <f>+B!AD54/(D!AG$94)</f>
        <v>0.62006605600374909</v>
      </c>
    </row>
    <row r="121" spans="6:33" x14ac:dyDescent="0.25">
      <c r="F121" s="225" t="s">
        <v>24</v>
      </c>
      <c r="G121" s="226"/>
      <c r="H121" s="53">
        <f>+B!E55/(D!H$94)</f>
        <v>0.22457692128181989</v>
      </c>
      <c r="I121" s="53">
        <f>+B!F55/(D!I$94)</f>
        <v>0.2446888972924402</v>
      </c>
      <c r="J121" s="53">
        <f>+B!G55/(D!J$94)</f>
        <v>0.25120123310394799</v>
      </c>
      <c r="K121" s="53">
        <f>+B!H55/(D!K$94)</f>
        <v>0.20479717666200975</v>
      </c>
      <c r="L121" s="53">
        <f>+B!I55/(D!L$94)</f>
        <v>0.17349653619778524</v>
      </c>
      <c r="M121" s="53">
        <f>+B!J55/(D!M$94)</f>
        <v>0.19143713310634874</v>
      </c>
      <c r="N121" s="53">
        <f>+B!K55/(D!N$94)</f>
        <v>0.23799596378497326</v>
      </c>
      <c r="O121" s="53">
        <f>+B!L55/(D!O$94)</f>
        <v>0.21702070347256475</v>
      </c>
      <c r="P121" s="53">
        <f>+B!M55/(D!P$94)</f>
        <v>0.16308934012924789</v>
      </c>
      <c r="Q121" s="53">
        <f>+B!N55/(D!Q$94)</f>
        <v>9.835881673630946E-2</v>
      </c>
      <c r="R121" s="53">
        <f>+B!O55/(D!R$94)</f>
        <v>0.13488606677871243</v>
      </c>
      <c r="S121" s="53">
        <f>+B!P55/(D!S$94)</f>
        <v>0.14855346341914633</v>
      </c>
      <c r="T121" s="53">
        <f>+B!Q55/(D!T$94)</f>
        <v>0.14817503787998321</v>
      </c>
      <c r="U121" s="53">
        <f>+B!R55/(D!U$94)</f>
        <v>0.13120029746366618</v>
      </c>
      <c r="V121" s="53">
        <f>+B!S55/(D!V$94)</f>
        <v>0.10379184440162385</v>
      </c>
      <c r="W121" s="53">
        <f>+B!T55/(D!W$94)</f>
        <v>0.13242458401793941</v>
      </c>
      <c r="X121" s="53">
        <f>+B!U55/(D!X$94)</f>
        <v>0.15359588370222127</v>
      </c>
      <c r="Y121" s="53">
        <f>+B!V55/(D!Y$94)</f>
        <v>0.15602230662963781</v>
      </c>
      <c r="Z121" s="53">
        <f>+B!W55/(D!Z$94)</f>
        <v>0.15087298339333977</v>
      </c>
      <c r="AA121" s="53">
        <f>+B!X55/(D!AA$94)</f>
        <v>0.16525058310034174</v>
      </c>
      <c r="AB121" s="53">
        <f>+B!Y55/(D!AB$94)</f>
        <v>0.1666611306944768</v>
      </c>
      <c r="AC121" s="53">
        <f>+B!Z55/(D!AC$94)</f>
        <v>0.14238132623428132</v>
      </c>
      <c r="AD121" s="53">
        <f>+B!AA55/(D!AD$94)</f>
        <v>0.11295876165789054</v>
      </c>
      <c r="AE121" s="53">
        <f>+B!AB55/(D!AE$94)</f>
        <v>0.11114362185523041</v>
      </c>
      <c r="AF121" s="53">
        <f>+B!AC55/(D!AF$94)</f>
        <v>9.7977957771371485E-2</v>
      </c>
      <c r="AG121" s="53">
        <f>+B!AD55/(D!AG$94)</f>
        <v>0.11443654003808797</v>
      </c>
    </row>
    <row r="122" spans="6:33" ht="15.75" thickBot="1" x14ac:dyDescent="0.3">
      <c r="F122" s="227" t="s">
        <v>25</v>
      </c>
      <c r="G122" s="228"/>
      <c r="H122" s="54">
        <f>+B!E56/(D!H$94)</f>
        <v>3.7045733296404176E-2</v>
      </c>
      <c r="I122" s="54">
        <f>+B!F56/(D!I$94)</f>
        <v>2.7171645026164808E-2</v>
      </c>
      <c r="J122" s="54">
        <f>+B!G56/(D!J$94)</f>
        <v>2.0251359067835917E-2</v>
      </c>
      <c r="K122" s="54">
        <f>+B!H56/(D!K$94)</f>
        <v>0</v>
      </c>
      <c r="L122" s="54">
        <f>+B!I56/(D!L$94)</f>
        <v>3.7012903796625088E-3</v>
      </c>
      <c r="M122" s="54">
        <f>+B!J56/(D!M$94)</f>
        <v>3.3838380394281913E-3</v>
      </c>
      <c r="N122" s="54">
        <f>+B!K56/(D!N$94)</f>
        <v>3.9862847532222571E-2</v>
      </c>
      <c r="O122" s="54">
        <f>+B!L56/(D!O$94)</f>
        <v>6.0839294106137627E-3</v>
      </c>
      <c r="P122" s="54">
        <f>+B!M56/(D!P$94)</f>
        <v>9.3373534092786759E-2</v>
      </c>
      <c r="Q122" s="54">
        <f>+B!N56/(D!Q$94)</f>
        <v>0.11653418683138296</v>
      </c>
      <c r="R122" s="54">
        <f>+B!O56/(D!R$94)</f>
        <v>0.12371995616970183</v>
      </c>
      <c r="S122" s="54">
        <f>+B!P56/(D!S$94)</f>
        <v>9.6845300072326126E-2</v>
      </c>
      <c r="T122" s="54">
        <f>+B!Q56/(D!T$94)</f>
        <v>4.9951056107032404E-2</v>
      </c>
      <c r="U122" s="54">
        <f>+B!R56/(D!U$94)</f>
        <v>8.0673215164283565E-2</v>
      </c>
      <c r="V122" s="54">
        <f>+B!S56/(D!V$94)</f>
        <v>8.1059274691670749E-2</v>
      </c>
      <c r="W122" s="54">
        <f>+B!T56/(D!W$94)</f>
        <v>6.3458971760467706E-2</v>
      </c>
      <c r="X122" s="54">
        <f>+B!U56/(D!X$94)</f>
        <v>9.4615852552328558E-2</v>
      </c>
      <c r="Y122" s="54">
        <f>+B!V56/(D!Y$94)</f>
        <v>0.10750527887689103</v>
      </c>
      <c r="Z122" s="54">
        <f>+B!W56/(D!Z$94)</f>
        <v>0.15836023609473859</v>
      </c>
      <c r="AA122" s="54">
        <f>+B!X56/(D!AA$94)</f>
        <v>0.17913363674018848</v>
      </c>
      <c r="AB122" s="54">
        <f>+B!Y56/(D!AB$94)</f>
        <v>0.2208723383602669</v>
      </c>
      <c r="AC122" s="54">
        <f>+B!Z56/(D!AC$94)</f>
        <v>0.15671881357888912</v>
      </c>
      <c r="AD122" s="54">
        <f>+B!AA56/(D!AD$94)</f>
        <v>0.10019118320425102</v>
      </c>
      <c r="AE122" s="54">
        <f>+B!AB56/(D!AE$94)</f>
        <v>5.8857286288293731E-2</v>
      </c>
      <c r="AF122" s="54">
        <f>+B!AC56/(D!AF$94)</f>
        <v>4.0531195317773008E-2</v>
      </c>
      <c r="AG122" s="54">
        <f>+B!AD56/(D!AG$94)</f>
        <v>4.6169682261920843E-2</v>
      </c>
    </row>
    <row r="123" spans="6:33" x14ac:dyDescent="0.25">
      <c r="F123" s="1" t="s">
        <v>52</v>
      </c>
      <c r="AD123" s="1"/>
    </row>
    <row r="124" spans="6:33" ht="15.75" thickBot="1" x14ac:dyDescent="0.3"/>
    <row r="125" spans="6:33" ht="15.75" thickBot="1" x14ac:dyDescent="0.3">
      <c r="F125" s="6" t="s">
        <v>14</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203" t="s">
        <v>26</v>
      </c>
      <c r="G126" s="219"/>
      <c r="H126" s="172">
        <f>+'C'!D46/(D!H$94)</f>
        <v>-1.1732698304810398</v>
      </c>
      <c r="I126" s="172">
        <f>+'C'!E46/(D!I$94)</f>
        <v>-1.3838909918837476</v>
      </c>
      <c r="J126" s="172">
        <f>+'C'!F46/(D!J$94)</f>
        <v>-1.2365704861921365</v>
      </c>
      <c r="K126" s="172">
        <f>+'C'!G46/(D!K$94)</f>
        <v>-1.1038893896650595</v>
      </c>
      <c r="L126" s="172">
        <f>+'C'!H46/(D!L$94)</f>
        <v>-0.88442275608079846</v>
      </c>
      <c r="M126" s="172">
        <f>+'C'!I46/(D!M$94)</f>
        <v>-1.1637099108434719</v>
      </c>
      <c r="N126" s="172">
        <f>+'C'!J46/(D!N$94)</f>
        <v>-1.4478613871109713</v>
      </c>
      <c r="O126" s="172">
        <f>+'C'!K46/(D!O$94)</f>
        <v>-1.2018414649127886</v>
      </c>
      <c r="P126" s="172">
        <f>+'C'!L46/(D!P$94)</f>
        <v>-1.1856019169344034</v>
      </c>
      <c r="Q126" s="172">
        <f>+'C'!M46/(D!Q$94)</f>
        <v>-0.74275597254599501</v>
      </c>
      <c r="R126" s="172">
        <f>+'C'!N46/(D!R$94)</f>
        <v>-0.94190881373425306</v>
      </c>
      <c r="S126" s="172">
        <f>+'C'!O46/(D!S$94)</f>
        <v>-1.1320480514459998</v>
      </c>
      <c r="T126" s="172">
        <f>+'C'!P46/(D!T$94)</f>
        <v>-1.1626242898853238</v>
      </c>
      <c r="U126" s="172">
        <f>+'C'!Q46/(D!U$94)</f>
        <v>-0.22527225268364123</v>
      </c>
      <c r="V126" s="172">
        <f>+'C'!R46/(D!V$94)</f>
        <v>-1.1473428709941125</v>
      </c>
      <c r="W126" s="172">
        <f>+'C'!S46/(D!W$94)</f>
        <v>-0.5275661704547302</v>
      </c>
      <c r="X126" s="172">
        <f>+'C'!T46/(D!X$94)</f>
        <v>-1.1639472540624516</v>
      </c>
      <c r="Y126" s="172">
        <f>+'C'!U46/(D!Y$94)</f>
        <v>-1.3723880831007027</v>
      </c>
      <c r="Z126" s="172">
        <f>+'C'!V46/(D!Z$94)</f>
        <v>-1.3531226876121198</v>
      </c>
      <c r="AA126" s="172">
        <f>+'C'!W46/(D!AA$94)</f>
        <v>-1.5211166743295021</v>
      </c>
      <c r="AB126" s="172">
        <f>+'C'!X46/(D!AB$94)</f>
        <v>-1.5839519928803807</v>
      </c>
      <c r="AC126" s="172">
        <f>+'C'!Y46/(D!AC$94)</f>
        <v>-1.3839653012148898</v>
      </c>
      <c r="AD126" s="172">
        <f>+'C'!Z46/(D!AD$94)</f>
        <v>-1.046559880753442</v>
      </c>
      <c r="AE126" s="172">
        <f>+'C'!AA46/(D!AE$94)</f>
        <v>-0.94398469566132837</v>
      </c>
      <c r="AF126" s="172">
        <f>+'C'!AB46/(D!AF$94)</f>
        <v>-1.038203367989452</v>
      </c>
      <c r="AG126" s="172">
        <f>+'C'!AC46/(D!AG$94)</f>
        <v>-1.0435129478920766</v>
      </c>
    </row>
    <row r="127" spans="6:33" x14ac:dyDescent="0.25">
      <c r="F127" s="225" t="s">
        <v>16</v>
      </c>
      <c r="G127" s="226"/>
      <c r="H127" s="168">
        <f>+'C'!D47/(D!H$94)</f>
        <v>2.194421902296483E-3</v>
      </c>
      <c r="I127" s="168">
        <f>+'C'!E47/(D!I$94)</f>
        <v>9.9114750606805711E-3</v>
      </c>
      <c r="J127" s="168">
        <f>+'C'!F47/(D!J$94)</f>
        <v>1.5291651222055731E-2</v>
      </c>
      <c r="K127" s="168">
        <f>+'C'!G47/(D!K$94)</f>
        <v>1.8254080971262909E-2</v>
      </c>
      <c r="L127" s="168">
        <f>+'C'!H47/(D!L$94)</f>
        <v>1.434104987229737E-2</v>
      </c>
      <c r="M127" s="168">
        <f>+'C'!I47/(D!M$94)</f>
        <v>1.3865726877538594E-2</v>
      </c>
      <c r="N127" s="168">
        <f>+'C'!J47/(D!N$94)</f>
        <v>1.0141352782143979E-2</v>
      </c>
      <c r="O127" s="168">
        <f>+'C'!K47/(D!O$94)</f>
        <v>2.085481172128174E-2</v>
      </c>
      <c r="P127" s="168">
        <f>+'C'!L47/(D!P$94)</f>
        <v>1.5997231030494417E-2</v>
      </c>
      <c r="Q127" s="168">
        <f>+'C'!M47/(D!Q$94)</f>
        <v>3.6401986534400042E-2</v>
      </c>
      <c r="R127" s="168">
        <f>+'C'!N47/(D!R$94)</f>
        <v>3.6307027546026507E-2</v>
      </c>
      <c r="S127" s="168">
        <f>+'C'!O47/(D!S$94)</f>
        <v>2.3895767242481696E-2</v>
      </c>
      <c r="T127" s="168">
        <f>+'C'!P47/(D!T$94)</f>
        <v>1.5369928808931515E-2</v>
      </c>
      <c r="U127" s="168">
        <f>+'C'!Q47/(D!U$94)</f>
        <v>1.5141195619174317E-2</v>
      </c>
      <c r="V127" s="168">
        <f>+'C'!R47/(D!V$94)</f>
        <v>1.2237635482700479E-2</v>
      </c>
      <c r="W127" s="168">
        <f>+'C'!S47/(D!W$94)</f>
        <v>1.8048380640370579E-2</v>
      </c>
      <c r="X127" s="168">
        <f>+'C'!T47/(D!X$94)</f>
        <v>1.4939816546396518E-2</v>
      </c>
      <c r="Y127" s="168">
        <f>+'C'!U47/(D!Y$94)</f>
        <v>1.5437236103146706E-2</v>
      </c>
      <c r="Z127" s="168">
        <f>+'C'!V47/(D!Z$94)</f>
        <v>1.5547629604687368E-2</v>
      </c>
      <c r="AA127" s="168">
        <f>+'C'!W47/(D!AA$94)</f>
        <v>2.0681577922750338E-2</v>
      </c>
      <c r="AB127" s="168">
        <f>+'C'!X47/(D!AB$94)</f>
        <v>3.5610391660287392E-2</v>
      </c>
      <c r="AC127" s="168">
        <f>+'C'!Y47/(D!AC$94)</f>
        <v>3.8843806650520618E-2</v>
      </c>
      <c r="AD127" s="168">
        <f>+'C'!Z47/(D!AD$94)</f>
        <v>4.2006038503548788E-2</v>
      </c>
      <c r="AE127" s="168">
        <f>+'C'!AA47/(D!AE$94)</f>
        <v>4.5000240390932859E-2</v>
      </c>
      <c r="AF127" s="168">
        <f>+'C'!AB47/(D!AF$94)</f>
        <v>4.4442398466524466E-2</v>
      </c>
      <c r="AG127" s="168">
        <f>+'C'!AC47/(D!AG$94)</f>
        <v>8.243322580097745E-2</v>
      </c>
    </row>
    <row r="128" spans="6:33" x14ac:dyDescent="0.25">
      <c r="F128" s="229" t="s">
        <v>17</v>
      </c>
      <c r="G128" s="230"/>
      <c r="H128" s="169">
        <f>+'C'!D48/(D!H$94)</f>
        <v>0</v>
      </c>
      <c r="I128" s="169">
        <f>+'C'!E48/(D!I$94)</f>
        <v>0</v>
      </c>
      <c r="J128" s="169">
        <f>+'C'!F48/(D!J$94)</f>
        <v>-9.3756291980721832E-6</v>
      </c>
      <c r="K128" s="169">
        <f>+'C'!G48/(D!K$94)</f>
        <v>0</v>
      </c>
      <c r="L128" s="169">
        <f>+'C'!H48/(D!L$94)</f>
        <v>0</v>
      </c>
      <c r="M128" s="169">
        <f>+'C'!I48/(D!M$94)</f>
        <v>0</v>
      </c>
      <c r="N128" s="169">
        <f>+'C'!J48/(D!N$94)</f>
        <v>1.0701367243005343E-2</v>
      </c>
      <c r="O128" s="169">
        <f>+'C'!K48/(D!O$94)</f>
        <v>0</v>
      </c>
      <c r="P128" s="169">
        <f>+'C'!L48/(D!P$94)</f>
        <v>0</v>
      </c>
      <c r="Q128" s="169">
        <f>+'C'!M48/(D!Q$94)</f>
        <v>0</v>
      </c>
      <c r="R128" s="169">
        <f>+'C'!N48/(D!R$94)</f>
        <v>0</v>
      </c>
      <c r="S128" s="169">
        <f>+'C'!O48/(D!S$94)</f>
        <v>0</v>
      </c>
      <c r="T128" s="169">
        <f>+'C'!P48/(D!T$94)</f>
        <v>-9.7001759601966022E-6</v>
      </c>
      <c r="U128" s="169">
        <f>+'C'!Q48/(D!U$94)</f>
        <v>0</v>
      </c>
      <c r="V128" s="169">
        <f>+'C'!R48/(D!V$94)</f>
        <v>0</v>
      </c>
      <c r="W128" s="169">
        <f>+'C'!S48/(D!W$94)</f>
        <v>-5.2693454692497239E-4</v>
      </c>
      <c r="X128" s="169">
        <f>+'C'!T48/(D!X$94)</f>
        <v>-1.5047297240974912E-3</v>
      </c>
      <c r="Y128" s="169">
        <f>+'C'!U48/(D!Y$94)</f>
        <v>-8.5193269448032819E-4</v>
      </c>
      <c r="Z128" s="169">
        <f>+'C'!V48/(D!Z$94)</f>
        <v>-8.348247506977395E-4</v>
      </c>
      <c r="AA128" s="169">
        <f>+'C'!W48/(D!AA$94)</f>
        <v>-1.5297335611473544E-3</v>
      </c>
      <c r="AB128" s="169">
        <f>+'C'!X48/(D!AB$94)</f>
        <v>-3.1245554638296372E-3</v>
      </c>
      <c r="AC128" s="169">
        <f>+'C'!Y48/(D!AC$94)</f>
        <v>-9.5465390457314455E-4</v>
      </c>
      <c r="AD128" s="169">
        <f>+'C'!Z48/(D!AD$94)</f>
        <v>-1.2600849654144475E-3</v>
      </c>
      <c r="AE128" s="169">
        <f>+'C'!AA48/(D!AE$94)</f>
        <v>-7.4207458055398294E-4</v>
      </c>
      <c r="AF128" s="169">
        <f>+'C'!AB48/(D!AF$94)</f>
        <v>-7.729650491603671E-4</v>
      </c>
      <c r="AG128" s="169">
        <f>+'C'!AC48/(D!AG$94)</f>
        <v>0</v>
      </c>
    </row>
    <row r="129" spans="6:33" x14ac:dyDescent="0.25">
      <c r="F129" s="225" t="s">
        <v>18</v>
      </c>
      <c r="G129" s="226"/>
      <c r="H129" s="169">
        <f>+'C'!D49/(D!H$94)</f>
        <v>7.3832027550172312E-3</v>
      </c>
      <c r="I129" s="169">
        <f>+'C'!E49/(D!I$94)</f>
        <v>2.3157652010935914E-3</v>
      </c>
      <c r="J129" s="169">
        <f>+'C'!F49/(D!J$94)</f>
        <v>1.4466595852625379E-2</v>
      </c>
      <c r="K129" s="169">
        <f>+'C'!G49/(D!K$94)</f>
        <v>1.410958178580088E-2</v>
      </c>
      <c r="L129" s="169">
        <f>+'C'!H49/(D!L$94)</f>
        <v>1.5338889911955599E-2</v>
      </c>
      <c r="M129" s="169">
        <f>+'C'!I49/(D!M$94)</f>
        <v>1.8190632300713088E-2</v>
      </c>
      <c r="N129" s="169">
        <f>+'C'!J49/(D!N$94)</f>
        <v>-3.0953526563973592E-3</v>
      </c>
      <c r="O129" s="169">
        <f>+'C'!K49/(D!O$94)</f>
        <v>2.3784489138808837E-3</v>
      </c>
      <c r="P129" s="169">
        <f>+'C'!L49/(D!P$94)</f>
        <v>2.0181447337017395E-3</v>
      </c>
      <c r="Q129" s="169">
        <f>+'C'!M49/(D!Q$94)</f>
        <v>-6.6620247528934853E-4</v>
      </c>
      <c r="R129" s="169">
        <f>+'C'!N49/(D!R$94)</f>
        <v>4.7383864207978608E-3</v>
      </c>
      <c r="S129" s="169">
        <f>+'C'!O49/(D!S$94)</f>
        <v>9.1400381591387789E-2</v>
      </c>
      <c r="T129" s="169">
        <f>+'C'!P49/(D!T$94)</f>
        <v>1.3405643176991704E-2</v>
      </c>
      <c r="U129" s="169">
        <f>+'C'!Q49/(D!U$94)</f>
        <v>-5.0209146094671309E-3</v>
      </c>
      <c r="V129" s="169">
        <f>+'C'!R49/(D!V$94)</f>
        <v>-3.0542453113997187E-2</v>
      </c>
      <c r="W129" s="169">
        <f>+'C'!S49/(D!W$94)</f>
        <v>-1.6739768354960879E-2</v>
      </c>
      <c r="X129" s="169">
        <f>+'C'!T49/(D!X$94)</f>
        <v>-1.3826197127570399E-2</v>
      </c>
      <c r="Y129" s="169">
        <f>+'C'!U49/(D!Y$94)</f>
        <v>-2.4183026169267543E-3</v>
      </c>
      <c r="Z129" s="169">
        <f>+'C'!V49/(D!Z$94)</f>
        <v>1.9931113797222521E-2</v>
      </c>
      <c r="AA129" s="169">
        <f>+'C'!W49/(D!AA$94)</f>
        <v>1.6365262814538678E-2</v>
      </c>
      <c r="AB129" s="169">
        <f>+'C'!X49/(D!AB$94)</f>
        <v>3.2778869751407974E-3</v>
      </c>
      <c r="AC129" s="169">
        <f>+'C'!Y49/(D!AC$94)</f>
        <v>8.6201711827752839E-3</v>
      </c>
      <c r="AD129" s="169">
        <f>+'C'!Z49/(D!AD$94)</f>
        <v>2.1543284688599673E-2</v>
      </c>
      <c r="AE129" s="169">
        <f>+'C'!AA49/(D!AE$94)</f>
        <v>3.5547766197505312E-2</v>
      </c>
      <c r="AF129" s="169">
        <f>+'C'!AB49/(D!AF$94)</f>
        <v>1.9756986656538984E-2</v>
      </c>
      <c r="AG129" s="169">
        <f>+'C'!AC49/(D!AG$94)</f>
        <v>8.5941649931991874E-3</v>
      </c>
    </row>
    <row r="130" spans="6:33" x14ac:dyDescent="0.25">
      <c r="F130" s="229" t="s">
        <v>19</v>
      </c>
      <c r="G130" s="230"/>
      <c r="H130" s="169">
        <f>+'C'!D50/(D!H$94)</f>
        <v>0</v>
      </c>
      <c r="I130" s="169">
        <f>+'C'!E50/(D!I$94)</f>
        <v>-1.2968285126124112E-3</v>
      </c>
      <c r="J130" s="169">
        <f>+'C'!F50/(D!J$94)</f>
        <v>2.6561157518138496E-2</v>
      </c>
      <c r="K130" s="169">
        <f>+'C'!G50/(D!K$94)</f>
        <v>0</v>
      </c>
      <c r="L130" s="169">
        <f>+'C'!H50/(D!L$94)</f>
        <v>0</v>
      </c>
      <c r="M130" s="169">
        <f>+'C'!I50/(D!M$94)</f>
        <v>0</v>
      </c>
      <c r="N130" s="169">
        <f>+'C'!J50/(D!N$94)</f>
        <v>9.2555117258723667E-3</v>
      </c>
      <c r="O130" s="169">
        <f>+'C'!K50/(D!O$94)</f>
        <v>0</v>
      </c>
      <c r="P130" s="169">
        <f>+'C'!L50/(D!P$94)</f>
        <v>-1.0671864822192443E-3</v>
      </c>
      <c r="Q130" s="169">
        <f>+'C'!M50/(D!Q$94)</f>
        <v>-2.989370081426564E-4</v>
      </c>
      <c r="R130" s="169">
        <f>+'C'!N50/(D!R$94)</f>
        <v>-9.6141173755318916E-5</v>
      </c>
      <c r="S130" s="169">
        <f>+'C'!O50/(D!S$94)</f>
        <v>-2.0913436892695011E-3</v>
      </c>
      <c r="T130" s="169">
        <f>+'C'!P50/(D!T$94)</f>
        <v>-1.4889770098901784E-3</v>
      </c>
      <c r="U130" s="169">
        <f>+'C'!Q50/(D!U$94)</f>
        <v>0.90797625215610378</v>
      </c>
      <c r="V130" s="169">
        <f>+'C'!R50/(D!V$94)</f>
        <v>-1.6437330360026662E-3</v>
      </c>
      <c r="W130" s="169">
        <f>+'C'!S50/(D!W$94)</f>
        <v>0.52646693613498596</v>
      </c>
      <c r="X130" s="169">
        <f>+'C'!T50/(D!X$94)</f>
        <v>0.16491121238144646</v>
      </c>
      <c r="Y130" s="169">
        <f>+'C'!U50/(D!Y$94)</f>
        <v>3.1640133235509911E-2</v>
      </c>
      <c r="Z130" s="169">
        <f>+'C'!V50/(D!Z$94)</f>
        <v>-4.4227392748563633E-4</v>
      </c>
      <c r="AA130" s="169">
        <f>+'C'!W50/(D!AA$94)</f>
        <v>-2.6763777570674123E-4</v>
      </c>
      <c r="AB130" s="169">
        <f>+'C'!X50/(D!AB$94)</f>
        <v>8.6761783833690348E-2</v>
      </c>
      <c r="AC130" s="169">
        <f>+'C'!Y50/(D!AC$94)</f>
        <v>1.2216034223334128E-2</v>
      </c>
      <c r="AD130" s="169">
        <f>+'C'!Z50/(D!AD$94)</f>
        <v>0.14679829530924951</v>
      </c>
      <c r="AE130" s="169">
        <f>+'C'!AA50/(D!AE$94)</f>
        <v>0.12067987866259147</v>
      </c>
      <c r="AF130" s="169">
        <f>+'C'!AB50/(D!AF$94)</f>
        <v>0.13458249063940983</v>
      </c>
      <c r="AG130" s="169">
        <f>+'C'!AC50/(D!AG$94)</f>
        <v>8.8112303097083775E-2</v>
      </c>
    </row>
    <row r="131" spans="6:33" x14ac:dyDescent="0.25">
      <c r="F131" s="225" t="s">
        <v>20</v>
      </c>
      <c r="G131" s="226"/>
      <c r="H131" s="169">
        <f>+'C'!D51/(D!H$94)</f>
        <v>0</v>
      </c>
      <c r="I131" s="169">
        <f>+'C'!E51/(D!I$94)</f>
        <v>-2.9847640369650737E-4</v>
      </c>
      <c r="J131" s="169">
        <f>+'C'!F51/(D!J$94)</f>
        <v>0</v>
      </c>
      <c r="K131" s="169">
        <f>+'C'!G51/(D!K$94)</f>
        <v>-2.945845009274482E-4</v>
      </c>
      <c r="L131" s="169">
        <f>+'C'!H51/(D!L$94)</f>
        <v>0</v>
      </c>
      <c r="M131" s="169">
        <f>+'C'!I51/(D!M$94)</f>
        <v>-7.208175705290821E-4</v>
      </c>
      <c r="N131" s="169">
        <f>+'C'!J51/(D!N$94)</f>
        <v>-5.2946821754165359E-4</v>
      </c>
      <c r="O131" s="169">
        <f>+'C'!K51/(D!O$94)</f>
        <v>0</v>
      </c>
      <c r="P131" s="169">
        <f>+'C'!L51/(D!P$94)</f>
        <v>0</v>
      </c>
      <c r="Q131" s="169">
        <f>+'C'!M51/(D!Q$94)</f>
        <v>-4.5267604090173681E-4</v>
      </c>
      <c r="R131" s="169">
        <f>+'C'!N51/(D!R$94)</f>
        <v>0</v>
      </c>
      <c r="S131" s="169">
        <f>+'C'!O51/(D!S$94)</f>
        <v>-2.4749629458810667E-5</v>
      </c>
      <c r="T131" s="169">
        <f>+'C'!P51/(D!T$94)</f>
        <v>-1.9400351920393204E-5</v>
      </c>
      <c r="U131" s="169">
        <f>+'C'!Q51/(D!U$94)</f>
        <v>-3.3032332957020602E-5</v>
      </c>
      <c r="V131" s="169">
        <f>+'C'!R51/(D!V$94)</f>
        <v>-3.0120762439839433E-5</v>
      </c>
      <c r="W131" s="169">
        <f>+'C'!S51/(D!W$94)</f>
        <v>-3.8385960372017858E-5</v>
      </c>
      <c r="X131" s="169">
        <f>+'C'!T51/(D!X$94)</f>
        <v>-2.3884598795198271E-5</v>
      </c>
      <c r="Y131" s="169">
        <f>+'C'!U51/(D!Y$94)</f>
        <v>-7.8183696645346573E-5</v>
      </c>
      <c r="Z131" s="169">
        <f>+'C'!V51/(D!Z$94)</f>
        <v>-1.0729722501130821E-4</v>
      </c>
      <c r="AA131" s="169">
        <f>+'C'!W51/(D!AA$94)</f>
        <v>-1.3906668737703222E-4</v>
      </c>
      <c r="AB131" s="169">
        <f>+'C'!X51/(D!AB$94)</f>
        <v>-2.2488621658970127E-4</v>
      </c>
      <c r="AC131" s="169">
        <f>+'C'!Y51/(D!AC$94)</f>
        <v>-8.8393880053068945E-5</v>
      </c>
      <c r="AD131" s="169">
        <f>+'C'!Z51/(D!AD$94)</f>
        <v>-1.4428453802455503E-4</v>
      </c>
      <c r="AE131" s="169">
        <f>+'C'!AA51/(D!AE$94)</f>
        <v>-5.9844724238224431E-5</v>
      </c>
      <c r="AF131" s="169">
        <f>+'C'!AB51/(D!AF$94)</f>
        <v>-5.5127867306117382E-3</v>
      </c>
      <c r="AG131" s="169">
        <f>+'C'!AC51/(D!AG$94)</f>
        <v>-4.356047608045214E-3</v>
      </c>
    </row>
    <row r="132" spans="6:33" x14ac:dyDescent="0.25">
      <c r="F132" s="229" t="s">
        <v>21</v>
      </c>
      <c r="G132" s="230"/>
      <c r="H132" s="169">
        <f>+'C'!D52/(D!H$94)</f>
        <v>-3.650523529091243E-2</v>
      </c>
      <c r="I132" s="169">
        <f>+'C'!E52/(D!I$94)</f>
        <v>-3.0115239903999329E-2</v>
      </c>
      <c r="J132" s="169">
        <f>+'C'!F52/(D!J$94)</f>
        <v>-5.5147450943060582E-2</v>
      </c>
      <c r="K132" s="169">
        <f>+'C'!G52/(D!K$94)</f>
        <v>-5.340105935777914E-2</v>
      </c>
      <c r="L132" s="169">
        <f>+'C'!H52/(D!L$94)</f>
        <v>-4.2733079837921691E-2</v>
      </c>
      <c r="M132" s="169">
        <f>+'C'!I52/(D!M$94)</f>
        <v>-7.5415538316605218E-2</v>
      </c>
      <c r="N132" s="169">
        <f>+'C'!J52/(D!N$94)</f>
        <v>-0.12139077095253065</v>
      </c>
      <c r="O132" s="169">
        <f>+'C'!K52/(D!O$94)</f>
        <v>-0.11723813637734742</v>
      </c>
      <c r="P132" s="169">
        <f>+'C'!L52/(D!P$94)</f>
        <v>-0.19408001292478297</v>
      </c>
      <c r="Q132" s="169">
        <f>+'C'!M52/(D!Q$94)</f>
        <v>-0.12437487750209607</v>
      </c>
      <c r="R132" s="169">
        <f>+'C'!N52/(D!R$94)</f>
        <v>-0.15631181407275493</v>
      </c>
      <c r="S132" s="169">
        <f>+'C'!O52/(D!S$94)</f>
        <v>-0.20947467633200875</v>
      </c>
      <c r="T132" s="169">
        <f>+'C'!P52/(D!T$94)</f>
        <v>-0.17368650065530025</v>
      </c>
      <c r="U132" s="169">
        <f>+'C'!Q52/(D!U$94)</f>
        <v>-0.22573470534503953</v>
      </c>
      <c r="V132" s="169">
        <f>+'C'!R52/(D!V$94)</f>
        <v>-0.15277250709486562</v>
      </c>
      <c r="W132" s="169">
        <f>+'C'!S52/(D!W$94)</f>
        <v>-0.1872990591861195</v>
      </c>
      <c r="X132" s="169">
        <f>+'C'!T52/(D!X$94)</f>
        <v>-0.22005477984986047</v>
      </c>
      <c r="Y132" s="169">
        <f>+'C'!U52/(D!Y$94)</f>
        <v>-0.26718334732208365</v>
      </c>
      <c r="Z132" s="169">
        <f>+'C'!V52/(D!Z$94)</f>
        <v>-0.22717439540382031</v>
      </c>
      <c r="AA132" s="169">
        <f>+'C'!W52/(D!AA$94)</f>
        <v>-0.31972480987884438</v>
      </c>
      <c r="AB132" s="169">
        <f>+'C'!X52/(D!AB$94)</f>
        <v>-0.37697063160886379</v>
      </c>
      <c r="AC132" s="169">
        <f>+'C'!Y52/(D!AC$94)</f>
        <v>-0.30944929528978377</v>
      </c>
      <c r="AD132" s="169">
        <f>+'C'!Z52/(D!AD$94)</f>
        <v>-0.28952135400007217</v>
      </c>
      <c r="AE132" s="169">
        <f>+'C'!AA52/(D!AE$94)</f>
        <v>-0.28850842331626808</v>
      </c>
      <c r="AF132" s="169">
        <f>+'C'!AB52/(D!AF$94)</f>
        <v>-0.25771273111045967</v>
      </c>
      <c r="AG132" s="169">
        <f>+'C'!AC52/(D!AG$94)</f>
        <v>-0.2482025806719434</v>
      </c>
    </row>
    <row r="133" spans="6:33" x14ac:dyDescent="0.25">
      <c r="F133" s="225" t="s">
        <v>22</v>
      </c>
      <c r="G133" s="226"/>
      <c r="H133" s="169">
        <f>+'C'!D53/(D!H$94)</f>
        <v>-8.4436598417920339E-2</v>
      </c>
      <c r="I133" s="169">
        <f>+'C'!E53/(D!I$94)</f>
        <v>-0.27722282529535952</v>
      </c>
      <c r="J133" s="169">
        <f>+'C'!F53/(D!J$94)</f>
        <v>-0.17083333961807326</v>
      </c>
      <c r="K133" s="169">
        <f>+'C'!G53/(D!K$94)</f>
        <v>-0.19593932546170856</v>
      </c>
      <c r="L133" s="169">
        <f>+'C'!H53/(D!L$94)</f>
        <v>-0.15641722761200713</v>
      </c>
      <c r="M133" s="169">
        <f>+'C'!I53/(D!M$94)</f>
        <v>-0.2891679820439168</v>
      </c>
      <c r="N133" s="169">
        <f>+'C'!J53/(D!N$94)</f>
        <v>-0.58366743527192699</v>
      </c>
      <c r="O133" s="169">
        <f>+'C'!K53/(D!O$94)</f>
        <v>-0.1414717746672754</v>
      </c>
      <c r="P133" s="169">
        <f>+'C'!L53/(D!P$94)</f>
        <v>9.8160023958581977E-3</v>
      </c>
      <c r="Q133" s="169">
        <f>+'C'!M53/(D!Q$94)</f>
        <v>0.18017360533626675</v>
      </c>
      <c r="R133" s="169">
        <f>+'C'!N53/(D!R$94)</f>
        <v>0.11248517329372312</v>
      </c>
      <c r="S133" s="169">
        <f>+'C'!O53/(D!S$94)</f>
        <v>-0.12513412654374673</v>
      </c>
      <c r="T133" s="169">
        <f>+'C'!P53/(D!T$94)</f>
        <v>-0.23232406433468872</v>
      </c>
      <c r="U133" s="169">
        <f>+'C'!Q53/(D!U$94)</f>
        <v>-7.7060303747109427E-2</v>
      </c>
      <c r="V133" s="169">
        <f>+'C'!R53/(D!V$94)</f>
        <v>-0.32383692292283944</v>
      </c>
      <c r="W133" s="169">
        <f>+'C'!S53/(D!W$94)</f>
        <v>-0.31576988928574107</v>
      </c>
      <c r="X133" s="169">
        <f>+'C'!T53/(D!X$94)</f>
        <v>-0.40009987114291445</v>
      </c>
      <c r="Y133" s="169">
        <f>+'C'!U53/(D!Y$94)</f>
        <v>-0.36629601076252766</v>
      </c>
      <c r="Z133" s="169">
        <f>+'C'!V53/(D!Z$94)</f>
        <v>-0.33189910402034523</v>
      </c>
      <c r="AA133" s="169">
        <f>+'C'!W53/(D!AA$94)</f>
        <v>-0.3474410630630631</v>
      </c>
      <c r="AB133" s="169">
        <f>+'C'!X53/(D!AB$94)</f>
        <v>-0.35971913290289925</v>
      </c>
      <c r="AC133" s="169">
        <f>+'C'!Y53/(D!AC$94)</f>
        <v>-0.28829133616028119</v>
      </c>
      <c r="AD133" s="169">
        <f>+'C'!Z53/(D!AD$94)</f>
        <v>-0.23496256068838706</v>
      </c>
      <c r="AE133" s="169">
        <f>+'C'!AA53/(D!AE$94)</f>
        <v>-0.18968084570926425</v>
      </c>
      <c r="AF133" s="169">
        <f>+'C'!AB53/(D!AF$94)</f>
        <v>-0.27453554244038592</v>
      </c>
      <c r="AG133" s="169">
        <f>+'C'!AC53/(D!AG$94)</f>
        <v>-0.19061209338689894</v>
      </c>
    </row>
    <row r="134" spans="6:33" x14ac:dyDescent="0.25">
      <c r="F134" s="229" t="s">
        <v>23</v>
      </c>
      <c r="G134" s="230"/>
      <c r="H134" s="169">
        <f>+'C'!D54/(D!H$94)</f>
        <v>-0.80116938358030321</v>
      </c>
      <c r="I134" s="169">
        <f>+'C'!E54/(D!I$94)</f>
        <v>-0.81730043934951557</v>
      </c>
      <c r="J134" s="169">
        <f>+'C'!F54/(D!J$94)</f>
        <v>-0.79545650805203827</v>
      </c>
      <c r="K134" s="169">
        <f>+'C'!G54/(D!K$94)</f>
        <v>-0.68183106452593711</v>
      </c>
      <c r="L134" s="169">
        <f>+'C'!H54/(D!L$94)</f>
        <v>-0.53852034605415677</v>
      </c>
      <c r="M134" s="169">
        <f>+'C'!I54/(D!M$94)</f>
        <v>-0.63564096094489564</v>
      </c>
      <c r="N134" s="169">
        <f>+'C'!J54/(D!N$94)</f>
        <v>-0.48098114731216596</v>
      </c>
      <c r="O134" s="169">
        <f>+'C'!K54/(D!O$94)</f>
        <v>-0.74360725141874184</v>
      </c>
      <c r="P134" s="169">
        <f>+'C'!L54/(D!P$94)</f>
        <v>-0.76249945844425293</v>
      </c>
      <c r="Q134" s="169">
        <f>+'C'!M54/(D!Q$94)</f>
        <v>-0.61869711416679263</v>
      </c>
      <c r="R134" s="169">
        <f>+'C'!N54/(D!R$94)</f>
        <v>-0.68077565136141327</v>
      </c>
      <c r="S134" s="169">
        <f>+'C'!O54/(D!S$94)</f>
        <v>-0.66564128429471281</v>
      </c>
      <c r="T134" s="169">
        <f>+'C'!P54/(D!T$94)</f>
        <v>-0.58596337931557629</v>
      </c>
      <c r="U134" s="169">
        <f>+'C'!Q54/(D!U$94)</f>
        <v>-0.62907600691673959</v>
      </c>
      <c r="V134" s="169">
        <f>+'C'!R54/(D!V$94)</f>
        <v>-0.46682448519082004</v>
      </c>
      <c r="W134" s="169">
        <f>+'C'!S54/(D!W$94)</f>
        <v>-0.35715693383229852</v>
      </c>
      <c r="X134" s="169">
        <f>+'C'!T54/(D!X$94)</f>
        <v>-0.46094887214853142</v>
      </c>
      <c r="Y134" s="169">
        <f>+'C'!U54/(D!Y$94)</f>
        <v>-0.52122374563913065</v>
      </c>
      <c r="Z134" s="169">
        <f>+'C'!V54/(D!Z$94)</f>
        <v>-0.52087307031465169</v>
      </c>
      <c r="AA134" s="169">
        <f>+'C'!W54/(D!AA$94)</f>
        <v>-0.54711721103862487</v>
      </c>
      <c r="AB134" s="169">
        <f>+'C'!X54/(D!AB$94)</f>
        <v>-0.58366491622322547</v>
      </c>
      <c r="AC134" s="169">
        <f>+'C'!Y54/(D!AC$94)</f>
        <v>-0.54844513242206938</v>
      </c>
      <c r="AD134" s="169">
        <f>+'C'!Z54/(D!AD$94)</f>
        <v>-0.51893056313604746</v>
      </c>
      <c r="AE134" s="169">
        <f>+'C'!AA54/(D!AE$94)</f>
        <v>-0.49803377958292755</v>
      </c>
      <c r="AF134" s="169">
        <f>+'C'!AB54/(D!AF$94)</f>
        <v>-0.56140451520517465</v>
      </c>
      <c r="AG134" s="169">
        <f>+'C'!AC54/(D!AG$94)</f>
        <v>-0.61934373338854021</v>
      </c>
    </row>
    <row r="135" spans="6:33" x14ac:dyDescent="0.25">
      <c r="F135" s="225" t="s">
        <v>24</v>
      </c>
      <c r="G135" s="226"/>
      <c r="H135" s="169">
        <f>+'C'!D55/(D!H$94)</f>
        <v>-0.22369050455281342</v>
      </c>
      <c r="I135" s="169">
        <f>+'C'!E55/(D!I$94)</f>
        <v>-0.24271277765417368</v>
      </c>
      <c r="J135" s="169">
        <f>+'C'!F55/(D!J$94)</f>
        <v>-0.25119185747474992</v>
      </c>
      <c r="K135" s="169">
        <f>+'C'!G55/(D!K$94)</f>
        <v>-0.20478701857577089</v>
      </c>
      <c r="L135" s="169">
        <f>+'C'!H55/(D!L$94)</f>
        <v>-0.17273075198130333</v>
      </c>
      <c r="M135" s="169">
        <f>+'C'!I55/(D!M$94)</f>
        <v>-0.19143713310634874</v>
      </c>
      <c r="N135" s="169">
        <f>+'C'!J55/(D!N$94)</f>
        <v>-0.23784323256837472</v>
      </c>
      <c r="O135" s="169">
        <f>+'C'!K55/(D!O$94)</f>
        <v>-0.21667363367397269</v>
      </c>
      <c r="P135" s="169">
        <f>+'C'!L55/(D!P$94)</f>
        <v>-0.16241310315041591</v>
      </c>
      <c r="Q135" s="169">
        <f>+'C'!M55/(D!Q$94)</f>
        <v>-9.8307570392056426E-2</v>
      </c>
      <c r="R135" s="169">
        <f>+'C'!N55/(D!R$94)</f>
        <v>-0.13465258107102096</v>
      </c>
      <c r="S135" s="169">
        <f>+'C'!O55/(D!S$94)</f>
        <v>-0.14833071675401702</v>
      </c>
      <c r="T135" s="169">
        <f>+'C'!P55/(D!T$94)</f>
        <v>-0.14795678392087877</v>
      </c>
      <c r="U135" s="169">
        <f>+'C'!Q55/(D!U$94)</f>
        <v>-0.13081216755142119</v>
      </c>
      <c r="V135" s="169">
        <f>+'C'!R55/(D!V$94)</f>
        <v>-0.10295706898543402</v>
      </c>
      <c r="W135" s="169">
        <f>+'C'!S55/(D!W$94)</f>
        <v>-0.13116133695842391</v>
      </c>
      <c r="X135" s="169">
        <f>+'C'!T55/(D!X$94)</f>
        <v>-0.15273902372044354</v>
      </c>
      <c r="Y135" s="169">
        <f>+'C'!U55/(D!Y$94)</f>
        <v>-0.15397065859008235</v>
      </c>
      <c r="Z135" s="169">
        <f>+'C'!V55/(D!Z$94)</f>
        <v>-0.14891022927727923</v>
      </c>
      <c r="AA135" s="169">
        <f>+'C'!W55/(D!AA$94)</f>
        <v>-0.16283397141969558</v>
      </c>
      <c r="AB135" s="169">
        <f>+'C'!X55/(D!AB$94)</f>
        <v>-0.16502559457382443</v>
      </c>
      <c r="AC135" s="169">
        <f>+'C'!Y55/(D!AC$94)</f>
        <v>-0.13970829530147652</v>
      </c>
      <c r="AD135" s="169">
        <f>+'C'!Z55/(D!AD$94)</f>
        <v>-0.11191350033797931</v>
      </c>
      <c r="AE135" s="169">
        <f>+'C'!AA55/(D!AE$94)</f>
        <v>-0.10946497734034823</v>
      </c>
      <c r="AF135" s="169">
        <f>+'C'!AB55/(D!AF$94)</f>
        <v>-9.6530967199343273E-2</v>
      </c>
      <c r="AG135" s="169">
        <f>+'C'!AC55/(D!AG$94)</f>
        <v>-0.11396850446598836</v>
      </c>
    </row>
    <row r="136" spans="6:33" ht="15.75" thickBot="1" x14ac:dyDescent="0.3">
      <c r="F136" s="227" t="s">
        <v>25</v>
      </c>
      <c r="G136" s="228"/>
      <c r="H136" s="170">
        <f>+'C'!D56/(D!H$94)</f>
        <v>-3.7045733296404176E-2</v>
      </c>
      <c r="I136" s="170">
        <f>+'C'!E56/(D!I$94)</f>
        <v>-2.7171645026164808E-2</v>
      </c>
      <c r="J136" s="170">
        <f>+'C'!F56/(D!J$94)</f>
        <v>-2.0251359067835917E-2</v>
      </c>
      <c r="K136" s="170">
        <f>+'C'!G56/(D!K$94)</f>
        <v>0</v>
      </c>
      <c r="L136" s="170">
        <f>+'C'!H56/(D!L$94)</f>
        <v>-3.7012903796625088E-3</v>
      </c>
      <c r="M136" s="170">
        <f>+'C'!I56/(D!M$94)</f>
        <v>-3.3838380394281913E-3</v>
      </c>
      <c r="N136" s="170">
        <f>+'C'!J56/(D!N$94)</f>
        <v>-3.9750844640050298E-2</v>
      </c>
      <c r="O136" s="170">
        <f>+'C'!K56/(D!O$94)</f>
        <v>-6.0839294106137627E-3</v>
      </c>
      <c r="P136" s="170">
        <f>+'C'!L56/(D!P$94)</f>
        <v>-9.3373534092786759E-2</v>
      </c>
      <c r="Q136" s="170">
        <f>+'C'!M56/(D!Q$94)</f>
        <v>-0.11653418683138296</v>
      </c>
      <c r="R136" s="170">
        <f>+'C'!N56/(D!R$94)</f>
        <v>-0.12360321331585608</v>
      </c>
      <c r="S136" s="170">
        <f>+'C'!O56/(D!S$94)</f>
        <v>-9.6647303036655641E-2</v>
      </c>
      <c r="T136" s="170">
        <f>+'C'!P56/(D!T$94)</f>
        <v>-4.9951056107032404E-2</v>
      </c>
      <c r="U136" s="170">
        <f>+'C'!Q56/(D!U$94)</f>
        <v>-8.0652569956185416E-2</v>
      </c>
      <c r="V136" s="170">
        <f>+'C'!R56/(D!V$94)</f>
        <v>-8.0973215370414062E-2</v>
      </c>
      <c r="W136" s="170">
        <f>+'C'!S56/(D!W$94)</f>
        <v>-6.3389179105245858E-2</v>
      </c>
      <c r="X136" s="170">
        <f>+'C'!T56/(D!X$94)</f>
        <v>-9.4600924678081552E-2</v>
      </c>
      <c r="Y136" s="170">
        <f>+'C'!U56/(D!Y$94)</f>
        <v>-0.10744327111748266</v>
      </c>
      <c r="Z136" s="170">
        <f>+'C'!V56/(D!Z$94)</f>
        <v>-0.15836023609473859</v>
      </c>
      <c r="AA136" s="170">
        <f>+'C'!W56/(D!AA$94)</f>
        <v>-0.179110021642332</v>
      </c>
      <c r="AB136" s="170">
        <f>+'C'!X56/(D!AB$94)</f>
        <v>-0.2208723383602669</v>
      </c>
      <c r="AC136" s="170">
        <f>+'C'!Y56/(D!AC$94)</f>
        <v>-0.15670820631328275</v>
      </c>
      <c r="AD136" s="170">
        <f>+'C'!Z56/(D!AD$94)</f>
        <v>-0.10017515158891496</v>
      </c>
      <c r="AE136" s="170">
        <f>+'C'!AA56/(D!AE$94)</f>
        <v>-5.8722635658757724E-2</v>
      </c>
      <c r="AF136" s="170">
        <f>+'C'!AB56/(D!AF$94)</f>
        <v>-4.0515736016789802E-2</v>
      </c>
      <c r="AG136" s="170">
        <f>+'C'!AC56/(D!AG$94)</f>
        <v>-4.6169682261920843E-2</v>
      </c>
    </row>
    <row r="137" spans="6:33" x14ac:dyDescent="0.25">
      <c r="F137" s="1" t="s">
        <v>52</v>
      </c>
    </row>
    <row r="138" spans="6:33" ht="15.75" thickBot="1" x14ac:dyDescent="0.3"/>
    <row r="139" spans="6:33" ht="15.75" thickBot="1" x14ac:dyDescent="0.3">
      <c r="F139" s="6" t="s">
        <v>14</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203" t="s">
        <v>26</v>
      </c>
      <c r="G140" s="219"/>
      <c r="H140" s="172">
        <f>('C'!D46/2)/(D!H$94)</f>
        <v>-0.58663491524051992</v>
      </c>
      <c r="I140" s="172">
        <f>('C'!E46/2)/(D!I$94)</f>
        <v>-0.69194549594187382</v>
      </c>
      <c r="J140" s="172">
        <f>('C'!F46/2)/(D!J$94)</f>
        <v>-0.61828524309606825</v>
      </c>
      <c r="K140" s="172">
        <f>('C'!G46/2)/(D!K$94)</f>
        <v>-0.55194469483252973</v>
      </c>
      <c r="L140" s="172">
        <f>('C'!H46/2)/(D!L$94)</f>
        <v>-0.44221137804039923</v>
      </c>
      <c r="M140" s="172">
        <f>('C'!I46/2)/(D!M$94)</f>
        <v>-0.58185495542173593</v>
      </c>
      <c r="N140" s="172">
        <f>('C'!J46/2)/(D!N$94)</f>
        <v>-0.72393069355548567</v>
      </c>
      <c r="O140" s="172">
        <f>('C'!K46/2)/(D!O$94)</f>
        <v>-0.60092073245639432</v>
      </c>
      <c r="P140" s="172">
        <f>('C'!L46/2)/(D!P$94)</f>
        <v>-0.59280095846720171</v>
      </c>
      <c r="Q140" s="172">
        <f>('C'!M46/2)/(D!Q$94)</f>
        <v>-0.37137798627299751</v>
      </c>
      <c r="R140" s="172">
        <f>('C'!N46/2)/(D!R$94)</f>
        <v>-0.47095440686712653</v>
      </c>
      <c r="S140" s="172">
        <f>('C'!O46/2)/(D!S$94)</f>
        <v>-0.56602402572299992</v>
      </c>
      <c r="T140" s="172">
        <f>('C'!P46/2)/(D!T$94)</f>
        <v>-0.58131214494266192</v>
      </c>
      <c r="U140" s="172">
        <f>('C'!Q46/2)/(D!U$94)</f>
        <v>-0.11263612634182062</v>
      </c>
      <c r="V140" s="172">
        <f>('C'!R46/2)/(D!V$94)</f>
        <v>-0.57367143549705624</v>
      </c>
      <c r="W140" s="172">
        <f>('C'!S46/2)/(D!W$94)</f>
        <v>-0.2637830852273651</v>
      </c>
      <c r="X140" s="172">
        <f>('C'!T46/2)/(D!X$94)</f>
        <v>-0.58197362703122579</v>
      </c>
      <c r="Y140" s="172">
        <f>('C'!U46/2)/(D!Y$94)</f>
        <v>-0.68619404155035135</v>
      </c>
      <c r="Z140" s="172">
        <f>('C'!V46/2)/(D!Z$94)</f>
        <v>-0.67656134380605992</v>
      </c>
      <c r="AA140" s="172">
        <f>('C'!W46/2)/(D!AA$94)</f>
        <v>-0.76055833716475107</v>
      </c>
      <c r="AB140" s="172">
        <f>('C'!X46/2)/(D!AB$94)</f>
        <v>-0.79197599644019034</v>
      </c>
      <c r="AC140" s="172">
        <f>('C'!Y46/2)/(D!AC$94)</f>
        <v>-0.6919826506074449</v>
      </c>
      <c r="AD140" s="172">
        <f>('C'!Z46/2)/(D!AD$94)</f>
        <v>-0.52327994037672099</v>
      </c>
      <c r="AE140" s="172">
        <f>('C'!AA46/2)/(D!AE$94)</f>
        <v>-0.47199234783066418</v>
      </c>
      <c r="AF140" s="172">
        <f>('C'!AB46/2)/(D!AF$94)</f>
        <v>-0.519101683994726</v>
      </c>
      <c r="AG140" s="172">
        <f>('C'!AC46/2)/(D!AG$94)</f>
        <v>-0.5217564739460383</v>
      </c>
    </row>
    <row r="141" spans="6:33" x14ac:dyDescent="0.25">
      <c r="F141" s="225" t="s">
        <v>16</v>
      </c>
      <c r="G141" s="226"/>
      <c r="H141" s="168">
        <f>('C'!D47/2)/(D!H$94)</f>
        <v>1.0972109511482415E-3</v>
      </c>
      <c r="I141" s="168">
        <f>('C'!E47/2)/(D!I$94)</f>
        <v>4.9557375303402856E-3</v>
      </c>
      <c r="J141" s="168">
        <f>('C'!F47/2)/(D!J$94)</f>
        <v>7.6458256110278656E-3</v>
      </c>
      <c r="K141" s="168">
        <f>('C'!G47/2)/(D!K$94)</f>
        <v>9.1270404856314546E-3</v>
      </c>
      <c r="L141" s="168">
        <f>('C'!H47/2)/(D!L$94)</f>
        <v>7.1705249361486848E-3</v>
      </c>
      <c r="M141" s="168">
        <f>('C'!I47/2)/(D!M$94)</f>
        <v>6.932863438769297E-3</v>
      </c>
      <c r="N141" s="168">
        <f>('C'!J47/2)/(D!N$94)</f>
        <v>5.0706763910719896E-3</v>
      </c>
      <c r="O141" s="168">
        <f>('C'!K47/2)/(D!O$94)</f>
        <v>1.042740586064087E-2</v>
      </c>
      <c r="P141" s="168">
        <f>('C'!L47/2)/(D!P$94)</f>
        <v>7.9986155152472083E-3</v>
      </c>
      <c r="Q141" s="168">
        <f>('C'!M47/2)/(D!Q$94)</f>
        <v>1.8200993267200021E-2</v>
      </c>
      <c r="R141" s="168">
        <f>('C'!N47/2)/(D!R$94)</f>
        <v>1.8153513773013254E-2</v>
      </c>
      <c r="S141" s="168">
        <f>('C'!O47/2)/(D!S$94)</f>
        <v>1.1947883621240848E-2</v>
      </c>
      <c r="T141" s="168">
        <f>('C'!P47/2)/(D!T$94)</f>
        <v>7.6849644044657576E-3</v>
      </c>
      <c r="U141" s="168">
        <f>('C'!Q47/2)/(D!U$94)</f>
        <v>7.5705978095871587E-3</v>
      </c>
      <c r="V141" s="168">
        <f>('C'!R47/2)/(D!V$94)</f>
        <v>6.1188177413502394E-3</v>
      </c>
      <c r="W141" s="168">
        <f>('C'!S47/2)/(D!W$94)</f>
        <v>9.0241903201852894E-3</v>
      </c>
      <c r="X141" s="168">
        <f>('C'!T47/2)/(D!X$94)</f>
        <v>7.4699082731982591E-3</v>
      </c>
      <c r="Y141" s="168">
        <f>('C'!U47/2)/(D!Y$94)</f>
        <v>7.7186180515733532E-3</v>
      </c>
      <c r="Z141" s="168">
        <f>('C'!V47/2)/(D!Z$94)</f>
        <v>7.7738148023436841E-3</v>
      </c>
      <c r="AA141" s="168">
        <f>('C'!W47/2)/(D!AA$94)</f>
        <v>1.0340788961375169E-2</v>
      </c>
      <c r="AB141" s="168">
        <f>('C'!X47/2)/(D!AB$94)</f>
        <v>1.7805195830143696E-2</v>
      </c>
      <c r="AC141" s="168">
        <f>('C'!Y47/2)/(D!AC$94)</f>
        <v>1.9421903325260309E-2</v>
      </c>
      <c r="AD141" s="168">
        <f>('C'!Z47/2)/(D!AD$94)</f>
        <v>2.1003019251774394E-2</v>
      </c>
      <c r="AE141" s="168">
        <f>('C'!AA47/2)/(D!AE$94)</f>
        <v>2.250012019546643E-2</v>
      </c>
      <c r="AF141" s="168">
        <f>('C'!AB47/2)/(D!AF$94)</f>
        <v>2.2221199233262233E-2</v>
      </c>
      <c r="AG141" s="168">
        <f>('C'!AC47/2)/(D!AG$94)</f>
        <v>4.1216612900488725E-2</v>
      </c>
    </row>
    <row r="142" spans="6:33" x14ac:dyDescent="0.25">
      <c r="F142" s="229" t="s">
        <v>17</v>
      </c>
      <c r="G142" s="230"/>
      <c r="H142" s="169">
        <f>('C'!D48/2)/(D!H$94)</f>
        <v>0</v>
      </c>
      <c r="I142" s="169">
        <f>('C'!E48/2)/(D!I$94)</f>
        <v>0</v>
      </c>
      <c r="J142" s="169">
        <f>('C'!F48/2)/(D!J$94)</f>
        <v>-4.6878145990360916E-6</v>
      </c>
      <c r="K142" s="169">
        <f>('C'!G48/2)/(D!K$94)</f>
        <v>0</v>
      </c>
      <c r="L142" s="169">
        <f>('C'!H48/2)/(D!L$94)</f>
        <v>0</v>
      </c>
      <c r="M142" s="169">
        <f>('C'!I48/2)/(D!M$94)</f>
        <v>0</v>
      </c>
      <c r="N142" s="169">
        <f>('C'!J48/2)/(D!N$94)</f>
        <v>5.3506836215026716E-3</v>
      </c>
      <c r="O142" s="169">
        <f>('C'!K48/2)/(D!O$94)</f>
        <v>0</v>
      </c>
      <c r="P142" s="169">
        <f>('C'!L48/2)/(D!P$94)</f>
        <v>0</v>
      </c>
      <c r="Q142" s="169">
        <f>('C'!M48/2)/(D!Q$94)</f>
        <v>0</v>
      </c>
      <c r="R142" s="169">
        <f>('C'!N48/2)/(D!R$94)</f>
        <v>0</v>
      </c>
      <c r="S142" s="169">
        <f>('C'!O48/2)/(D!S$94)</f>
        <v>0</v>
      </c>
      <c r="T142" s="169">
        <f>('C'!P48/2)/(D!T$94)</f>
        <v>-4.8500879800983011E-6</v>
      </c>
      <c r="U142" s="169">
        <f>('C'!Q48/2)/(D!U$94)</f>
        <v>0</v>
      </c>
      <c r="V142" s="169">
        <f>('C'!R48/2)/(D!V$94)</f>
        <v>0</v>
      </c>
      <c r="W142" s="169">
        <f>('C'!S48/2)/(D!W$94)</f>
        <v>-2.6346727346248619E-4</v>
      </c>
      <c r="X142" s="169">
        <f>('C'!T48/2)/(D!X$94)</f>
        <v>-7.5236486204874559E-4</v>
      </c>
      <c r="Y142" s="169">
        <f>('C'!U48/2)/(D!Y$94)</f>
        <v>-4.2596634724016409E-4</v>
      </c>
      <c r="Z142" s="169">
        <f>('C'!V48/2)/(D!Z$94)</f>
        <v>-4.1741237534886975E-4</v>
      </c>
      <c r="AA142" s="169">
        <f>('C'!W48/2)/(D!AA$94)</f>
        <v>-7.6486678057367721E-4</v>
      </c>
      <c r="AB142" s="169">
        <f>('C'!X48/2)/(D!AB$94)</f>
        <v>-1.5622777319148186E-3</v>
      </c>
      <c r="AC142" s="169">
        <f>('C'!Y48/2)/(D!AC$94)</f>
        <v>-4.7732695228657227E-4</v>
      </c>
      <c r="AD142" s="169">
        <f>('C'!Z48/2)/(D!AD$94)</f>
        <v>-6.3004248270722373E-4</v>
      </c>
      <c r="AE142" s="169">
        <f>('C'!AA48/2)/(D!AE$94)</f>
        <v>-3.7103729027699147E-4</v>
      </c>
      <c r="AF142" s="169">
        <f>('C'!AB48/2)/(D!AF$94)</f>
        <v>-3.8648252458018355E-4</v>
      </c>
      <c r="AG142" s="169">
        <f>('C'!AC48/2)/(D!AG$94)</f>
        <v>0</v>
      </c>
    </row>
    <row r="143" spans="6:33" x14ac:dyDescent="0.25">
      <c r="F143" s="225" t="s">
        <v>18</v>
      </c>
      <c r="G143" s="226"/>
      <c r="H143" s="169">
        <f>('C'!D49/2)/(D!H$94)</f>
        <v>3.6916013775086156E-3</v>
      </c>
      <c r="I143" s="169">
        <f>('C'!E49/2)/(D!I$94)</f>
        <v>1.1578826005467957E-3</v>
      </c>
      <c r="J143" s="169">
        <f>('C'!F49/2)/(D!J$94)</f>
        <v>7.2332979263126894E-3</v>
      </c>
      <c r="K143" s="169">
        <f>('C'!G49/2)/(D!K$94)</f>
        <v>7.0547908929004402E-3</v>
      </c>
      <c r="L143" s="169">
        <f>('C'!H49/2)/(D!L$94)</f>
        <v>7.6694449559777996E-3</v>
      </c>
      <c r="M143" s="169">
        <f>('C'!I49/2)/(D!M$94)</f>
        <v>9.095316150356544E-3</v>
      </c>
      <c r="N143" s="169">
        <f>('C'!J49/2)/(D!N$94)</f>
        <v>-1.5476763281986796E-3</v>
      </c>
      <c r="O143" s="169">
        <f>('C'!K49/2)/(D!O$94)</f>
        <v>1.1892244569404419E-3</v>
      </c>
      <c r="P143" s="169">
        <f>('C'!L49/2)/(D!P$94)</f>
        <v>1.0090723668508697E-3</v>
      </c>
      <c r="Q143" s="169">
        <f>('C'!M49/2)/(D!Q$94)</f>
        <v>-3.3310123764467427E-4</v>
      </c>
      <c r="R143" s="169">
        <f>('C'!N49/2)/(D!R$94)</f>
        <v>2.3691932103989304E-3</v>
      </c>
      <c r="S143" s="169">
        <f>('C'!O49/2)/(D!S$94)</f>
        <v>4.5700190795693894E-2</v>
      </c>
      <c r="T143" s="169">
        <f>('C'!P49/2)/(D!T$94)</f>
        <v>6.7028215884958522E-3</v>
      </c>
      <c r="U143" s="169">
        <f>('C'!Q49/2)/(D!U$94)</f>
        <v>-2.5104573047335654E-3</v>
      </c>
      <c r="V143" s="169">
        <f>('C'!R49/2)/(D!V$94)</f>
        <v>-1.5271226556998594E-2</v>
      </c>
      <c r="W143" s="169">
        <f>('C'!S49/2)/(D!W$94)</f>
        <v>-8.3698841774804394E-3</v>
      </c>
      <c r="X143" s="169">
        <f>('C'!T49/2)/(D!X$94)</f>
        <v>-6.9130985637851994E-3</v>
      </c>
      <c r="Y143" s="169">
        <f>('C'!U49/2)/(D!Y$94)</f>
        <v>-1.2091513084633771E-3</v>
      </c>
      <c r="Z143" s="169">
        <f>('C'!V49/2)/(D!Z$94)</f>
        <v>9.9655568986112605E-3</v>
      </c>
      <c r="AA143" s="169">
        <f>('C'!W49/2)/(D!AA$94)</f>
        <v>8.182631407269339E-3</v>
      </c>
      <c r="AB143" s="169">
        <f>('C'!X49/2)/(D!AB$94)</f>
        <v>1.6389434875703987E-3</v>
      </c>
      <c r="AC143" s="169">
        <f>('C'!Y49/2)/(D!AC$94)</f>
        <v>4.3100855913876419E-3</v>
      </c>
      <c r="AD143" s="169">
        <f>('C'!Z49/2)/(D!AD$94)</f>
        <v>1.0771642344299837E-2</v>
      </c>
      <c r="AE143" s="169">
        <f>('C'!AA49/2)/(D!AE$94)</f>
        <v>1.7773883098752656E-2</v>
      </c>
      <c r="AF143" s="169">
        <f>('C'!AB49/2)/(D!AF$94)</f>
        <v>9.8784933282694918E-3</v>
      </c>
      <c r="AG143" s="169">
        <f>('C'!AC49/2)/(D!AG$94)</f>
        <v>4.2970824965995937E-3</v>
      </c>
    </row>
    <row r="144" spans="6:33" x14ac:dyDescent="0.25">
      <c r="F144" s="229" t="s">
        <v>19</v>
      </c>
      <c r="G144" s="230"/>
      <c r="H144" s="169">
        <f>('C'!D50/2)/(D!H$94)</f>
        <v>0</v>
      </c>
      <c r="I144" s="169">
        <f>('C'!E50/2)/(D!I$94)</f>
        <v>-6.4841425630620558E-4</v>
      </c>
      <c r="J144" s="169">
        <f>('C'!F50/2)/(D!J$94)</f>
        <v>1.3280578759069248E-2</v>
      </c>
      <c r="K144" s="169">
        <f>('C'!G50/2)/(D!K$94)</f>
        <v>0</v>
      </c>
      <c r="L144" s="169">
        <f>('C'!H50/2)/(D!L$94)</f>
        <v>0</v>
      </c>
      <c r="M144" s="169">
        <f>('C'!I50/2)/(D!M$94)</f>
        <v>0</v>
      </c>
      <c r="N144" s="169">
        <f>('C'!J50/2)/(D!N$94)</f>
        <v>4.6277558629361833E-3</v>
      </c>
      <c r="O144" s="169">
        <f>('C'!K50/2)/(D!O$94)</f>
        <v>0</v>
      </c>
      <c r="P144" s="169">
        <f>('C'!L50/2)/(D!P$94)</f>
        <v>-5.3359324110962213E-4</v>
      </c>
      <c r="Q144" s="169">
        <f>('C'!M50/2)/(D!Q$94)</f>
        <v>-1.494685040713282E-4</v>
      </c>
      <c r="R144" s="169">
        <f>('C'!N50/2)/(D!R$94)</f>
        <v>-4.8070586877659458E-5</v>
      </c>
      <c r="S144" s="169">
        <f>('C'!O50/2)/(D!S$94)</f>
        <v>-1.0456718446347506E-3</v>
      </c>
      <c r="T144" s="169">
        <f>('C'!P50/2)/(D!T$94)</f>
        <v>-7.4448850494508918E-4</v>
      </c>
      <c r="U144" s="169">
        <f>('C'!Q50/2)/(D!U$94)</f>
        <v>0.45398812607805189</v>
      </c>
      <c r="V144" s="169">
        <f>('C'!R50/2)/(D!V$94)</f>
        <v>-8.2186651800133311E-4</v>
      </c>
      <c r="W144" s="169">
        <f>('C'!S50/2)/(D!W$94)</f>
        <v>0.26323346806749298</v>
      </c>
      <c r="X144" s="169">
        <f>('C'!T50/2)/(D!X$94)</f>
        <v>8.245560619072323E-2</v>
      </c>
      <c r="Y144" s="169">
        <f>('C'!U50/2)/(D!Y$94)</f>
        <v>1.5820066617754956E-2</v>
      </c>
      <c r="Z144" s="169">
        <f>('C'!V50/2)/(D!Z$94)</f>
        <v>-2.2113696374281817E-4</v>
      </c>
      <c r="AA144" s="169">
        <f>('C'!W50/2)/(D!AA$94)</f>
        <v>-1.3381888785337062E-4</v>
      </c>
      <c r="AB144" s="169">
        <f>('C'!X50/2)/(D!AB$94)</f>
        <v>4.3380891916845174E-2</v>
      </c>
      <c r="AC144" s="169">
        <f>('C'!Y50/2)/(D!AC$94)</f>
        <v>6.1080171116670639E-3</v>
      </c>
      <c r="AD144" s="169">
        <f>('C'!Z50/2)/(D!AD$94)</f>
        <v>7.3399147654624755E-2</v>
      </c>
      <c r="AE144" s="169">
        <f>('C'!AA50/2)/(D!AE$94)</f>
        <v>6.0339939331295736E-2</v>
      </c>
      <c r="AF144" s="169">
        <f>('C'!AB50/2)/(D!AF$94)</f>
        <v>6.7291245319704915E-2</v>
      </c>
      <c r="AG144" s="169">
        <f>('C'!AC50/2)/(D!AG$94)</f>
        <v>4.4056151548541887E-2</v>
      </c>
    </row>
    <row r="145" spans="6:33" x14ac:dyDescent="0.25">
      <c r="F145" s="225" t="s">
        <v>20</v>
      </c>
      <c r="G145" s="226"/>
      <c r="H145" s="169">
        <f>('C'!D51/2)/(D!H$94)</f>
        <v>0</v>
      </c>
      <c r="I145" s="169">
        <f>('C'!E51/2)/(D!I$94)</f>
        <v>-1.4923820184825368E-4</v>
      </c>
      <c r="J145" s="169">
        <f>('C'!F51/2)/(D!J$94)</f>
        <v>0</v>
      </c>
      <c r="K145" s="169">
        <f>('C'!G51/2)/(D!K$94)</f>
        <v>-1.472922504637241E-4</v>
      </c>
      <c r="L145" s="169">
        <f>('C'!H51/2)/(D!L$94)</f>
        <v>0</v>
      </c>
      <c r="M145" s="169">
        <f>('C'!I51/2)/(D!M$94)</f>
        <v>-3.6040878526454105E-4</v>
      </c>
      <c r="N145" s="169">
        <f>('C'!J51/2)/(D!N$94)</f>
        <v>-2.6473410877082679E-4</v>
      </c>
      <c r="O145" s="169">
        <f>('C'!K51/2)/(D!O$94)</f>
        <v>0</v>
      </c>
      <c r="P145" s="169">
        <f>('C'!L51/2)/(D!P$94)</f>
        <v>0</v>
      </c>
      <c r="Q145" s="169">
        <f>('C'!M51/2)/(D!Q$94)</f>
        <v>-2.263380204508684E-4</v>
      </c>
      <c r="R145" s="169">
        <f>('C'!N51/2)/(D!R$94)</f>
        <v>0</v>
      </c>
      <c r="S145" s="169">
        <f>('C'!O51/2)/(D!S$94)</f>
        <v>-1.2374814729405333E-5</v>
      </c>
      <c r="T145" s="169">
        <f>('C'!P51/2)/(D!T$94)</f>
        <v>-9.7001759601966022E-6</v>
      </c>
      <c r="U145" s="169">
        <f>('C'!Q51/2)/(D!U$94)</f>
        <v>-1.6516166478510301E-5</v>
      </c>
      <c r="V145" s="169">
        <f>('C'!R51/2)/(D!V$94)</f>
        <v>-1.5060381219919716E-5</v>
      </c>
      <c r="W145" s="169">
        <f>('C'!S51/2)/(D!W$94)</f>
        <v>-1.9192980186008929E-5</v>
      </c>
      <c r="X145" s="169">
        <f>('C'!T51/2)/(D!X$94)</f>
        <v>-1.1942299397599135E-5</v>
      </c>
      <c r="Y145" s="169">
        <f>('C'!U51/2)/(D!Y$94)</f>
        <v>-3.9091848322673287E-5</v>
      </c>
      <c r="Z145" s="169">
        <f>('C'!V51/2)/(D!Z$94)</f>
        <v>-5.3648612505654105E-5</v>
      </c>
      <c r="AA145" s="169">
        <f>('C'!W51/2)/(D!AA$94)</f>
        <v>-6.953334368851611E-5</v>
      </c>
      <c r="AB145" s="169">
        <f>('C'!X51/2)/(D!AB$94)</f>
        <v>-1.1244310829485063E-4</v>
      </c>
      <c r="AC145" s="169">
        <f>('C'!Y51/2)/(D!AC$94)</f>
        <v>-4.4196940026534472E-5</v>
      </c>
      <c r="AD145" s="169">
        <f>('C'!Z51/2)/(D!AD$94)</f>
        <v>-7.2142269012277516E-5</v>
      </c>
      <c r="AE145" s="169">
        <f>('C'!AA51/2)/(D!AE$94)</f>
        <v>-2.9922362119112215E-5</v>
      </c>
      <c r="AF145" s="169">
        <f>('C'!AB51/2)/(D!AF$94)</f>
        <v>-2.7563933653058691E-3</v>
      </c>
      <c r="AG145" s="169">
        <f>('C'!AC51/2)/(D!AG$94)</f>
        <v>-2.178023804022607E-3</v>
      </c>
    </row>
    <row r="146" spans="6:33" x14ac:dyDescent="0.25">
      <c r="F146" s="229" t="s">
        <v>21</v>
      </c>
      <c r="G146" s="230"/>
      <c r="H146" s="169">
        <f>('C'!D52/2)/(D!H$94)</f>
        <v>-1.8252617645456215E-2</v>
      </c>
      <c r="I146" s="169">
        <f>('C'!E52/2)/(D!I$94)</f>
        <v>-1.5057619951999664E-2</v>
      </c>
      <c r="J146" s="169">
        <f>('C'!F52/2)/(D!J$94)</f>
        <v>-2.7573725471530291E-2</v>
      </c>
      <c r="K146" s="169">
        <f>('C'!G52/2)/(D!K$94)</f>
        <v>-2.670052967888957E-2</v>
      </c>
      <c r="L146" s="169">
        <f>('C'!H52/2)/(D!L$94)</f>
        <v>-2.1366539918960845E-2</v>
      </c>
      <c r="M146" s="169">
        <f>('C'!I52/2)/(D!M$94)</f>
        <v>-3.7707769158302609E-2</v>
      </c>
      <c r="N146" s="169">
        <f>('C'!J52/2)/(D!N$94)</f>
        <v>-6.0695385476265323E-2</v>
      </c>
      <c r="O146" s="169">
        <f>('C'!K52/2)/(D!O$94)</f>
        <v>-5.8619068188673712E-2</v>
      </c>
      <c r="P146" s="169">
        <f>('C'!L52/2)/(D!P$94)</f>
        <v>-9.7040006462391484E-2</v>
      </c>
      <c r="Q146" s="169">
        <f>('C'!M52/2)/(D!Q$94)</f>
        <v>-6.2187438751048034E-2</v>
      </c>
      <c r="R146" s="169">
        <f>('C'!N52/2)/(D!R$94)</f>
        <v>-7.8155907036377467E-2</v>
      </c>
      <c r="S146" s="169">
        <f>('C'!O52/2)/(D!S$94)</f>
        <v>-0.10473733816600438</v>
      </c>
      <c r="T146" s="169">
        <f>('C'!P52/2)/(D!T$94)</f>
        <v>-8.6843250327650126E-2</v>
      </c>
      <c r="U146" s="169">
        <f>('C'!Q52/2)/(D!U$94)</f>
        <v>-0.11286735267251977</v>
      </c>
      <c r="V146" s="169">
        <f>('C'!R52/2)/(D!V$94)</f>
        <v>-7.6386253547432809E-2</v>
      </c>
      <c r="W146" s="169">
        <f>('C'!S52/2)/(D!W$94)</f>
        <v>-9.3649529593059749E-2</v>
      </c>
      <c r="X146" s="169">
        <f>('C'!T52/2)/(D!X$94)</f>
        <v>-0.11002738992493023</v>
      </c>
      <c r="Y146" s="169">
        <f>('C'!U52/2)/(D!Y$94)</f>
        <v>-0.13359167366104183</v>
      </c>
      <c r="Z146" s="169">
        <f>('C'!V52/2)/(D!Z$94)</f>
        <v>-0.11358719770191016</v>
      </c>
      <c r="AA146" s="169">
        <f>('C'!W52/2)/(D!AA$94)</f>
        <v>-0.15986240493942219</v>
      </c>
      <c r="AB146" s="169">
        <f>('C'!X52/2)/(D!AB$94)</f>
        <v>-0.1884853158044319</v>
      </c>
      <c r="AC146" s="169">
        <f>('C'!Y52/2)/(D!AC$94)</f>
        <v>-0.15472464764489188</v>
      </c>
      <c r="AD146" s="169">
        <f>('C'!Z52/2)/(D!AD$94)</f>
        <v>-0.14476067700003609</v>
      </c>
      <c r="AE146" s="169">
        <f>('C'!AA52/2)/(D!AE$94)</f>
        <v>-0.14425421165813404</v>
      </c>
      <c r="AF146" s="169">
        <f>('C'!AB52/2)/(D!AF$94)</f>
        <v>-0.12885636555522983</v>
      </c>
      <c r="AG146" s="169">
        <f>('C'!AC52/2)/(D!AG$94)</f>
        <v>-0.1241012903359717</v>
      </c>
    </row>
    <row r="147" spans="6:33" x14ac:dyDescent="0.25">
      <c r="F147" s="225" t="s">
        <v>22</v>
      </c>
      <c r="G147" s="226"/>
      <c r="H147" s="169">
        <f>('C'!D53/2)/(D!H$94)</f>
        <v>-4.2218299208960169E-2</v>
      </c>
      <c r="I147" s="169">
        <f>('C'!E53/2)/(D!I$94)</f>
        <v>-0.13861141264767976</v>
      </c>
      <c r="J147" s="169">
        <f>('C'!F53/2)/(D!J$94)</f>
        <v>-8.541666980903663E-2</v>
      </c>
      <c r="K147" s="169">
        <f>('C'!G53/2)/(D!K$94)</f>
        <v>-9.7969662730854279E-2</v>
      </c>
      <c r="L147" s="169">
        <f>('C'!H53/2)/(D!L$94)</f>
        <v>-7.8208613806003566E-2</v>
      </c>
      <c r="M147" s="169">
        <f>('C'!I53/2)/(D!M$94)</f>
        <v>-0.1445839910219584</v>
      </c>
      <c r="N147" s="169">
        <f>('C'!J53/2)/(D!N$94)</f>
        <v>-0.2918337176359635</v>
      </c>
      <c r="O147" s="169">
        <f>('C'!K53/2)/(D!O$94)</f>
        <v>-7.0735887333637698E-2</v>
      </c>
      <c r="P147" s="169">
        <f>('C'!L53/2)/(D!P$94)</f>
        <v>4.9080011979290988E-3</v>
      </c>
      <c r="Q147" s="169">
        <f>('C'!M53/2)/(D!Q$94)</f>
        <v>9.0086802668133376E-2</v>
      </c>
      <c r="R147" s="169">
        <f>('C'!N53/2)/(D!R$94)</f>
        <v>5.6242586646861562E-2</v>
      </c>
      <c r="S147" s="169">
        <f>('C'!O53/2)/(D!S$94)</f>
        <v>-6.2567063271873363E-2</v>
      </c>
      <c r="T147" s="169">
        <f>('C'!P53/2)/(D!T$94)</f>
        <v>-0.11616203216734436</v>
      </c>
      <c r="U147" s="169">
        <f>('C'!Q53/2)/(D!U$94)</f>
        <v>-3.8530151873554713E-2</v>
      </c>
      <c r="V147" s="169">
        <f>('C'!R53/2)/(D!V$94)</f>
        <v>-0.16191846146141972</v>
      </c>
      <c r="W147" s="169">
        <f>('C'!S53/2)/(D!W$94)</f>
        <v>-0.15788494464287053</v>
      </c>
      <c r="X147" s="169">
        <f>('C'!T53/2)/(D!X$94)</f>
        <v>-0.20004993557145723</v>
      </c>
      <c r="Y147" s="169">
        <f>('C'!U53/2)/(D!Y$94)</f>
        <v>-0.18314800538126383</v>
      </c>
      <c r="Z147" s="169">
        <f>('C'!V53/2)/(D!Z$94)</f>
        <v>-0.16594955201017261</v>
      </c>
      <c r="AA147" s="169">
        <f>('C'!W53/2)/(D!AA$94)</f>
        <v>-0.17372053153153155</v>
      </c>
      <c r="AB147" s="169">
        <f>('C'!X53/2)/(D!AB$94)</f>
        <v>-0.17985956645144963</v>
      </c>
      <c r="AC147" s="169">
        <f>('C'!Y53/2)/(D!AC$94)</f>
        <v>-0.14414566808014059</v>
      </c>
      <c r="AD147" s="169">
        <f>('C'!Z53/2)/(D!AD$94)</f>
        <v>-0.11748128034419353</v>
      </c>
      <c r="AE147" s="169">
        <f>('C'!AA53/2)/(D!AE$94)</f>
        <v>-9.4840422854632123E-2</v>
      </c>
      <c r="AF147" s="169">
        <f>('C'!AB53/2)/(D!AF$94)</f>
        <v>-0.13726777122019296</v>
      </c>
      <c r="AG147" s="169">
        <f>('C'!AC53/2)/(D!AG$94)</f>
        <v>-9.530604669344947E-2</v>
      </c>
    </row>
    <row r="148" spans="6:33" x14ac:dyDescent="0.25">
      <c r="F148" s="229" t="s">
        <v>23</v>
      </c>
      <c r="G148" s="230"/>
      <c r="H148" s="169">
        <f>('C'!D54/2)/(D!H$94)</f>
        <v>-0.4005846917901516</v>
      </c>
      <c r="I148" s="169">
        <f>('C'!E54/2)/(D!I$94)</f>
        <v>-0.40865021967475779</v>
      </c>
      <c r="J148" s="169">
        <f>('C'!F54/2)/(D!J$94)</f>
        <v>-0.39772825402601913</v>
      </c>
      <c r="K148" s="169">
        <f>('C'!G54/2)/(D!K$94)</f>
        <v>-0.34091553226296856</v>
      </c>
      <c r="L148" s="169">
        <f>('C'!H54/2)/(D!L$94)</f>
        <v>-0.26926017302707839</v>
      </c>
      <c r="M148" s="169">
        <f>('C'!I54/2)/(D!M$94)</f>
        <v>-0.31782048047244782</v>
      </c>
      <c r="N148" s="169">
        <f>('C'!J54/2)/(D!N$94)</f>
        <v>-0.24049057365608298</v>
      </c>
      <c r="O148" s="169">
        <f>('C'!K54/2)/(D!O$94)</f>
        <v>-0.37180362570937092</v>
      </c>
      <c r="P148" s="169">
        <f>('C'!L54/2)/(D!P$94)</f>
        <v>-0.38124972922212647</v>
      </c>
      <c r="Q148" s="169">
        <f>('C'!M54/2)/(D!Q$94)</f>
        <v>-0.30934855708339631</v>
      </c>
      <c r="R148" s="169">
        <f>('C'!N54/2)/(D!R$94)</f>
        <v>-0.34038782568070663</v>
      </c>
      <c r="S148" s="169">
        <f>('C'!O54/2)/(D!S$94)</f>
        <v>-0.3328206421473564</v>
      </c>
      <c r="T148" s="169">
        <f>('C'!P54/2)/(D!T$94)</f>
        <v>-0.29298168965778815</v>
      </c>
      <c r="U148" s="169">
        <f>('C'!Q54/2)/(D!U$94)</f>
        <v>-0.3145380034583698</v>
      </c>
      <c r="V148" s="169">
        <f>('C'!R54/2)/(D!V$94)</f>
        <v>-0.23341224259541002</v>
      </c>
      <c r="W148" s="169">
        <f>('C'!S54/2)/(D!W$94)</f>
        <v>-0.17857846691614926</v>
      </c>
      <c r="X148" s="169">
        <f>('C'!T54/2)/(D!X$94)</f>
        <v>-0.23047443607426571</v>
      </c>
      <c r="Y148" s="169">
        <f>('C'!U54/2)/(D!Y$94)</f>
        <v>-0.26061187281956533</v>
      </c>
      <c r="Z148" s="169">
        <f>('C'!V54/2)/(D!Z$94)</f>
        <v>-0.26043653515732584</v>
      </c>
      <c r="AA148" s="169">
        <f>('C'!W54/2)/(D!AA$94)</f>
        <v>-0.27355860551931244</v>
      </c>
      <c r="AB148" s="169">
        <f>('C'!X54/2)/(D!AB$94)</f>
        <v>-0.29183245811161274</v>
      </c>
      <c r="AC148" s="169">
        <f>('C'!Y54/2)/(D!AC$94)</f>
        <v>-0.27422256621103469</v>
      </c>
      <c r="AD148" s="169">
        <f>('C'!Z54/2)/(D!AD$94)</f>
        <v>-0.25946528156802373</v>
      </c>
      <c r="AE148" s="169">
        <f>('C'!AA54/2)/(D!AE$94)</f>
        <v>-0.24901688979146377</v>
      </c>
      <c r="AF148" s="169">
        <f>('C'!AB54/2)/(D!AF$94)</f>
        <v>-0.28070225760258732</v>
      </c>
      <c r="AG148" s="169">
        <f>('C'!AC54/2)/(D!AG$94)</f>
        <v>-0.3096718666942701</v>
      </c>
    </row>
    <row r="149" spans="6:33" x14ac:dyDescent="0.25">
      <c r="F149" s="225" t="s">
        <v>24</v>
      </c>
      <c r="G149" s="226"/>
      <c r="H149" s="169">
        <f>('C'!D55/2)/(D!H$94)</f>
        <v>-0.11184525227640671</v>
      </c>
      <c r="I149" s="169">
        <f>('C'!E55/2)/(D!I$94)</f>
        <v>-0.12135638882708684</v>
      </c>
      <c r="J149" s="169">
        <f>('C'!F55/2)/(D!J$94)</f>
        <v>-0.12559592873737496</v>
      </c>
      <c r="K149" s="169">
        <f>('C'!G55/2)/(D!K$94)</f>
        <v>-0.10239350928788545</v>
      </c>
      <c r="L149" s="169">
        <f>('C'!H55/2)/(D!L$94)</f>
        <v>-8.6365375990651666E-2</v>
      </c>
      <c r="M149" s="169">
        <f>('C'!I55/2)/(D!M$94)</f>
        <v>-9.5718566553174372E-2</v>
      </c>
      <c r="N149" s="169">
        <f>('C'!J55/2)/(D!N$94)</f>
        <v>-0.11892161628418736</v>
      </c>
      <c r="O149" s="169">
        <f>('C'!K55/2)/(D!O$94)</f>
        <v>-0.10833681683698634</v>
      </c>
      <c r="P149" s="169">
        <f>('C'!L55/2)/(D!P$94)</f>
        <v>-8.1206551575207953E-2</v>
      </c>
      <c r="Q149" s="169">
        <f>('C'!M55/2)/(D!Q$94)</f>
        <v>-4.9153785196028213E-2</v>
      </c>
      <c r="R149" s="169">
        <f>('C'!N55/2)/(D!R$94)</f>
        <v>-6.732629053551048E-2</v>
      </c>
      <c r="S149" s="169">
        <f>('C'!O55/2)/(D!S$94)</f>
        <v>-7.4165358377008508E-2</v>
      </c>
      <c r="T149" s="169">
        <f>('C'!P55/2)/(D!T$94)</f>
        <v>-7.3978391960439385E-2</v>
      </c>
      <c r="U149" s="169">
        <f>('C'!Q55/2)/(D!U$94)</f>
        <v>-6.5406083775710597E-2</v>
      </c>
      <c r="V149" s="169">
        <f>('C'!R55/2)/(D!V$94)</f>
        <v>-5.1478534492717012E-2</v>
      </c>
      <c r="W149" s="169">
        <f>('C'!S55/2)/(D!W$94)</f>
        <v>-6.5580668479211957E-2</v>
      </c>
      <c r="X149" s="169">
        <f>('C'!T55/2)/(D!X$94)</f>
        <v>-7.636951186022177E-2</v>
      </c>
      <c r="Y149" s="169">
        <f>('C'!U55/2)/(D!Y$94)</f>
        <v>-7.6985329295041177E-2</v>
      </c>
      <c r="Z149" s="169">
        <f>('C'!V55/2)/(D!Z$94)</f>
        <v>-7.4455114638639616E-2</v>
      </c>
      <c r="AA149" s="169">
        <f>('C'!W55/2)/(D!AA$94)</f>
        <v>-8.1416985709847789E-2</v>
      </c>
      <c r="AB149" s="169">
        <f>('C'!X55/2)/(D!AB$94)</f>
        <v>-8.2512797286912215E-2</v>
      </c>
      <c r="AC149" s="169">
        <f>('C'!Y55/2)/(D!AC$94)</f>
        <v>-6.985414765073826E-2</v>
      </c>
      <c r="AD149" s="169">
        <f>('C'!Z55/2)/(D!AD$94)</f>
        <v>-5.5956750168989655E-2</v>
      </c>
      <c r="AE149" s="169">
        <f>('C'!AA55/2)/(D!AE$94)</f>
        <v>-5.4732488670174113E-2</v>
      </c>
      <c r="AF149" s="169">
        <f>('C'!AB55/2)/(D!AF$94)</f>
        <v>-4.8265483599671637E-2</v>
      </c>
      <c r="AG149" s="169">
        <f>('C'!AC55/2)/(D!AG$94)</f>
        <v>-5.6984252232994179E-2</v>
      </c>
    </row>
    <row r="150" spans="6:33" ht="15.75" thickBot="1" x14ac:dyDescent="0.3">
      <c r="F150" s="227" t="s">
        <v>25</v>
      </c>
      <c r="G150" s="228"/>
      <c r="H150" s="170">
        <f>('C'!D56/2)/(D!H$94)</f>
        <v>-1.8522866648202088E-2</v>
      </c>
      <c r="I150" s="170">
        <f>('C'!E56/2)/(D!I$94)</f>
        <v>-1.3585822513082404E-2</v>
      </c>
      <c r="J150" s="170">
        <f>('C'!F56/2)/(D!J$94)</f>
        <v>-1.0125679533917959E-2</v>
      </c>
      <c r="K150" s="170">
        <f>('C'!G56/2)/(D!K$94)</f>
        <v>0</v>
      </c>
      <c r="L150" s="170">
        <f>('C'!H56/2)/(D!L$94)</f>
        <v>-1.8506451898312544E-3</v>
      </c>
      <c r="M150" s="170">
        <f>('C'!I56/2)/(D!M$94)</f>
        <v>-1.6919190197140957E-3</v>
      </c>
      <c r="N150" s="170">
        <f>('C'!J56/2)/(D!N$94)</f>
        <v>-1.9875422320025149E-2</v>
      </c>
      <c r="O150" s="170">
        <f>('C'!K56/2)/(D!O$94)</f>
        <v>-3.0419647053068813E-3</v>
      </c>
      <c r="P150" s="170">
        <f>('C'!L56/2)/(D!P$94)</f>
        <v>-4.6686767046393379E-2</v>
      </c>
      <c r="Q150" s="170">
        <f>('C'!M56/2)/(D!Q$94)</f>
        <v>-5.826709341569148E-2</v>
      </c>
      <c r="R150" s="170">
        <f>('C'!N56/2)/(D!R$94)</f>
        <v>-6.180160665792804E-2</v>
      </c>
      <c r="S150" s="170">
        <f>('C'!O56/2)/(D!S$94)</f>
        <v>-4.832365151832782E-2</v>
      </c>
      <c r="T150" s="170">
        <f>('C'!P56/2)/(D!T$94)</f>
        <v>-2.4975528053516202E-2</v>
      </c>
      <c r="U150" s="170">
        <f>('C'!Q56/2)/(D!U$94)</f>
        <v>-4.0326284978092708E-2</v>
      </c>
      <c r="V150" s="170">
        <f>('C'!R56/2)/(D!V$94)</f>
        <v>-4.0486607685207031E-2</v>
      </c>
      <c r="W150" s="170">
        <f>('C'!S56/2)/(D!W$94)</f>
        <v>-3.1694589552622929E-2</v>
      </c>
      <c r="X150" s="170">
        <f>('C'!T56/2)/(D!X$94)</f>
        <v>-4.7300462339040776E-2</v>
      </c>
      <c r="Y150" s="170">
        <f>('C'!U56/2)/(D!Y$94)</f>
        <v>-5.3721635558741328E-2</v>
      </c>
      <c r="Z150" s="170">
        <f>('C'!V56/2)/(D!Z$94)</f>
        <v>-7.9180118047369297E-2</v>
      </c>
      <c r="AA150" s="170">
        <f>('C'!W56/2)/(D!AA$94)</f>
        <v>-8.9555010821166001E-2</v>
      </c>
      <c r="AB150" s="170">
        <f>('C'!X56/2)/(D!AB$94)</f>
        <v>-0.11043616918013345</v>
      </c>
      <c r="AC150" s="170">
        <f>('C'!Y56/2)/(D!AC$94)</f>
        <v>-7.8354103156641375E-2</v>
      </c>
      <c r="AD150" s="170">
        <f>('C'!Z56/2)/(D!AD$94)</f>
        <v>-5.0087575794457481E-2</v>
      </c>
      <c r="AE150" s="170">
        <f>('C'!AA56/2)/(D!AE$94)</f>
        <v>-2.9361317829378862E-2</v>
      </c>
      <c r="AF150" s="170">
        <f>('C'!AB56/2)/(D!AF$94)</f>
        <v>-2.0257868008394901E-2</v>
      </c>
      <c r="AG150" s="170">
        <f>('C'!AC56/2)/(D!AG$94)</f>
        <v>-2.3084841130960421E-2</v>
      </c>
    </row>
    <row r="151" spans="6:33" x14ac:dyDescent="0.25">
      <c r="F151" s="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28"/>
  <sheetViews>
    <sheetView showGridLines="0" topLeftCell="A96" workbookViewId="0">
      <selection activeCell="AD45" sqref="AD45:AE56"/>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11" t="s">
        <v>10</v>
      </c>
      <c r="C7" s="211"/>
      <c r="D7" s="211"/>
      <c r="E7" s="62"/>
      <c r="J7" s="200" t="s">
        <v>42</v>
      </c>
      <c r="K7" s="200"/>
    </row>
    <row r="8" spans="2:11" x14ac:dyDescent="0.25">
      <c r="B8" s="211"/>
      <c r="C8" s="211"/>
      <c r="D8" s="211"/>
      <c r="E8" s="62"/>
      <c r="J8" s="200"/>
      <c r="K8" s="200"/>
    </row>
    <row r="9" spans="2:11" x14ac:dyDescent="0.25">
      <c r="B9" s="211"/>
      <c r="C9" s="211"/>
      <c r="D9" s="211"/>
      <c r="E9" s="62"/>
      <c r="J9" s="200"/>
      <c r="K9" s="200"/>
    </row>
    <row r="10" spans="2:11" x14ac:dyDescent="0.25">
      <c r="B10" s="211"/>
      <c r="C10" s="211"/>
      <c r="D10" s="211"/>
      <c r="E10" s="62"/>
      <c r="J10" s="200"/>
      <c r="K10" s="200"/>
    </row>
    <row r="11" spans="2:11" x14ac:dyDescent="0.25">
      <c r="B11" s="211"/>
      <c r="C11" s="211"/>
      <c r="D11" s="211"/>
      <c r="E11" s="62"/>
      <c r="J11" s="200"/>
      <c r="K11" s="200"/>
    </row>
    <row r="12" spans="2:11" x14ac:dyDescent="0.25">
      <c r="B12" s="211"/>
      <c r="C12" s="211"/>
      <c r="D12" s="211"/>
      <c r="E12" s="62"/>
      <c r="J12" s="200"/>
      <c r="K12" s="200"/>
    </row>
    <row r="13" spans="2:11" x14ac:dyDescent="0.25">
      <c r="B13" s="211"/>
      <c r="C13" s="211"/>
      <c r="D13" s="211"/>
      <c r="E13" s="62"/>
      <c r="J13" s="200"/>
      <c r="K13" s="200"/>
    </row>
    <row r="14" spans="2:11" x14ac:dyDescent="0.25">
      <c r="B14" s="211"/>
      <c r="C14" s="211"/>
      <c r="D14" s="211"/>
      <c r="E14" s="62"/>
      <c r="J14" s="200"/>
      <c r="K14" s="200"/>
    </row>
    <row r="15" spans="2:11" x14ac:dyDescent="0.25">
      <c r="B15" s="211"/>
      <c r="C15" s="211"/>
      <c r="D15" s="211"/>
      <c r="E15" s="62"/>
      <c r="J15" s="200"/>
      <c r="K15" s="200"/>
    </row>
    <row r="16" spans="2:11" x14ac:dyDescent="0.25">
      <c r="B16" s="211"/>
      <c r="C16" s="211"/>
      <c r="D16" s="211"/>
      <c r="E16" s="62"/>
      <c r="J16" s="200"/>
      <c r="K16" s="200"/>
    </row>
    <row r="17" spans="2:12" x14ac:dyDescent="0.25">
      <c r="B17" s="201" t="s">
        <v>3</v>
      </c>
      <c r="C17" s="201"/>
      <c r="D17" s="201"/>
      <c r="G17" s="63" t="s">
        <v>3</v>
      </c>
      <c r="H17" s="63"/>
      <c r="I17" s="63"/>
      <c r="J17" s="63" t="s">
        <v>3</v>
      </c>
      <c r="K17" s="63"/>
      <c r="L17" s="63"/>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03" t="s">
        <v>26</v>
      </c>
      <c r="E46" s="219"/>
      <c r="F46" s="51">
        <f>+A!D46/E!E60</f>
        <v>4.7076637310518593E-6</v>
      </c>
      <c r="G46" s="51">
        <f>+A!E46/E!F60</f>
        <v>1.2010263227154011E-6</v>
      </c>
      <c r="H46" s="51">
        <f>+A!F46/E!G60</f>
        <v>3.2933684779569435E-6</v>
      </c>
      <c r="I46" s="51">
        <f>+A!G46/E!H60</f>
        <v>3.7259558856681641E-6</v>
      </c>
      <c r="J46" s="51">
        <f>+A!H46/E!I60</f>
        <v>3.6908364409858802E-6</v>
      </c>
      <c r="K46" s="51">
        <f>+A!I46/E!J60</f>
        <v>3.9334921345935882E-6</v>
      </c>
      <c r="L46" s="51">
        <f>+A!J46/E!K60</f>
        <v>3.9417579587130902E-6</v>
      </c>
      <c r="M46" s="51">
        <f>+A!K46/E!L60</f>
        <v>6.8447197834898258E-6</v>
      </c>
      <c r="N46" s="51">
        <f>+A!L46/E!M60</f>
        <v>6.9625113520552582E-6</v>
      </c>
      <c r="O46" s="51">
        <f>+A!M46/E!N60</f>
        <v>8.3663605355129629E-6</v>
      </c>
      <c r="P46" s="51">
        <f>+A!N46/E!O60</f>
        <v>8.5748228772088888E-6</v>
      </c>
      <c r="Q46" s="51">
        <f>+A!O46/E!P60</f>
        <v>7.7704970659142063E-6</v>
      </c>
      <c r="R46" s="51">
        <f>+A!P46/E!Q60</f>
        <v>4.6530769935789041E-6</v>
      </c>
      <c r="S46" s="51">
        <f>+A!Q46/E!R60</f>
        <v>1.9958482521209042E-5</v>
      </c>
      <c r="T46" s="51">
        <f>+A!R46/E!S60</f>
        <v>2.199348950272024E-6</v>
      </c>
      <c r="U46" s="51">
        <f>+A!S46/E!T60</f>
        <v>1.2441891435413064E-5</v>
      </c>
      <c r="V46" s="51">
        <f>+A!T46/E!U60</f>
        <v>6.057764525474129E-6</v>
      </c>
      <c r="W46" s="51">
        <f>+A!U46/E!V60</f>
        <v>2.4314536746027226E-6</v>
      </c>
      <c r="X46" s="51">
        <f>+A!V46/E!W60</f>
        <v>2.1362062444060326E-6</v>
      </c>
      <c r="Y46" s="51">
        <f>+A!W46/E!X60</f>
        <v>2.1568410302647501E-6</v>
      </c>
      <c r="Z46" s="51">
        <f>+A!X46/E!Y60</f>
        <v>3.557786693677786E-6</v>
      </c>
      <c r="AA46" s="51">
        <f>+A!Y46/E!Z60</f>
        <v>2.604450099944242E-6</v>
      </c>
      <c r="AB46" s="51">
        <f>+A!Z46/E!AA60</f>
        <v>5.1950599118805386E-6</v>
      </c>
      <c r="AC46" s="51">
        <f>+A!AA46/E!AB60</f>
        <v>5.6905920773913192E-6</v>
      </c>
      <c r="AD46" s="51">
        <f>+A!AB46/E!AC60</f>
        <v>3.914877742362494E-6</v>
      </c>
      <c r="AE46" s="51">
        <f>+A!AC46/E!AD60</f>
        <v>3.8171511901696766E-6</v>
      </c>
    </row>
    <row r="47" spans="4:31" x14ac:dyDescent="0.25">
      <c r="D47" s="225" t="s">
        <v>16</v>
      </c>
      <c r="E47" s="226"/>
      <c r="F47" s="52">
        <f>+A!D47/E!E61</f>
        <v>6.046929767411129E-7</v>
      </c>
      <c r="G47" s="52">
        <f>+A!E47/E!F61</f>
        <v>2.7360404752212481E-6</v>
      </c>
      <c r="H47" s="52">
        <f>+A!F47/E!G61</f>
        <v>4.7749457535960724E-6</v>
      </c>
      <c r="I47" s="52">
        <f>+A!G47/E!H61</f>
        <v>5.4735882643377741E-6</v>
      </c>
      <c r="J47" s="52">
        <f>+A!H47/E!I61</f>
        <v>3.7539783547392404E-6</v>
      </c>
      <c r="K47" s="52">
        <f>+A!I47/E!J61</f>
        <v>4.6866073621067333E-6</v>
      </c>
      <c r="L47" s="52" t="e">
        <f>+A!#REF!/E!K61</f>
        <v>#REF!</v>
      </c>
      <c r="M47" s="52">
        <f>+A!K47/E!L61</f>
        <v>5.9390150245903689E-6</v>
      </c>
      <c r="N47" s="52">
        <f>+A!L47/E!M61</f>
        <v>3.7367500056582261E-6</v>
      </c>
      <c r="O47" s="52">
        <f>+A!M47/E!N61</f>
        <v>8.9313776604717749E-6</v>
      </c>
      <c r="P47" s="52">
        <f>+A!N47/E!O61</f>
        <v>1.0171317807132148E-5</v>
      </c>
      <c r="Q47" s="52">
        <f>+A!O47/E!P61</f>
        <v>7.0868910506310135E-6</v>
      </c>
      <c r="R47" s="52">
        <f>+A!P47/E!Q61</f>
        <v>5.1334742333267989E-6</v>
      </c>
      <c r="S47" s="52">
        <f>+A!Q47/E!R61</f>
        <v>4.8876758095246078E-6</v>
      </c>
      <c r="T47" s="52">
        <f>+A!R47/E!S61</f>
        <v>4.2157410640053888E-6</v>
      </c>
      <c r="U47" s="52">
        <f>+A!S47/E!T61</f>
        <v>6.7635522161395057E-6</v>
      </c>
      <c r="V47" s="52">
        <f>+A!T47/E!U61</f>
        <v>4.9762214761897552E-6</v>
      </c>
      <c r="W47" s="52">
        <f>+A!U47/E!V61</f>
        <v>6.4683835962307817E-6</v>
      </c>
      <c r="X47" s="52">
        <f>+A!V47/E!W61</f>
        <v>6.0395630135590292E-6</v>
      </c>
      <c r="Y47" s="52">
        <f>+A!W47/E!X61</f>
        <v>7.1149050191279756E-6</v>
      </c>
      <c r="Z47" s="52">
        <f>+A!X47/E!Y61</f>
        <v>1.0182132986111491E-5</v>
      </c>
      <c r="AA47" s="52">
        <f>+A!Y47/E!Z61</f>
        <v>1.0731915103207708E-5</v>
      </c>
      <c r="AB47" s="52">
        <f>+A!Z47/E!AA61</f>
        <v>1.1790673964949517E-5</v>
      </c>
      <c r="AC47" s="52">
        <f>+A!AA47/E!AB61</f>
        <v>1.29545076661984E-5</v>
      </c>
      <c r="AD47" s="52">
        <f>+A!AB47/E!AC61</f>
        <v>1.2241404055768565E-5</v>
      </c>
      <c r="AE47" s="52">
        <f>+A!AC47/E!AD61</f>
        <v>1.9347590038131716E-5</v>
      </c>
    </row>
    <row r="48" spans="4:31" x14ac:dyDescent="0.25">
      <c r="D48" s="42" t="s">
        <v>17</v>
      </c>
      <c r="E48" s="43"/>
      <c r="F48" s="53">
        <f>+A!D48/E!E62</f>
        <v>0</v>
      </c>
      <c r="G48" s="53">
        <f>+A!E48/E!F62</f>
        <v>0</v>
      </c>
      <c r="H48" s="53">
        <f>+A!F48/E!G62</f>
        <v>0</v>
      </c>
      <c r="I48" s="53">
        <f>+A!G48/E!H62</f>
        <v>0</v>
      </c>
      <c r="J48" s="53">
        <f>+A!H48/E!I62</f>
        <v>0</v>
      </c>
      <c r="K48" s="53">
        <f>+A!I48/E!J62</f>
        <v>0</v>
      </c>
      <c r="L48" s="53">
        <f>+A!J47/E!K62</f>
        <v>1.8341695379649414E-5</v>
      </c>
      <c r="M48" s="53">
        <f>+A!K48/E!L62</f>
        <v>0</v>
      </c>
      <c r="N48" s="53">
        <f>+A!L48/E!M62</f>
        <v>0</v>
      </c>
      <c r="O48" s="53">
        <f>+A!M48/E!N62</f>
        <v>0</v>
      </c>
      <c r="P48" s="53">
        <f>+A!N48/E!O62</f>
        <v>0</v>
      </c>
      <c r="Q48" s="53">
        <f>+A!O48/E!P62</f>
        <v>0</v>
      </c>
      <c r="R48" s="53">
        <f>+A!P48/E!Q62</f>
        <v>0</v>
      </c>
      <c r="S48" s="53">
        <f>+A!Q48/E!R62</f>
        <v>0</v>
      </c>
      <c r="T48" s="53">
        <f>+A!R48/E!S62</f>
        <v>0</v>
      </c>
      <c r="U48" s="53">
        <f>+A!S48/E!T62</f>
        <v>0</v>
      </c>
      <c r="V48" s="53">
        <f>+A!T48/E!U62</f>
        <v>0</v>
      </c>
      <c r="W48" s="53">
        <f>+A!U48/E!V62</f>
        <v>0</v>
      </c>
      <c r="X48" s="53">
        <f>+A!V48/E!W62</f>
        <v>0</v>
      </c>
      <c r="Y48" s="53">
        <f>+A!W48/E!X62</f>
        <v>0</v>
      </c>
      <c r="Z48" s="53">
        <f>+A!X48/E!Y62</f>
        <v>0</v>
      </c>
      <c r="AA48" s="53">
        <f>+A!Y48/E!Z62</f>
        <v>0</v>
      </c>
      <c r="AB48" s="53">
        <f>+A!Z48/E!AA62</f>
        <v>0</v>
      </c>
      <c r="AC48" s="53">
        <f>+A!AA48/E!AB62</f>
        <v>0</v>
      </c>
      <c r="AD48" s="53">
        <f>+A!AB48/E!AC62</f>
        <v>0</v>
      </c>
      <c r="AE48" s="53">
        <f>+A!AC48/E!AD62</f>
        <v>0</v>
      </c>
    </row>
    <row r="49" spans="4:31" x14ac:dyDescent="0.25">
      <c r="D49" s="40" t="s">
        <v>18</v>
      </c>
      <c r="E49" s="41"/>
      <c r="F49" s="53">
        <f>+A!D49/E!E63</f>
        <v>3.6480212571354435E-6</v>
      </c>
      <c r="G49" s="53">
        <f>+A!E49/E!F63</f>
        <v>3.0437384030716381E-6</v>
      </c>
      <c r="H49" s="53">
        <f>+A!F49/E!G63</f>
        <v>8.3949649532543855E-6</v>
      </c>
      <c r="I49" s="53">
        <f>+A!G49/E!H63</f>
        <v>8.8960034307601816E-6</v>
      </c>
      <c r="J49" s="53">
        <f>+A!H49/E!I63</f>
        <v>8.7197424333190661E-6</v>
      </c>
      <c r="K49" s="53">
        <f>+A!I49/E!J63</f>
        <v>1.0309310149121023E-5</v>
      </c>
      <c r="L49" s="53">
        <f>+A!J48/E!K63</f>
        <v>0</v>
      </c>
      <c r="M49" s="53">
        <f>+A!K49/E!L63</f>
        <v>4.0126740727291849E-6</v>
      </c>
      <c r="N49" s="53">
        <f>+A!L49/E!M63</f>
        <v>4.618153963916455E-6</v>
      </c>
      <c r="O49" s="53">
        <f>+A!M49/E!N63</f>
        <v>7.1062347171340424E-6</v>
      </c>
      <c r="P49" s="53">
        <f>+A!N49/E!O63</f>
        <v>3.6233370676940753E-6</v>
      </c>
      <c r="Q49" s="53">
        <f>+A!O49/E!P63</f>
        <v>3.8243400718138257E-5</v>
      </c>
      <c r="R49" s="53">
        <f>+A!P49/E!Q63</f>
        <v>1.9243856953569265E-5</v>
      </c>
      <c r="S49" s="53">
        <f>+A!Q49/E!R63</f>
        <v>1.1137227585207167E-5</v>
      </c>
      <c r="T49" s="53">
        <f>+A!R49/E!S63</f>
        <v>3.9737346275885152E-6</v>
      </c>
      <c r="U49" s="53">
        <f>+A!S49/E!T63</f>
        <v>1.1931745474611706E-5</v>
      </c>
      <c r="V49" s="53">
        <f>+A!T49/E!U63</f>
        <v>1.7891337818028805E-5</v>
      </c>
      <c r="W49" s="53">
        <f>+A!U49/E!V63</f>
        <v>1.6560355790658482E-5</v>
      </c>
      <c r="X49" s="53">
        <f>+A!V49/E!W63</f>
        <v>2.8814489434894613E-5</v>
      </c>
      <c r="Y49" s="53">
        <f>+A!W49/E!X63</f>
        <v>2.5292824854281708E-5</v>
      </c>
      <c r="Z49" s="53">
        <f>+A!X49/E!Y63</f>
        <v>1.1518086941446098E-5</v>
      </c>
      <c r="AA49" s="53">
        <f>+A!Y49/E!Z63</f>
        <v>1.1700545824687965E-5</v>
      </c>
      <c r="AB49" s="53">
        <f>+A!Z49/E!AA63</f>
        <v>1.7874238482010465E-5</v>
      </c>
      <c r="AC49" s="53">
        <f>+A!AA49/E!AB63</f>
        <v>2.2945446816460118E-5</v>
      </c>
      <c r="AD49" s="53">
        <f>+A!AB49/E!AC63</f>
        <v>1.4834013665190838E-5</v>
      </c>
      <c r="AE49" s="53">
        <f>+A!AC49/E!AD63</f>
        <v>7.4899190073175494E-6</v>
      </c>
    </row>
    <row r="50" spans="4:31" x14ac:dyDescent="0.25">
      <c r="D50" s="42" t="s">
        <v>19</v>
      </c>
      <c r="E50" s="43"/>
      <c r="F50" s="53">
        <f>+A!D50/E!E64</f>
        <v>0</v>
      </c>
      <c r="G50" s="53">
        <f>+A!E50/E!F64</f>
        <v>0</v>
      </c>
      <c r="H50" s="53">
        <f>+A!F50/E!G64</f>
        <v>6.1252885244244608E-6</v>
      </c>
      <c r="I50" s="53">
        <f>+A!G50/E!H64</f>
        <v>0</v>
      </c>
      <c r="J50" s="53">
        <f>+A!H50/E!I64</f>
        <v>0</v>
      </c>
      <c r="K50" s="53">
        <f>+A!I50/E!J64</f>
        <v>0</v>
      </c>
      <c r="L50" s="53">
        <f>+A!J49/E!K64</f>
        <v>1.5258531324402105E-6</v>
      </c>
      <c r="M50" s="53">
        <f>+A!K50/E!L64</f>
        <v>0</v>
      </c>
      <c r="N50" s="53">
        <f>+A!L50/E!M64</f>
        <v>0</v>
      </c>
      <c r="O50" s="53">
        <f>+A!M50/E!N64</f>
        <v>0</v>
      </c>
      <c r="P50" s="53">
        <f>+A!N50/E!O64</f>
        <v>0</v>
      </c>
      <c r="Q50" s="53">
        <f>+A!O50/E!P64</f>
        <v>0</v>
      </c>
      <c r="R50" s="53">
        <f>+A!P50/E!Q64</f>
        <v>0</v>
      </c>
      <c r="S50" s="53">
        <f>+A!Q50/E!R64</f>
        <v>7.6900619973276614E-5</v>
      </c>
      <c r="T50" s="53">
        <f>+A!R50/E!S64</f>
        <v>0</v>
      </c>
      <c r="U50" s="53">
        <f>+A!S50/E!T64</f>
        <v>6.446382196250973E-5</v>
      </c>
      <c r="V50" s="53">
        <f>+A!T50/E!U64</f>
        <v>1.6972035023346354E-5</v>
      </c>
      <c r="W50" s="53">
        <f>+A!U50/E!V64</f>
        <v>4.0248762726612334E-6</v>
      </c>
      <c r="X50" s="53">
        <f>+A!V50/E!W64</f>
        <v>0</v>
      </c>
      <c r="Y50" s="53">
        <f>+A!W50/E!X64</f>
        <v>0</v>
      </c>
      <c r="Z50" s="53">
        <f>+A!X50/E!Y64</f>
        <v>1.3593937495666992E-5</v>
      </c>
      <c r="AA50" s="53">
        <f>+A!Y50/E!Z64</f>
        <v>2.2920892323039183E-6</v>
      </c>
      <c r="AB50" s="53">
        <f>+A!Z50/E!AA64</f>
        <v>2.3632647809631188E-5</v>
      </c>
      <c r="AC50" s="53">
        <f>+A!AA50/E!AB64</f>
        <v>1.6237009991170208E-5</v>
      </c>
      <c r="AD50" s="53">
        <f>+A!AB50/E!AC64</f>
        <v>1.9459251564177988E-5</v>
      </c>
      <c r="AE50" s="53">
        <f>+A!AC50/E!AD64</f>
        <v>1.6152365360965861E-5</v>
      </c>
    </row>
    <row r="51" spans="4:31" x14ac:dyDescent="0.25">
      <c r="D51" s="40" t="s">
        <v>20</v>
      </c>
      <c r="E51" s="41"/>
      <c r="F51" s="53">
        <f>+A!D51/E!E65</f>
        <v>0</v>
      </c>
      <c r="G51" s="53">
        <f>+A!E51/E!F65</f>
        <v>0</v>
      </c>
      <c r="H51" s="53">
        <f>+A!F51/E!G65</f>
        <v>0</v>
      </c>
      <c r="I51" s="53">
        <f>+A!G51/E!H65</f>
        <v>0</v>
      </c>
      <c r="J51" s="53">
        <f>+A!H51/E!I65</f>
        <v>0</v>
      </c>
      <c r="K51" s="53">
        <f>+A!I51/E!J65</f>
        <v>0</v>
      </c>
      <c r="L51" s="53">
        <f>+A!J50/E!K65</f>
        <v>0</v>
      </c>
      <c r="M51" s="53">
        <f>+A!K51/E!L65</f>
        <v>0</v>
      </c>
      <c r="N51" s="53">
        <f>+A!L51/E!M65</f>
        <v>0</v>
      </c>
      <c r="O51" s="53">
        <f>+A!M51/E!N65</f>
        <v>0</v>
      </c>
      <c r="P51" s="53">
        <f>+A!N51/E!O65</f>
        <v>0</v>
      </c>
      <c r="Q51" s="53">
        <f>+A!O51/E!P65</f>
        <v>0</v>
      </c>
      <c r="R51" s="53">
        <f>+A!P51/E!Q65</f>
        <v>0</v>
      </c>
      <c r="S51" s="53">
        <f>+A!Q51/E!R65</f>
        <v>0</v>
      </c>
      <c r="T51" s="53">
        <f>+A!R51/E!S65</f>
        <v>0</v>
      </c>
      <c r="U51" s="53">
        <f>+A!S51/E!T65</f>
        <v>0</v>
      </c>
      <c r="V51" s="53">
        <f>+A!T51/E!U65</f>
        <v>0</v>
      </c>
      <c r="W51" s="53">
        <f>+A!U51/E!V65</f>
        <v>0</v>
      </c>
      <c r="X51" s="53">
        <f>+A!V51/E!W65</f>
        <v>0</v>
      </c>
      <c r="Y51" s="53">
        <f>+A!W51/E!X65</f>
        <v>0</v>
      </c>
      <c r="Z51" s="53">
        <f>+A!X51/E!Y65</f>
        <v>0</v>
      </c>
      <c r="AA51" s="53">
        <f>+A!Y51/E!Z65</f>
        <v>0</v>
      </c>
      <c r="AB51" s="53">
        <f>+A!Z51/E!AA65</f>
        <v>0</v>
      </c>
      <c r="AC51" s="53">
        <f>+A!AA51/E!AB65</f>
        <v>0</v>
      </c>
      <c r="AD51" s="53">
        <f>+A!AB51/E!AC65</f>
        <v>0</v>
      </c>
      <c r="AE51" s="53">
        <f>+A!AC51/E!AD65</f>
        <v>0</v>
      </c>
    </row>
    <row r="52" spans="4:31" x14ac:dyDescent="0.25">
      <c r="D52" s="42" t="s">
        <v>21</v>
      </c>
      <c r="E52" s="43"/>
      <c r="F52" s="53">
        <f>+A!D52/E!E66</f>
        <v>4.9281153271634787E-6</v>
      </c>
      <c r="G52" s="53">
        <f>+A!E52/E!F66</f>
        <v>5.8123200219903093E-6</v>
      </c>
      <c r="H52" s="53">
        <f>+A!F52/E!G66</f>
        <v>2.2238269752762508E-6</v>
      </c>
      <c r="I52" s="53">
        <f>+A!G52/E!H66</f>
        <v>1.8993865807513701E-6</v>
      </c>
      <c r="J52" s="53">
        <f>+A!H52/E!I66</f>
        <v>4.3559352346834063E-6</v>
      </c>
      <c r="K52" s="53">
        <f>+A!I52/E!J66</f>
        <v>3.4129730921637874E-6</v>
      </c>
      <c r="L52" s="53">
        <f>+A!J51/E!K66</f>
        <v>0</v>
      </c>
      <c r="M52" s="53">
        <f>+A!K52/E!L66</f>
        <v>2.5636669366772927E-6</v>
      </c>
      <c r="N52" s="53">
        <f>+A!L52/E!M66</f>
        <v>7.7994988807000067E-7</v>
      </c>
      <c r="O52" s="53">
        <f>+A!M52/E!N66</f>
        <v>1.0564028197681972E-6</v>
      </c>
      <c r="P52" s="53">
        <f>+A!N52/E!O66</f>
        <v>1.0155533395034411E-6</v>
      </c>
      <c r="Q52" s="53">
        <f>+A!O52/E!P66</f>
        <v>6.6223508538763774E-7</v>
      </c>
      <c r="R52" s="53">
        <f>+A!P52/E!Q66</f>
        <v>5.7658257641547826E-7</v>
      </c>
      <c r="S52" s="53">
        <f>+A!Q52/E!R66</f>
        <v>8.5661864514779482E-7</v>
      </c>
      <c r="T52" s="53">
        <f>+A!R52/E!S66</f>
        <v>4.3864878452566215E-6</v>
      </c>
      <c r="U52" s="53">
        <f>+A!S52/E!T66</f>
        <v>2.3879692006603078E-6</v>
      </c>
      <c r="V52" s="53">
        <f>+A!T52/E!U66</f>
        <v>8.1582434325586217E-6</v>
      </c>
      <c r="W52" s="53">
        <f>+A!U52/E!V66</f>
        <v>3.099970203448329E-6</v>
      </c>
      <c r="X52" s="53">
        <f>+A!V52/E!W66</f>
        <v>2.2694557684179067E-6</v>
      </c>
      <c r="Y52" s="53">
        <f>+A!W52/E!X66</f>
        <v>4.3068110206539816E-7</v>
      </c>
      <c r="Z52" s="53">
        <f>+A!X52/E!Y66</f>
        <v>3.6546095356217996E-7</v>
      </c>
      <c r="AA52" s="53">
        <f>+A!Y52/E!Z66</f>
        <v>4.3168658309592205E-7</v>
      </c>
      <c r="AB52" s="53">
        <f>+A!Z52/E!AA66</f>
        <v>3.6597056334461077E-7</v>
      </c>
      <c r="AC52" s="53">
        <f>+A!AA52/E!AB66</f>
        <v>2.4527292424306488E-7</v>
      </c>
      <c r="AD52" s="53">
        <f>+A!AB52/E!AC66</f>
        <v>2.5556067538234634E-7</v>
      </c>
      <c r="AE52" s="53">
        <f>+A!AC52/E!AD66</f>
        <v>3.0383684361808972E-7</v>
      </c>
    </row>
    <row r="53" spans="4:31" x14ac:dyDescent="0.25">
      <c r="D53" s="40" t="s">
        <v>22</v>
      </c>
      <c r="E53" s="41"/>
      <c r="F53" s="53">
        <f>+A!D53/E!E67</f>
        <v>2.5145707140717927E-5</v>
      </c>
      <c r="G53" s="53">
        <f>+A!E53/E!F67</f>
        <v>2.0273208933246732E-6</v>
      </c>
      <c r="H53" s="53">
        <f>+A!F53/E!G67</f>
        <v>1.2720584151597421E-5</v>
      </c>
      <c r="I53" s="53">
        <f>+A!G53/E!H67</f>
        <v>1.9034244189605352E-5</v>
      </c>
      <c r="J53" s="53">
        <f>+A!H53/E!I67</f>
        <v>1.9145717125738878E-5</v>
      </c>
      <c r="K53" s="53">
        <f>+A!I53/E!J67</f>
        <v>2.2180343292089763E-5</v>
      </c>
      <c r="L53" s="53">
        <f>+A!J52/E!K67</f>
        <v>1.3710963091368934E-6</v>
      </c>
      <c r="M53" s="53">
        <f>+A!K53/E!L67</f>
        <v>4.4212956522518062E-5</v>
      </c>
      <c r="N53" s="53">
        <f>+A!L53/E!M67</f>
        <v>4.7570745389174653E-5</v>
      </c>
      <c r="O53" s="53">
        <f>+A!M53/E!N67</f>
        <v>5.3665618770228356E-5</v>
      </c>
      <c r="P53" s="53">
        <f>+A!N53/E!O67</f>
        <v>5.4427566864675845E-5</v>
      </c>
      <c r="Q53" s="53">
        <f>+A!O53/E!P67</f>
        <v>4.2883821505339736E-5</v>
      </c>
      <c r="R53" s="53">
        <f>+A!P53/E!Q67</f>
        <v>2.5329719116369338E-5</v>
      </c>
      <c r="S53" s="53">
        <f>+A!Q53/E!R67</f>
        <v>4.0514362635149365E-5</v>
      </c>
      <c r="T53" s="53">
        <f>+A!R53/E!S67</f>
        <v>9.9553565564074042E-6</v>
      </c>
      <c r="U53" s="53">
        <f>+A!S53/E!T67</f>
        <v>9.7362287553504263E-6</v>
      </c>
      <c r="V53" s="53">
        <f>+A!T53/E!U67</f>
        <v>8.1450066900573105E-6</v>
      </c>
      <c r="W53" s="53">
        <f>+A!U53/E!V67</f>
        <v>2.2248222176226343E-6</v>
      </c>
      <c r="X53" s="53">
        <f>+A!V53/E!W67</f>
        <v>2.8100834957122153E-6</v>
      </c>
      <c r="Y53" s="53">
        <f>+A!W53/E!X67</f>
        <v>5.1928502450558226E-6</v>
      </c>
      <c r="Z53" s="53">
        <f>+A!X53/E!Y67</f>
        <v>6.729644953209034E-6</v>
      </c>
      <c r="AA53" s="53">
        <f>+A!Y53/E!Z67</f>
        <v>9.1018040749053994E-6</v>
      </c>
      <c r="AB53" s="53">
        <f>+A!Z53/E!AA67</f>
        <v>8.5724897889943052E-6</v>
      </c>
      <c r="AC53" s="53">
        <f>+A!AA53/E!AB67</f>
        <v>1.5322105844602106E-5</v>
      </c>
      <c r="AD53" s="53">
        <f>+A!AB53/E!AC67</f>
        <v>1.503846698278379E-6</v>
      </c>
      <c r="AE53" s="53">
        <f>+A!AC53/E!AD67</f>
        <v>5.6635064725326074E-6</v>
      </c>
    </row>
    <row r="54" spans="4:31" x14ac:dyDescent="0.25">
      <c r="D54" s="42" t="s">
        <v>23</v>
      </c>
      <c r="E54" s="43"/>
      <c r="F54" s="53">
        <f>+A!D54/E!E68</f>
        <v>1.4446020993354657E-8</v>
      </c>
      <c r="G54" s="53">
        <f>+A!E54/E!F68</f>
        <v>1.6550551343727379E-8</v>
      </c>
      <c r="H54" s="53">
        <f>+A!F54/E!G68</f>
        <v>3.9471411247926655E-8</v>
      </c>
      <c r="I54" s="53">
        <f>+A!G54/E!H68</f>
        <v>4.4554307254854969E-10</v>
      </c>
      <c r="J54" s="53">
        <f>+A!H54/E!I68</f>
        <v>0</v>
      </c>
      <c r="K54" s="53">
        <f>+A!I54/E!J68</f>
        <v>7.9604457917604774E-8</v>
      </c>
      <c r="L54" s="53">
        <f>+A!J53/E!K68</f>
        <v>8.5049555925985945E-6</v>
      </c>
      <c r="M54" s="53">
        <f>+A!K54/E!L68</f>
        <v>9.695129774816498E-9</v>
      </c>
      <c r="N54" s="53">
        <f>+A!L54/E!M68</f>
        <v>3.3623170038212691E-8</v>
      </c>
      <c r="O54" s="53">
        <f>+A!M54/E!N68</f>
        <v>1.9992422343195191E-8</v>
      </c>
      <c r="P54" s="53">
        <f>+A!N54/E!O68</f>
        <v>7.423312613763906E-7</v>
      </c>
      <c r="Q54" s="53">
        <f>+A!O54/E!P68</f>
        <v>3.6043766779500608E-9</v>
      </c>
      <c r="R54" s="53">
        <f>+A!P54/E!Q68</f>
        <v>5.5345818826728239E-9</v>
      </c>
      <c r="S54" s="53">
        <f>+A!Q54/E!R68</f>
        <v>3.3039914408187207E-9</v>
      </c>
      <c r="T54" s="53">
        <f>+A!R54/E!S68</f>
        <v>2.9570110784798606E-8</v>
      </c>
      <c r="U54" s="53">
        <f>+A!S54/E!T68</f>
        <v>1.2276880244637643E-8</v>
      </c>
      <c r="V54" s="53">
        <f>+A!T54/E!U68</f>
        <v>7.5808477300479475E-9</v>
      </c>
      <c r="W54" s="53">
        <f>+A!U54/E!V68</f>
        <v>1.2307182803384587E-8</v>
      </c>
      <c r="X54" s="53">
        <f>+A!V54/E!W68</f>
        <v>7.4703244685838186E-9</v>
      </c>
      <c r="Y54" s="53">
        <f>+A!W54/E!X68</f>
        <v>2.187039559944435E-8</v>
      </c>
      <c r="Z54" s="53">
        <f>+A!X54/E!Y68</f>
        <v>3.3579996856232114E-8</v>
      </c>
      <c r="AA54" s="53">
        <f>+A!Y54/E!Z68</f>
        <v>1.9315399919287822E-8</v>
      </c>
      <c r="AB54" s="53">
        <f>+A!Z54/E!AA68</f>
        <v>3.2479205441353643E-8</v>
      </c>
      <c r="AC54" s="53">
        <f>+A!AA54/E!AB68</f>
        <v>3.8898656958345073E-8</v>
      </c>
      <c r="AD54" s="53">
        <f>+A!AB54/E!AC68</f>
        <v>1.0352932217889377E-8</v>
      </c>
      <c r="AE54" s="53">
        <f>+A!AC54/E!AD68</f>
        <v>3.0618213159101787E-8</v>
      </c>
    </row>
    <row r="55" spans="4:31" x14ac:dyDescent="0.25">
      <c r="D55" s="40" t="s">
        <v>24</v>
      </c>
      <c r="E55" s="41"/>
      <c r="F55" s="53">
        <f>+A!D55/E!E69</f>
        <v>1.2882783690193104E-7</v>
      </c>
      <c r="G55" s="53">
        <f>+A!E55/E!F69</f>
        <v>2.8490212410811628E-7</v>
      </c>
      <c r="H55" s="53">
        <f>+A!F55/E!G69</f>
        <v>1.407019855285914E-9</v>
      </c>
      <c r="I55" s="53">
        <f>+A!G55/E!H69</f>
        <v>1.4008364070371876E-9</v>
      </c>
      <c r="J55" s="53">
        <f>+A!H55/E!I69</f>
        <v>8.9446748914870432E-8</v>
      </c>
      <c r="K55" s="53">
        <f>+A!I55/E!J69</f>
        <v>0</v>
      </c>
      <c r="L55" s="53">
        <f>+A!J54/E!K69</f>
        <v>1.9371993554073031E-8</v>
      </c>
      <c r="M55" s="53">
        <f>+A!K55/E!L69</f>
        <v>4.2051654188973845E-8</v>
      </c>
      <c r="N55" s="53">
        <f>+A!L55/E!M69</f>
        <v>6.9210567412026936E-8</v>
      </c>
      <c r="O55" s="53">
        <f>+A!M55/E!N69</f>
        <v>5.5567182923187893E-9</v>
      </c>
      <c r="P55" s="53">
        <f>+A!N55/E!O69</f>
        <v>2.8605301062150659E-8</v>
      </c>
      <c r="Q55" s="53">
        <f>+A!O55/E!P69</f>
        <v>2.7166624939688383E-8</v>
      </c>
      <c r="R55" s="53">
        <f>+A!P55/E!Q69</f>
        <v>2.9796349235816738E-8</v>
      </c>
      <c r="S55" s="53">
        <f>+A!Q55/E!R69</f>
        <v>5.6971954341337669E-8</v>
      </c>
      <c r="T55" s="53">
        <f>+A!R55/E!S69</f>
        <v>1.3491488234668938E-7</v>
      </c>
      <c r="U55" s="53">
        <f>+A!S55/E!T69</f>
        <v>2.2172057278122072E-7</v>
      </c>
      <c r="V55" s="53">
        <f>+A!T55/E!U69</f>
        <v>1.518327117047733E-7</v>
      </c>
      <c r="W55" s="53">
        <f>+A!U55/E!V69</f>
        <v>3.8565881341016333E-7</v>
      </c>
      <c r="X55" s="53">
        <f>+A!V55/E!W69</f>
        <v>3.6418391944746823E-7</v>
      </c>
      <c r="Y55" s="53">
        <f>+A!W55/E!X69</f>
        <v>4.2470310301464585E-7</v>
      </c>
      <c r="Z55" s="53">
        <f>+A!X55/E!Y69</f>
        <v>2.3447880719960414E-7</v>
      </c>
      <c r="AA55" s="53">
        <f>+A!Y55/E!Z69</f>
        <v>3.7711998936704102E-7</v>
      </c>
      <c r="AB55" s="53">
        <f>+A!Z55/E!AA69</f>
        <v>1.553600756411529E-7</v>
      </c>
      <c r="AC55" s="53">
        <f>+A!AA55/E!AB69</f>
        <v>2.5119819013664587E-7</v>
      </c>
      <c r="AD55" s="53">
        <f>+A!AB55/E!AC69</f>
        <v>2.0706622352184847E-7</v>
      </c>
      <c r="AE55" s="53">
        <f>+A!AC55/E!AD69</f>
        <v>6.0406641949025707E-8</v>
      </c>
    </row>
    <row r="56" spans="4:31" ht="15.75" thickBot="1" x14ac:dyDescent="0.3">
      <c r="D56" s="44" t="s">
        <v>25</v>
      </c>
      <c r="E56" s="45"/>
      <c r="F56" s="54">
        <f>+A!D56/E!E70</f>
        <v>0</v>
      </c>
      <c r="G56" s="54">
        <f>+A!E56/E!F70</f>
        <v>0</v>
      </c>
      <c r="H56" s="54">
        <f>+A!F56/E!G70</f>
        <v>0</v>
      </c>
      <c r="I56" s="54">
        <f>+A!G56/E!H70</f>
        <v>0</v>
      </c>
      <c r="J56" s="54">
        <f>+A!H56/E!I70</f>
        <v>0</v>
      </c>
      <c r="K56" s="54">
        <f>+A!I56/E!J70</f>
        <v>0</v>
      </c>
      <c r="L56" s="54">
        <f>+A!J55/E!K70</f>
        <v>4.6855010468047657E-8</v>
      </c>
      <c r="M56" s="54">
        <f>+A!K56/E!L70</f>
        <v>0</v>
      </c>
      <c r="N56" s="54">
        <f>+A!L56/E!M70</f>
        <v>0</v>
      </c>
      <c r="O56" s="54">
        <f>+A!M56/E!N70</f>
        <v>0</v>
      </c>
      <c r="P56" s="54">
        <f>+A!N56/E!O70</f>
        <v>3.8254529501227352E-8</v>
      </c>
      <c r="Q56" s="54">
        <f>+A!O56/E!P70</f>
        <v>6.8902944441182974E-8</v>
      </c>
      <c r="R56" s="54">
        <f>+A!P56/E!Q70</f>
        <v>0</v>
      </c>
      <c r="S56" s="54">
        <f>+A!Q56/E!R70</f>
        <v>8.0979264041224205E-9</v>
      </c>
      <c r="T56" s="54">
        <f>+A!R56/E!S70</f>
        <v>3.3004780461709566E-8</v>
      </c>
      <c r="U56" s="54">
        <f>+A!S56/E!T70</f>
        <v>2.909242032916081E-8</v>
      </c>
      <c r="V56" s="54">
        <f>+A!T56/E!U70</f>
        <v>5.9339470025220638E-9</v>
      </c>
      <c r="W56" s="54">
        <f>+A!U56/E!V70</f>
        <v>2.5034901710099133E-8</v>
      </c>
      <c r="X56" s="54">
        <f>+A!V56/E!W70</f>
        <v>0</v>
      </c>
      <c r="Y56" s="54">
        <f>+A!W56/E!X70</f>
        <v>1.0427987313096388E-8</v>
      </c>
      <c r="Z56" s="54">
        <f>+A!X56/E!Y70</f>
        <v>0</v>
      </c>
      <c r="AA56" s="54">
        <f>+A!Y56/E!Z70</f>
        <v>3.4591499489525337E-9</v>
      </c>
      <c r="AB56" s="54">
        <f>+A!Z56/E!AA70</f>
        <v>5.5667246194677422E-9</v>
      </c>
      <c r="AC56" s="54">
        <f>+A!AA56/E!AB70</f>
        <v>4.6721894199634011E-8</v>
      </c>
      <c r="AD56" s="54">
        <f>+A!AB56/E!AC70</f>
        <v>5.2293653043377565E-9</v>
      </c>
      <c r="AE56" s="54">
        <f>+A!AC56/E!AD70</f>
        <v>0</v>
      </c>
    </row>
    <row r="57" spans="4:31" x14ac:dyDescent="0.25">
      <c r="D57" s="1" t="s">
        <v>52</v>
      </c>
    </row>
    <row r="58" spans="4:31" ht="16.5" thickBot="1" x14ac:dyDescent="0.3">
      <c r="E58" s="237" t="s">
        <v>56</v>
      </c>
      <c r="F58" s="237"/>
      <c r="G58" s="237"/>
      <c r="H58" s="237"/>
      <c r="I58" s="237"/>
      <c r="J58" s="237"/>
      <c r="K58" s="237"/>
      <c r="L58" s="237"/>
      <c r="M58" s="237"/>
      <c r="N58" s="237"/>
      <c r="O58" s="237"/>
      <c r="P58" s="237"/>
      <c r="Q58" s="237"/>
      <c r="R58" s="237"/>
      <c r="S58" s="237"/>
      <c r="T58" s="237"/>
      <c r="U58" s="237"/>
      <c r="V58" s="237"/>
      <c r="W58" s="237"/>
      <c r="X58" s="237"/>
      <c r="Y58" s="237"/>
      <c r="Z58" s="237"/>
    </row>
    <row r="59" spans="4:31" ht="15.75" thickBot="1" x14ac:dyDescent="0.3">
      <c r="D59" s="57" t="s">
        <v>14</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1" ht="15.75" thickBot="1" x14ac:dyDescent="0.3">
      <c r="D60" s="58" t="s">
        <v>15</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1" x14ac:dyDescent="0.25">
      <c r="D61" s="59" t="s">
        <v>16</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1" x14ac:dyDescent="0.25">
      <c r="D62" s="60" t="s">
        <v>17</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1" x14ac:dyDescent="0.25">
      <c r="D63" s="60" t="s">
        <v>18</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1" x14ac:dyDescent="0.25">
      <c r="D64" s="60" t="s">
        <v>19</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20</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21</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22</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23</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24</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25</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51</v>
      </c>
    </row>
    <row r="72" spans="4:30" ht="15.75" thickBot="1" x14ac:dyDescent="0.3"/>
    <row r="73" spans="4:30" ht="15.75" thickBot="1" x14ac:dyDescent="0.3">
      <c r="D73" s="57" t="s">
        <v>14</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15</v>
      </c>
      <c r="E74" s="51">
        <f>+B!E46/E!E88</f>
        <v>2.557495593687958E-5</v>
      </c>
      <c r="F74" s="51">
        <f>+B!F46/E!F88</f>
        <v>2.5907367849929731E-5</v>
      </c>
      <c r="G74" s="51">
        <f>+B!G46/E!G88</f>
        <v>2.6609591666053982E-5</v>
      </c>
      <c r="H74" s="51">
        <f>+B!H46/E!H88</f>
        <v>2.3131036177740975E-5</v>
      </c>
      <c r="I74" s="51">
        <f>+B!I46/E!I88</f>
        <v>1.6734245683016594E-5</v>
      </c>
      <c r="J74" s="51">
        <f>+B!J46/E!J88</f>
        <v>2.1560931602341894E-5</v>
      </c>
      <c r="K74" s="51">
        <f>+B!K46/E!K88</f>
        <v>2.637061360717835E-5</v>
      </c>
      <c r="L74" s="51">
        <f>+B!L46/E!L88</f>
        <v>2.4403502452822878E-5</v>
      </c>
      <c r="M74" s="51">
        <f>+B!M46/E!M88</f>
        <v>2.1262003996925818E-5</v>
      </c>
      <c r="N74" s="51">
        <f>+B!N46/E!N88</f>
        <v>1.7330667035062434E-5</v>
      </c>
      <c r="O74" s="51">
        <f>+B!O46/E!O88</f>
        <v>2.1159561970145208E-5</v>
      </c>
      <c r="P74" s="51">
        <f>+B!P46/E!P88</f>
        <v>2.2471237574375353E-5</v>
      </c>
      <c r="Q74" s="51">
        <f>+B!Q46/E!Q88</f>
        <v>2.1505148646030663E-5</v>
      </c>
      <c r="R74" s="51">
        <f>+B!R46/E!R88</f>
        <v>2.2916715075230219E-5</v>
      </c>
      <c r="S74" s="51">
        <f>+B!S46/E!S88</f>
        <v>2.3240276237470311E-5</v>
      </c>
      <c r="T74" s="51">
        <f>+B!T46/E!T88</f>
        <v>2.2240783722283394E-5</v>
      </c>
      <c r="U74" s="51">
        <f>+B!U46/E!U88</f>
        <v>2.7402102375486269E-5</v>
      </c>
      <c r="V74" s="51">
        <f>+B!V46/E!V88</f>
        <v>3.0058943192514138E-5</v>
      </c>
      <c r="W74" s="51">
        <f>+B!W46/E!W88</f>
        <v>2.9741797777619219E-5</v>
      </c>
      <c r="X74" s="51">
        <f>+B!X46/E!X88</f>
        <v>3.2980345338955104E-5</v>
      </c>
      <c r="Y74" s="51">
        <f>+B!Y46/E!Y88</f>
        <v>3.1687288312864471E-5</v>
      </c>
      <c r="Z74" s="51">
        <f>+B!Z46/E!Z88</f>
        <v>2.6979943951912743E-5</v>
      </c>
      <c r="AA74" s="51">
        <f>+B!AA46/E!AA88</f>
        <v>2.3484718275123682E-5</v>
      </c>
      <c r="AB74" s="51">
        <f>+B!AB46/E!AB88</f>
        <v>2.17253828257787E-5</v>
      </c>
      <c r="AC74" s="51">
        <f>+B!AC46/E!AC88</f>
        <v>2.1485826844130563E-5</v>
      </c>
      <c r="AD74" s="51">
        <f>+B!AD46/E!AD88</f>
        <v>1.9803239559571524E-5</v>
      </c>
    </row>
    <row r="75" spans="4:30" x14ac:dyDescent="0.25">
      <c r="D75" s="59" t="s">
        <v>16</v>
      </c>
      <c r="E75" s="52">
        <f>+B!E47/E!E89</f>
        <v>4.265437272201394E-8</v>
      </c>
      <c r="F75" s="52">
        <f>+B!F47/E!F89</f>
        <v>2.2430532373027642E-7</v>
      </c>
      <c r="G75" s="52">
        <f>+B!G47/E!G89</f>
        <v>3.9854228303318637E-7</v>
      </c>
      <c r="H75" s="52">
        <f>+B!H47/E!H89</f>
        <v>4.551160872389362E-7</v>
      </c>
      <c r="I75" s="52">
        <f>+B!I47/E!I89</f>
        <v>2.141634782738408E-7</v>
      </c>
      <c r="J75" s="52">
        <f>+B!J47/E!J89</f>
        <v>5.2870999665319768E-7</v>
      </c>
      <c r="K75" s="52">
        <f>+B!K47/E!K89</f>
        <v>1.4866600075701822E-7</v>
      </c>
      <c r="L75" s="52">
        <f>+B!L47/E!L89</f>
        <v>4.0689061904222547E-7</v>
      </c>
      <c r="M75" s="52">
        <f>+B!M47/E!M89</f>
        <v>1.8106063894698248E-7</v>
      </c>
      <c r="N75" s="52">
        <f>+B!N47/E!N89</f>
        <v>2.3056550449625024E-7</v>
      </c>
      <c r="O75" s="52">
        <f>+B!O47/E!O89</f>
        <v>4.3329637371541019E-7</v>
      </c>
      <c r="P75" s="52">
        <f>+B!P47/E!P89</f>
        <v>6.0026256678077109E-7</v>
      </c>
      <c r="Q75" s="52">
        <f>+B!Q47/E!Q89</f>
        <v>6.7813230612456361E-7</v>
      </c>
      <c r="R75" s="52">
        <f>+B!R47/E!R89</f>
        <v>6.2368462732845872E-7</v>
      </c>
      <c r="S75" s="52">
        <f>+B!S47/E!S89</f>
        <v>5.7789197910899305E-7</v>
      </c>
      <c r="T75" s="52">
        <f>+B!T47/E!T89</f>
        <v>8.3387994470481639E-7</v>
      </c>
      <c r="U75" s="52">
        <f>+B!U47/E!U89</f>
        <v>2.2511836218849038E-7</v>
      </c>
      <c r="V75" s="52">
        <f>+B!V47/E!V89</f>
        <v>1.0278654342170972E-6</v>
      </c>
      <c r="W75" s="52">
        <f>+B!W47/E!W89</f>
        <v>7.8003170369401143E-7</v>
      </c>
      <c r="X75" s="52">
        <f>+B!X47/E!X89</f>
        <v>3.6794767392432252E-7</v>
      </c>
      <c r="Y75" s="52">
        <f>+B!Y47/E!Y89</f>
        <v>3.080385045500133E-7</v>
      </c>
      <c r="Z75" s="52">
        <f>+B!Z47/E!Z89</f>
        <v>5.3860883003695252E-7</v>
      </c>
      <c r="AA75" s="52">
        <f>+B!AA47/E!AA89</f>
        <v>5.2258860139751111E-7</v>
      </c>
      <c r="AB75" s="52">
        <f>+B!AB47/E!AB89</f>
        <v>5.8773305508219295E-7</v>
      </c>
      <c r="AC75" s="52">
        <f>+B!AC47/E!AC89</f>
        <v>5.0787703644113779E-7</v>
      </c>
      <c r="AD75" s="52">
        <f>+B!AD47/E!AD89</f>
        <v>1.0967205292146289E-6</v>
      </c>
    </row>
    <row r="76" spans="4:30" x14ac:dyDescent="0.25">
      <c r="D76" s="60" t="s">
        <v>17</v>
      </c>
      <c r="E76" s="53">
        <f>+B!E48/E!E90</f>
        <v>0</v>
      </c>
      <c r="F76" s="53">
        <f>+B!F48/E!F90</f>
        <v>0</v>
      </c>
      <c r="G76" s="53">
        <f>+B!G48/E!G90</f>
        <v>1.7358756814047107E-8</v>
      </c>
      <c r="H76" s="53">
        <f>+B!H48/E!H90</f>
        <v>0</v>
      </c>
      <c r="I76" s="53">
        <f>+B!I48/E!I90</f>
        <v>0</v>
      </c>
      <c r="J76" s="53">
        <f>+B!J48/E!J90</f>
        <v>0</v>
      </c>
      <c r="K76" s="53">
        <f>+B!K48/E!K90</f>
        <v>0</v>
      </c>
      <c r="L76" s="53">
        <f>+B!L48/E!L90</f>
        <v>0</v>
      </c>
      <c r="M76" s="53">
        <f>+B!M48/E!M90</f>
        <v>0</v>
      </c>
      <c r="N76" s="53">
        <f>+B!N48/E!N90</f>
        <v>0</v>
      </c>
      <c r="O76" s="53">
        <f>+B!O48/E!O90</f>
        <v>0</v>
      </c>
      <c r="P76" s="53">
        <f>+B!P48/E!P90</f>
        <v>0</v>
      </c>
      <c r="Q76" s="53">
        <f>+B!Q48/E!Q90</f>
        <v>1.7828261896472599E-8</v>
      </c>
      <c r="R76" s="53">
        <f>+B!R48/E!R90</f>
        <v>0</v>
      </c>
      <c r="S76" s="53">
        <f>+B!S48/E!S90</f>
        <v>0</v>
      </c>
      <c r="T76" s="53">
        <f>+B!T48/E!T90</f>
        <v>1.2332552306689368E-6</v>
      </c>
      <c r="U76" s="53">
        <f>+B!U48/E!U90</f>
        <v>3.5423711935892696E-6</v>
      </c>
      <c r="V76" s="53">
        <f>+B!V48/E!V90</f>
        <v>2.1861195459836697E-6</v>
      </c>
      <c r="W76" s="53">
        <f>+B!W48/E!W90</f>
        <v>2.1512987963949278E-6</v>
      </c>
      <c r="X76" s="53">
        <f>+B!X48/E!X90</f>
        <v>3.9894491967736312E-6</v>
      </c>
      <c r="Y76" s="53">
        <f>+B!Y48/E!Y90</f>
        <v>6.5775439810059456E-6</v>
      </c>
      <c r="Z76" s="53">
        <f>+B!Z48/E!Z90</f>
        <v>1.8958105219818176E-6</v>
      </c>
      <c r="AA76" s="53">
        <f>+B!AA48/E!AA90</f>
        <v>2.6267721203599162E-6</v>
      </c>
      <c r="AB76" s="53">
        <f>+B!AB48/E!AB90</f>
        <v>1.5282010972082946E-6</v>
      </c>
      <c r="AC76" s="53">
        <f>+B!AC48/E!AC90</f>
        <v>1.5402330835979774E-6</v>
      </c>
      <c r="AD76" s="53">
        <f>+B!AD48/E!AD90</f>
        <v>0</v>
      </c>
    </row>
    <row r="77" spans="4:30" x14ac:dyDescent="0.25">
      <c r="D77" s="60" t="s">
        <v>18</v>
      </c>
      <c r="E77" s="53">
        <f>+B!E49/E!E91</f>
        <v>4.0970790782478034E-7</v>
      </c>
      <c r="F77" s="53">
        <f>+B!F49/E!F91</f>
        <v>1.7482256712347345E-6</v>
      </c>
      <c r="G77" s="53">
        <f>+B!G49/E!G91</f>
        <v>8.6749097240834678E-7</v>
      </c>
      <c r="H77" s="53">
        <f>+B!H49/E!H91</f>
        <v>1.2663601067386421E-6</v>
      </c>
      <c r="I77" s="53">
        <f>+B!I49/E!I91</f>
        <v>1.1658576402968512E-6</v>
      </c>
      <c r="J77" s="53">
        <f>+B!J49/E!J91</f>
        <v>9.8549587291439365E-7</v>
      </c>
      <c r="K77" s="53">
        <f>+B!K49/E!K91</f>
        <v>1.4204429105207548E-6</v>
      </c>
      <c r="L77" s="53">
        <f>+B!L49/E!L91</f>
        <v>2.5320822684333301E-6</v>
      </c>
      <c r="M77" s="53">
        <f>+B!M49/E!M91</f>
        <v>3.3881074858828503E-6</v>
      </c>
      <c r="N77" s="53">
        <f>+B!N49/E!N91</f>
        <v>6.4135800015295147E-6</v>
      </c>
      <c r="O77" s="53">
        <f>+B!O49/E!O91</f>
        <v>1.4338748787888565E-6</v>
      </c>
      <c r="P77" s="53">
        <f>+B!P49/E!P91</f>
        <v>2.4756527030076978E-6</v>
      </c>
      <c r="Q77" s="53">
        <f>+B!Q49/E!Q91</f>
        <v>1.2526018825407304E-5</v>
      </c>
      <c r="R77" s="53">
        <f>+B!R49/E!R91</f>
        <v>1.1382514233577866E-5</v>
      </c>
      <c r="S77" s="53">
        <f>+B!S49/E!S91</f>
        <v>1.848333655974577E-5</v>
      </c>
      <c r="T77" s="53">
        <f>+B!T49/E!T91</f>
        <v>1.7999838972514713E-5</v>
      </c>
      <c r="U77" s="53">
        <f>+B!U49/E!U91</f>
        <v>2.1554914114748557E-5</v>
      </c>
      <c r="V77" s="53">
        <f>+B!V49/E!V91</f>
        <v>1.628467957962967E-5</v>
      </c>
      <c r="W77" s="53">
        <f>+B!W49/E!W91</f>
        <v>1.7194385212597394E-5</v>
      </c>
      <c r="X77" s="53">
        <f>+B!X49/E!X91</f>
        <v>1.5081815362511299E-5</v>
      </c>
      <c r="Y77" s="53">
        <f>+B!Y49/E!Y91</f>
        <v>8.952253001048014E-6</v>
      </c>
      <c r="Z77" s="53">
        <f>+B!Z49/E!Z91</f>
        <v>6.9292540094091688E-6</v>
      </c>
      <c r="AA77" s="53">
        <f>+B!AA49/E!AA91</f>
        <v>7.0042211943262265E-6</v>
      </c>
      <c r="AB77" s="53">
        <f>+B!AB49/E!AB91</f>
        <v>5.6861128038760172E-6</v>
      </c>
      <c r="AC77" s="53">
        <f>+B!AC49/E!AC91</f>
        <v>5.1828413053559986E-6</v>
      </c>
      <c r="AD77" s="53">
        <f>+B!AD49/E!AD91</f>
        <v>3.9959293673336366E-6</v>
      </c>
    </row>
    <row r="78" spans="4:30" x14ac:dyDescent="0.25">
      <c r="D78" s="60" t="s">
        <v>19</v>
      </c>
      <c r="E78" s="53">
        <f>+B!E50/E!E92</f>
        <v>0</v>
      </c>
      <c r="F78" s="53">
        <f>+B!F50/E!F92</f>
        <v>2.7569000615545206E-7</v>
      </c>
      <c r="G78" s="53">
        <f>+B!G50/E!G92</f>
        <v>0</v>
      </c>
      <c r="H78" s="53">
        <f>+B!H50/E!H92</f>
        <v>0</v>
      </c>
      <c r="I78" s="53">
        <f>+B!I50/E!I92</f>
        <v>0</v>
      </c>
      <c r="J78" s="53">
        <f>+B!J50/E!J92</f>
        <v>0</v>
      </c>
      <c r="K78" s="53">
        <f>+B!K50/E!K92</f>
        <v>6.5907630477200725E-9</v>
      </c>
      <c r="L78" s="53">
        <f>+B!L50/E!L92</f>
        <v>0</v>
      </c>
      <c r="M78" s="53">
        <f>+B!M50/E!M92</f>
        <v>1.3212788491325367E-7</v>
      </c>
      <c r="N78" s="53">
        <f>+B!N50/E!N92</f>
        <v>3.3933045225529386E-8</v>
      </c>
      <c r="O78" s="53">
        <f>+B!O50/E!O92</f>
        <v>9.804187277880009E-9</v>
      </c>
      <c r="P78" s="53">
        <f>+B!P50/E!P92</f>
        <v>1.8932859808249911E-7</v>
      </c>
      <c r="Q78" s="53">
        <f>+B!Q50/E!Q92</f>
        <v>1.541170964320065E-7</v>
      </c>
      <c r="R78" s="53">
        <f>+B!R50/E!R92</f>
        <v>1.5352243431299136E-7</v>
      </c>
      <c r="S78" s="53">
        <f>+B!S50/E!S92</f>
        <v>2.1199632290792495E-7</v>
      </c>
      <c r="T78" s="53">
        <f>+B!T50/E!T92</f>
        <v>1.1971447024181181E-7</v>
      </c>
      <c r="U78" s="53">
        <f>+B!U50/E!U92</f>
        <v>3.3663064255041418E-8</v>
      </c>
      <c r="V78" s="53">
        <f>+B!V50/E!V92</f>
        <v>5.641534862188663E-7</v>
      </c>
      <c r="W78" s="53">
        <f>+B!W50/E!W92</f>
        <v>5.2395325487116844E-8</v>
      </c>
      <c r="X78" s="53">
        <f>+B!X50/E!X92</f>
        <v>3.3769307988973049E-8</v>
      </c>
      <c r="Y78" s="53">
        <f>+B!Y50/E!Y92</f>
        <v>1.0363560246291786E-8</v>
      </c>
      <c r="Z78" s="53">
        <f>+B!Z50/E!Z92</f>
        <v>2.5036138649607594E-8</v>
      </c>
      <c r="AA78" s="53">
        <f>+B!AA50/E!AA92</f>
        <v>1.1618754372922654E-8</v>
      </c>
      <c r="AB78" s="53">
        <f>+B!AB50/E!AB92</f>
        <v>1.6977361229632289E-8</v>
      </c>
      <c r="AC78" s="53">
        <f>+B!AC50/E!AC92</f>
        <v>1.1395395377556654E-7</v>
      </c>
      <c r="AD78" s="53">
        <f>+B!AD50/E!AD92</f>
        <v>1.7358986997514965E-7</v>
      </c>
    </row>
    <row r="79" spans="4:30" x14ac:dyDescent="0.25">
      <c r="D79" s="60" t="s">
        <v>20</v>
      </c>
      <c r="E79" s="53">
        <f>+B!E51/E!E93</f>
        <v>0</v>
      </c>
      <c r="F79" s="53">
        <f>+B!F51/E!F93</f>
        <v>1.1159850437528506E-6</v>
      </c>
      <c r="G79" s="53">
        <f>+B!G51/E!G93</f>
        <v>0</v>
      </c>
      <c r="H79" s="53">
        <f>+B!H51/E!H93</f>
        <v>9.9316166253102965E-7</v>
      </c>
      <c r="I79" s="53">
        <f>+B!I51/E!I93</f>
        <v>0</v>
      </c>
      <c r="J79" s="53">
        <f>+B!J51/E!J93</f>
        <v>3.3466728910382182E-6</v>
      </c>
      <c r="K79" s="53">
        <f>+B!K51/E!K93</f>
        <v>2.4950766745207067E-6</v>
      </c>
      <c r="L79" s="53">
        <f>+B!L51/E!L93</f>
        <v>0</v>
      </c>
      <c r="M79" s="53">
        <f>+B!M51/E!M93</f>
        <v>0</v>
      </c>
      <c r="N79" s="53">
        <f>+B!N51/E!N93</f>
        <v>1.3193193731960495E-6</v>
      </c>
      <c r="O79" s="53">
        <f>+B!O51/E!O93</f>
        <v>0</v>
      </c>
      <c r="P79" s="53">
        <f>+B!P51/E!P93</f>
        <v>8.456531569505068E-8</v>
      </c>
      <c r="Q79" s="53">
        <f>+B!Q51/E!Q93</f>
        <v>6.4686811776926272E-8</v>
      </c>
      <c r="R79" s="53">
        <f>+B!R51/E!R93</f>
        <v>8.6937138989651462E-8</v>
      </c>
      <c r="S79" s="53">
        <f>+B!S51/E!S93</f>
        <v>1.0160096294069453E-7</v>
      </c>
      <c r="T79" s="53">
        <f>+B!T51/E!T93</f>
        <v>1.3364648031712662E-7</v>
      </c>
      <c r="U79" s="53">
        <f>+B!U51/E!U93</f>
        <v>6.9654882016741361E-8</v>
      </c>
      <c r="V79" s="53">
        <f>+B!V51/E!V93</f>
        <v>2.6190521313002913E-7</v>
      </c>
      <c r="W79" s="53">
        <f>+B!W51/E!W93</f>
        <v>3.945904763040471E-7</v>
      </c>
      <c r="X79" s="53">
        <f>+B!X51/E!X93</f>
        <v>5.2033939278898226E-7</v>
      </c>
      <c r="Y79" s="53">
        <f>+B!Y51/E!Y93</f>
        <v>7.3076461929102468E-7</v>
      </c>
      <c r="Z79" s="53">
        <f>+B!Z51/E!Z93</f>
        <v>2.7321999730977074E-7</v>
      </c>
      <c r="AA79" s="53">
        <f>+B!AA51/E!AA93</f>
        <v>4.1592882774317858E-7</v>
      </c>
      <c r="AB79" s="53">
        <f>+B!AB51/E!AB93</f>
        <v>1.9486679634360187E-7</v>
      </c>
      <c r="AC79" s="53">
        <f>+B!AC51/E!AC93</f>
        <v>1.829875525235091E-5</v>
      </c>
      <c r="AD79" s="53">
        <f>+B!AD51/E!AD93</f>
        <v>1.1029071325077282E-5</v>
      </c>
    </row>
    <row r="80" spans="4:30" x14ac:dyDescent="0.25">
      <c r="D80" s="60" t="s">
        <v>21</v>
      </c>
      <c r="E80" s="53">
        <f>+B!E52/E!E94</f>
        <v>1.1297118610460823E-5</v>
      </c>
      <c r="F80" s="53">
        <f>+B!F52/E!F94</f>
        <v>1.1132909158489203E-5</v>
      </c>
      <c r="G80" s="53">
        <f>+B!G52/E!G94</f>
        <v>1.2984934395712413E-5</v>
      </c>
      <c r="H80" s="53">
        <f>+B!H52/E!H94</f>
        <v>1.1372073544835217E-5</v>
      </c>
      <c r="I80" s="53">
        <f>+B!I52/E!I94</f>
        <v>1.0523434934466261E-5</v>
      </c>
      <c r="J80" s="53">
        <f>+B!J52/E!J94</f>
        <v>1.5497562386598615E-5</v>
      </c>
      <c r="K80" s="53">
        <f>+B!K52/E!K94</f>
        <v>1.8717852768976104E-5</v>
      </c>
      <c r="L80" s="53">
        <f>+B!L52/E!L94</f>
        <v>1.8592204131403002E-5</v>
      </c>
      <c r="M80" s="53">
        <f>+B!M52/E!M94</f>
        <v>2.2363430609689205E-5</v>
      </c>
      <c r="N80" s="53">
        <f>+B!N52/E!N94</f>
        <v>1.5195982488537871E-5</v>
      </c>
      <c r="O80" s="53">
        <f>+B!O52/E!O94</f>
        <v>2.0477252802037856E-5</v>
      </c>
      <c r="P80" s="53">
        <f>+B!P52/E!P94</f>
        <v>2.6597328287893438E-5</v>
      </c>
      <c r="Q80" s="53">
        <f>+B!Q52/E!Q94</f>
        <v>2.4042261515083583E-5</v>
      </c>
      <c r="R80" s="53">
        <f>+B!R52/E!R94</f>
        <v>3.1924269101285256E-5</v>
      </c>
      <c r="S80" s="53">
        <f>+B!S52/E!S94</f>
        <v>2.7945807545789344E-5</v>
      </c>
      <c r="T80" s="53">
        <f>+B!T52/E!T94</f>
        <v>3.3764187844651452E-5</v>
      </c>
      <c r="U80" s="53">
        <f>+B!U52/E!U94</f>
        <v>4.4450177655361725E-5</v>
      </c>
      <c r="V80" s="53">
        <f>+B!V52/E!V94</f>
        <v>5.3192038123259637E-5</v>
      </c>
      <c r="W80" s="53">
        <f>+B!W52/E!W94</f>
        <v>4.4936203161036386E-5</v>
      </c>
      <c r="X80" s="53">
        <f>+B!X52/E!X94</f>
        <v>5.9201992141383743E-5</v>
      </c>
      <c r="Y80" s="53">
        <f>+B!Y52/E!Y94</f>
        <v>5.8982729362011236E-5</v>
      </c>
      <c r="Z80" s="53">
        <f>+B!Z52/E!Z94</f>
        <v>4.7149696396334437E-5</v>
      </c>
      <c r="AA80" s="53">
        <f>+B!AA52/E!AA94</f>
        <v>4.4271578298565817E-5</v>
      </c>
      <c r="AB80" s="53">
        <f>+B!AB52/E!AB94</f>
        <v>4.213390542335278E-5</v>
      </c>
      <c r="AC80" s="53">
        <f>+B!AC52/E!AC94</f>
        <v>3.7172007868651588E-5</v>
      </c>
      <c r="AD80" s="53">
        <f>+B!AD52/E!AD94</f>
        <v>3.0239891297141266E-5</v>
      </c>
    </row>
    <row r="81" spans="4:30" x14ac:dyDescent="0.25">
      <c r="D81" s="60" t="s">
        <v>22</v>
      </c>
      <c r="E81" s="53">
        <f>+B!E53/E!E95</f>
        <v>3.4425212567871464E-5</v>
      </c>
      <c r="F81" s="53">
        <f>+B!F53/E!F95</f>
        <v>3.4614175077604498E-5</v>
      </c>
      <c r="G81" s="53">
        <f>+B!G53/E!G95</f>
        <v>3.4098978624969159E-5</v>
      </c>
      <c r="H81" s="53">
        <f>+B!H53/E!H95</f>
        <v>4.1477544919793902E-5</v>
      </c>
      <c r="I81" s="53">
        <f>+B!I53/E!I95</f>
        <v>3.48423509733029E-5</v>
      </c>
      <c r="J81" s="53">
        <f>+B!J53/E!J95</f>
        <v>5.3581261451543433E-5</v>
      </c>
      <c r="K81" s="53">
        <f>+B!K53/E!K95</f>
        <v>6.8177306711253937E-5</v>
      </c>
      <c r="L81" s="53">
        <f>+B!L53/E!L95</f>
        <v>5.8299747973694184E-5</v>
      </c>
      <c r="M81" s="53">
        <f>+B!M53/E!M95</f>
        <v>4.5557962127345531E-5</v>
      </c>
      <c r="N81" s="53">
        <f>+B!N53/E!N95</f>
        <v>3.6664851926626127E-5</v>
      </c>
      <c r="O81" s="53">
        <f>+B!O53/E!O95</f>
        <v>4.2411494851654782E-5</v>
      </c>
      <c r="P81" s="53">
        <f>+B!P53/E!P95</f>
        <v>5.4508059706502858E-5</v>
      </c>
      <c r="Q81" s="53">
        <f>+B!Q53/E!Q95</f>
        <v>4.8958983527344868E-5</v>
      </c>
      <c r="R81" s="53">
        <f>+B!R53/E!R95</f>
        <v>4.8190153956885324E-5</v>
      </c>
      <c r="S81" s="53">
        <f>+B!S53/E!S95</f>
        <v>5.7180596167917229E-5</v>
      </c>
      <c r="T81" s="53">
        <f>+B!T53/E!T95</f>
        <v>5.5950640097476831E-5</v>
      </c>
      <c r="U81" s="53">
        <f>+B!U53/E!U95</f>
        <v>6.5462178765131947E-5</v>
      </c>
      <c r="V81" s="53">
        <f>+B!V53/E!V95</f>
        <v>6.3619343579347632E-5</v>
      </c>
      <c r="W81" s="53">
        <f>+B!W53/E!W95</f>
        <v>5.9386123340495224E-5</v>
      </c>
      <c r="X81" s="53">
        <f>+B!X53/E!X95</f>
        <v>6.240712507133499E-5</v>
      </c>
      <c r="Y81" s="53">
        <f>+B!Y53/E!Y95</f>
        <v>5.8338721641876392E-5</v>
      </c>
      <c r="Z81" s="53">
        <f>+B!Z53/E!Z95</f>
        <v>5.0985772734154198E-5</v>
      </c>
      <c r="AA81" s="53">
        <f>+B!AA53/E!AA95</f>
        <v>4.2595501643840008E-5</v>
      </c>
      <c r="AB81" s="53">
        <f>+B!AB53/E!AB95</f>
        <v>4.2334305563113771E-5</v>
      </c>
      <c r="AC81" s="53">
        <f>+B!AC53/E!AC95</f>
        <v>4.1472619360193624E-5</v>
      </c>
      <c r="AD81" s="53">
        <f>+B!AD53/E!AD95</f>
        <v>3.0174637412161159E-5</v>
      </c>
    </row>
    <row r="82" spans="4:30" x14ac:dyDescent="0.25">
      <c r="D82" s="60" t="s">
        <v>23</v>
      </c>
      <c r="E82" s="53">
        <f>+B!E54/E!E96</f>
        <v>3.8677937623976103E-5</v>
      </c>
      <c r="F82" s="53">
        <f>+B!F54/E!F96</f>
        <v>3.870031466042393E-5</v>
      </c>
      <c r="G82" s="53">
        <f>+B!G54/E!G96</f>
        <v>3.9181042583850356E-5</v>
      </c>
      <c r="H82" s="53">
        <f>+B!H54/E!H96</f>
        <v>3.0014200608301744E-5</v>
      </c>
      <c r="I82" s="53">
        <f>+B!I54/E!I96</f>
        <v>1.9533616640738357E-5</v>
      </c>
      <c r="J82" s="53">
        <f>+B!J54/E!J96</f>
        <v>2.410143545508768E-5</v>
      </c>
      <c r="K82" s="53">
        <f>+B!K54/E!K96</f>
        <v>2.7185194058813721E-5</v>
      </c>
      <c r="L82" s="53">
        <f>+B!L54/E!L96</f>
        <v>2.7859337195220122E-5</v>
      </c>
      <c r="M82" s="53">
        <f>+B!M54/E!M96</f>
        <v>2.4144101848968317E-5</v>
      </c>
      <c r="N82" s="53">
        <f>+B!N54/E!N96</f>
        <v>2.0035717580964013E-5</v>
      </c>
      <c r="O82" s="53">
        <f>+B!O54/E!O96</f>
        <v>2.573459709396965E-5</v>
      </c>
      <c r="P82" s="53">
        <f>+B!P54/E!P96</f>
        <v>2.3882794217002924E-5</v>
      </c>
      <c r="Q82" s="53">
        <f>+B!Q54/E!Q96</f>
        <v>2.365351152169779E-5</v>
      </c>
      <c r="R82" s="53">
        <f>+B!R54/E!R96</f>
        <v>2.7631035576203676E-5</v>
      </c>
      <c r="S82" s="53">
        <f>+B!S54/E!S96</f>
        <v>2.5061708560523517E-5</v>
      </c>
      <c r="T82" s="53">
        <f>+B!T54/E!T96</f>
        <v>1.9364329978209084E-5</v>
      </c>
      <c r="U82" s="53">
        <f>+B!U54/E!U96</f>
        <v>2.5867932118410101E-5</v>
      </c>
      <c r="V82" s="53">
        <f>+B!V54/E!V96</f>
        <v>3.2011992457500346E-5</v>
      </c>
      <c r="W82" s="53">
        <f>+B!W54/E!W96</f>
        <v>3.1990415329061924E-5</v>
      </c>
      <c r="X82" s="53">
        <f>+B!X54/E!X96</f>
        <v>3.2520642576283639E-5</v>
      </c>
      <c r="Y82" s="53">
        <f>+B!Y54/E!Y96</f>
        <v>2.7943290025748555E-5</v>
      </c>
      <c r="Z82" s="53">
        <f>+B!Z54/E!Z96</f>
        <v>2.5371808359080792E-5</v>
      </c>
      <c r="AA82" s="53">
        <f>+B!AA54/E!AA96</f>
        <v>2.4275484186691718E-5</v>
      </c>
      <c r="AB82" s="53">
        <f>+B!AB54/E!AB96</f>
        <v>2.3160539805865895E-5</v>
      </c>
      <c r="AC82" s="53">
        <f>+B!AC54/E!AC96</f>
        <v>2.5761365656097197E-5</v>
      </c>
      <c r="AD82" s="53">
        <f>+B!AD54/E!AD96</f>
        <v>2.5381393635456434E-5</v>
      </c>
    </row>
    <row r="83" spans="4:30" x14ac:dyDescent="0.25">
      <c r="D83" s="60" t="s">
        <v>24</v>
      </c>
      <c r="E83" s="53">
        <f>+B!E55/E!E97</f>
        <v>3.1881866734018095E-5</v>
      </c>
      <c r="F83" s="53">
        <f>+B!F55/E!F97</f>
        <v>3.4124383256015656E-5</v>
      </c>
      <c r="G83" s="53">
        <f>+B!G55/E!G97</f>
        <v>3.6766205823143238E-5</v>
      </c>
      <c r="H83" s="53">
        <f>+B!H55/E!H97</f>
        <v>2.7277760884494977E-5</v>
      </c>
      <c r="I83" s="53">
        <f>+B!I55/E!I97</f>
        <v>1.9402625967936083E-5</v>
      </c>
      <c r="J83" s="53">
        <f>+B!J55/E!J97</f>
        <v>2.3425209680320619E-5</v>
      </c>
      <c r="K83" s="53">
        <f>+B!K55/E!K97</f>
        <v>2.8692549985909617E-5</v>
      </c>
      <c r="L83" s="53">
        <f>+B!L55/E!L97</f>
        <v>2.4568441514894177E-5</v>
      </c>
      <c r="M83" s="53">
        <f>+B!M55/E!M97</f>
        <v>1.557443429026614E-5</v>
      </c>
      <c r="N83" s="53">
        <f>+B!N55/E!N97</f>
        <v>1.0005583731861637E-5</v>
      </c>
      <c r="O83" s="53">
        <f>+B!O55/E!O97</f>
        <v>1.5561533380056931E-5</v>
      </c>
      <c r="P83" s="53">
        <f>+B!P55/E!P97</f>
        <v>1.7239783610512225E-5</v>
      </c>
      <c r="Q83" s="53">
        <f>+B!Q55/E!Q97</f>
        <v>1.9361055403112907E-5</v>
      </c>
      <c r="R83" s="53">
        <f>+B!R55/E!R97</f>
        <v>1.8529935998765689E-5</v>
      </c>
      <c r="S83" s="53">
        <f>+B!S55/E!S97</f>
        <v>1.6363962396586969E-5</v>
      </c>
      <c r="T83" s="53">
        <f>+B!T55/E!T97</f>
        <v>2.2778690929399121E-5</v>
      </c>
      <c r="U83" s="53">
        <f>+B!U55/E!U97</f>
        <v>2.7311842612399921E-5</v>
      </c>
      <c r="V83" s="53">
        <f>+B!V55/E!V97</f>
        <v>3.0562436388488601E-5</v>
      </c>
      <c r="W83" s="53">
        <f>+B!W55/E!W97</f>
        <v>2.9462514545403532E-5</v>
      </c>
      <c r="X83" s="53">
        <f>+B!X55/E!X97</f>
        <v>3.0796357556473119E-5</v>
      </c>
      <c r="Y83" s="53">
        <f>+B!Y55/E!Y97</f>
        <v>2.4913568371692105E-5</v>
      </c>
      <c r="Z83" s="53">
        <f>+B!Z55/E!Z97</f>
        <v>2.0695614142250287E-5</v>
      </c>
      <c r="AA83" s="53">
        <f>+B!AA55/E!AA97</f>
        <v>1.7350884472400751E-5</v>
      </c>
      <c r="AB83" s="53">
        <f>+B!AB55/E!AB97</f>
        <v>1.7110771832851847E-5</v>
      </c>
      <c r="AC83" s="53">
        <f>+B!AC55/E!AC97</f>
        <v>1.4503193769969061E-5</v>
      </c>
      <c r="AD83" s="53">
        <f>+B!AD55/E!AD97</f>
        <v>1.5280471129105979E-5</v>
      </c>
    </row>
    <row r="84" spans="4:30" ht="15.75" thickBot="1" x14ac:dyDescent="0.3">
      <c r="D84" s="61" t="s">
        <v>25</v>
      </c>
      <c r="E84" s="54">
        <f>+B!E56/E!E98</f>
        <v>2.0547327364385767E-5</v>
      </c>
      <c r="F84" s="54">
        <f>+B!F56/E!F98</f>
        <v>1.747480298212594E-5</v>
      </c>
      <c r="G84" s="54">
        <f>+B!G56/E!G98</f>
        <v>1.2737267384672263E-5</v>
      </c>
      <c r="H84" s="54">
        <f>+B!H56/E!H98</f>
        <v>0</v>
      </c>
      <c r="I84" s="54">
        <f>+B!I56/E!I98</f>
        <v>1.9480746040057325E-6</v>
      </c>
      <c r="J84" s="54">
        <f>+B!J56/E!J98</f>
        <v>1.2927915951195676E-6</v>
      </c>
      <c r="K84" s="54">
        <f>+B!K56/E!K98</f>
        <v>1.8046532369635168E-5</v>
      </c>
      <c r="L84" s="54">
        <f>+B!L56/E!L98</f>
        <v>2.7809891431107646E-6</v>
      </c>
      <c r="M84" s="54">
        <f>+B!M56/E!M98</f>
        <v>3.3005674269426886E-5</v>
      </c>
      <c r="N84" s="54">
        <f>+B!N56/E!N98</f>
        <v>4.1288323692276191E-5</v>
      </c>
      <c r="O84" s="54">
        <f>+B!O56/E!O98</f>
        <v>5.2405085783450334E-5</v>
      </c>
      <c r="P84" s="54">
        <f>+B!P56/E!P98</f>
        <v>3.7616149403991471E-5</v>
      </c>
      <c r="Q84" s="54">
        <f>+B!Q56/E!Q98</f>
        <v>2.1114775540425416E-5</v>
      </c>
      <c r="R84" s="54">
        <f>+B!R56/E!R98</f>
        <v>3.5414654238629435E-5</v>
      </c>
      <c r="S84" s="54">
        <f>+B!S56/E!S98</f>
        <v>3.8406494717652882E-5</v>
      </c>
      <c r="T84" s="54">
        <f>+B!T56/E!T98</f>
        <v>3.5659949736468342E-5</v>
      </c>
      <c r="U84" s="54">
        <f>+B!U56/E!U98</f>
        <v>4.9973090676410097E-5</v>
      </c>
      <c r="V84" s="54">
        <f>+B!V56/E!V98</f>
        <v>4.8686924575675943E-5</v>
      </c>
      <c r="W84" s="54">
        <f>+B!W56/E!W98</f>
        <v>7.0161510018139044E-5</v>
      </c>
      <c r="X84" s="54">
        <f>+B!X56/E!X98</f>
        <v>9.2591920916766491E-5</v>
      </c>
      <c r="Y84" s="54">
        <f>+B!Y56/E!Y98</f>
        <v>9.2128797439931494E-5</v>
      </c>
      <c r="Z84" s="54">
        <f>+B!Z56/E!Z98</f>
        <v>6.1559167318929353E-5</v>
      </c>
      <c r="AA84" s="54">
        <f>+B!AA56/E!AA98</f>
        <v>4.2119884536983245E-5</v>
      </c>
      <c r="AB84" s="54">
        <f>+B!AB56/E!AB98</f>
        <v>2.5923314077717043E-5</v>
      </c>
      <c r="AC84" s="54">
        <f>+B!AC56/E!AC98</f>
        <v>1.6923088356962362E-5</v>
      </c>
      <c r="AD84" s="54">
        <f>+B!AD56/E!AD98</f>
        <v>1.6217328844627507E-5</v>
      </c>
    </row>
    <row r="85" spans="4:30" s="1" customFormat="1" x14ac:dyDescent="0.25">
      <c r="D85" s="1" t="s">
        <v>52</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14</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15</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73">
        <v>17656404092.278999</v>
      </c>
    </row>
    <row r="89" spans="4:30" x14ac:dyDescent="0.25">
      <c r="D89" s="59" t="s">
        <v>16</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74">
        <v>1220767933.0109999</v>
      </c>
      <c r="AD89" s="174">
        <v>1232766200.6730001</v>
      </c>
    </row>
    <row r="90" spans="4:30" x14ac:dyDescent="0.25">
      <c r="D90" s="60" t="s">
        <v>17</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75">
        <v>162313095.766</v>
      </c>
      <c r="AD90" s="175">
        <v>152961609.89700001</v>
      </c>
    </row>
    <row r="91" spans="4:30" x14ac:dyDescent="0.25">
      <c r="D91" s="60" t="s">
        <v>18</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75">
        <v>776986938.77400005</v>
      </c>
      <c r="AD91" s="175">
        <v>771034649.70799994</v>
      </c>
    </row>
    <row r="92" spans="4:30" x14ac:dyDescent="0.25">
      <c r="D92" s="60" t="s">
        <v>19</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75">
        <v>2299174283.29</v>
      </c>
      <c r="AD92" s="175">
        <v>1578433119.6240001</v>
      </c>
    </row>
    <row r="93" spans="4:30" x14ac:dyDescent="0.25">
      <c r="D93" s="60" t="s">
        <v>20</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75">
        <v>97438321.645999998</v>
      </c>
      <c r="AD93" s="175">
        <v>107171308.006</v>
      </c>
    </row>
    <row r="94" spans="4:30" x14ac:dyDescent="0.25">
      <c r="D94" s="60" t="s">
        <v>21</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75">
        <v>2257209249.941</v>
      </c>
      <c r="AD94" s="175">
        <v>2249115227.6869998</v>
      </c>
    </row>
    <row r="95" spans="4:30" x14ac:dyDescent="0.25">
      <c r="D95" s="60" t="s">
        <v>22</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75">
        <v>2221996136.7680001</v>
      </c>
      <c r="AD95" s="175">
        <v>2118302173.0109999</v>
      </c>
    </row>
    <row r="96" spans="4:30" x14ac:dyDescent="0.25">
      <c r="D96" s="60" t="s">
        <v>23</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75">
        <v>7051062526.1440001</v>
      </c>
      <c r="AD96" s="175">
        <v>6628989818.9420004</v>
      </c>
    </row>
    <row r="97" spans="4:30" x14ac:dyDescent="0.25">
      <c r="D97" s="60" t="s">
        <v>24</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75">
        <v>2184967015.0320001</v>
      </c>
      <c r="AD97" s="175">
        <v>2032136295.9059999</v>
      </c>
    </row>
    <row r="98" spans="4:30" ht="15.75" thickBot="1" x14ac:dyDescent="0.3">
      <c r="D98" s="61" t="s">
        <v>25</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76">
        <v>774622203.90799999</v>
      </c>
      <c r="AD98" s="176">
        <v>772506996.68400002</v>
      </c>
    </row>
    <row r="99" spans="4:30" x14ac:dyDescent="0.25">
      <c r="D99" s="1" t="s">
        <v>51</v>
      </c>
    </row>
    <row r="100" spans="4:30" ht="15.75" thickBot="1" x14ac:dyDescent="0.3"/>
    <row r="101" spans="4:30" ht="15.75" thickBot="1" x14ac:dyDescent="0.3">
      <c r="D101" s="57" t="s">
        <v>14</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15</v>
      </c>
      <c r="E102" s="51">
        <f>+(A!D46+B!E46)/(E!E60+E!E88)</f>
        <v>1.5207402680051576E-5</v>
      </c>
      <c r="F102" s="51">
        <f>+(A!E46+B!F46)/(E!F60+E!F88)</f>
        <v>1.3648089913081277E-5</v>
      </c>
      <c r="G102" s="51">
        <f>+(A!F46+B!G46)/(E!G60+E!G88)</f>
        <v>1.5030985535106462E-5</v>
      </c>
      <c r="H102" s="51">
        <f>+(A!G46+B!H46)/(E!H60+E!H88)</f>
        <v>1.3529571069841913E-5</v>
      </c>
      <c r="I102" s="51">
        <f>+(A!H46+B!I46)/(E!I60+E!I88)</f>
        <v>1.0297682449873691E-5</v>
      </c>
      <c r="J102" s="51">
        <f>+(A!I46+B!J46)/(E!J60+E!J88)</f>
        <v>1.2865917008734593E-5</v>
      </c>
      <c r="K102" s="51">
        <f>+(A!J46+B!K46)/(E!K60+E!K88)</f>
        <v>1.5313182891349506E-5</v>
      </c>
      <c r="L102" s="51">
        <f>+(A!K46+B!L46)/(E!L60+E!L88)</f>
        <v>1.5754402894323025E-5</v>
      </c>
      <c r="M102" s="51">
        <f>+(A!L46+B!M46)/(E!M60+E!M88)</f>
        <v>1.422026351711638E-5</v>
      </c>
      <c r="N102" s="51">
        <f>+(A!M46+B!N46)/(E!N60+E!N88)</f>
        <v>1.2913714005347957E-5</v>
      </c>
      <c r="O102" s="51">
        <f>+(A!N46+B!O46)/(E!O60+E!O88)</f>
        <v>1.4945435402427369E-5</v>
      </c>
      <c r="P102" s="51">
        <f>+(A!O46+B!P46)/(E!P60+E!P88)</f>
        <v>1.5185067506980772E-5</v>
      </c>
      <c r="Q102" s="51">
        <f>+(A!P46+B!Q46)/(E!Q60+E!Q88)</f>
        <v>1.312974071858382E-5</v>
      </c>
      <c r="R102" s="51">
        <f>+(A!Q46+B!R46)/(E!R60+E!R88)</f>
        <v>2.1451128765951774E-5</v>
      </c>
      <c r="S102" s="51">
        <f>+(A!R46+B!S46)/(E!S60+E!S88)</f>
        <v>1.2778149189425218E-5</v>
      </c>
      <c r="T102" s="51">
        <f>+(A!S46+B!T46)/(E!T60+E!T88)</f>
        <v>1.7363457240477075E-5</v>
      </c>
      <c r="U102" s="51">
        <f>+(A!T46+B!U46)/(E!U60+E!U88)</f>
        <v>1.6744043093511013E-5</v>
      </c>
      <c r="V102" s="51">
        <f>+(A!U46+B!V46)/(E!V60+E!V88)</f>
        <v>1.6276105605297E-5</v>
      </c>
      <c r="W102" s="51">
        <f>+(A!V46+B!W46)/(E!W60+E!W88)</f>
        <v>1.5916300244328252E-5</v>
      </c>
      <c r="X102" s="51">
        <f>+(A!W46+B!X46)/(E!X60+E!X88)</f>
        <v>1.7573387339306597E-5</v>
      </c>
      <c r="Y102" s="51">
        <f>+(A!X46+B!Y46)/(E!Y60+E!Y88)</f>
        <v>1.7677174147697941E-5</v>
      </c>
      <c r="Z102" s="51">
        <f>+(A!Y46+B!Z46)/(E!Z60+E!Z88)</f>
        <v>1.484713869308657E-5</v>
      </c>
      <c r="AA102" s="51">
        <f>+(A!Z46+B!AA46)/(E!AA60+E!AA88)</f>
        <v>1.439503138948887E-5</v>
      </c>
      <c r="AB102" s="51">
        <f>+(A!AA46+B!AB46)/(E!AB60+E!AB88)</f>
        <v>1.375278342288126E-5</v>
      </c>
      <c r="AC102" s="51">
        <f>+(A!AB46+B!AC46)/(E!AC60+E!AC88)</f>
        <v>1.2756491813561532E-5</v>
      </c>
      <c r="AD102" s="51">
        <f>+(A!AC46+B!AD46)/(E!AD60+E!AD88)</f>
        <v>1.1863751928607283E-5</v>
      </c>
    </row>
    <row r="103" spans="4:30" x14ac:dyDescent="0.25">
      <c r="D103" s="59" t="s">
        <v>16</v>
      </c>
      <c r="E103" s="52">
        <f>+(A!D47+B!E47)/(E!E61+E!E89)</f>
        <v>3.1874116139977502E-7</v>
      </c>
      <c r="F103" s="52">
        <f>+(A!E47+B!F47)/(E!F61+E!F89)</f>
        <v>1.4540106499953196E-6</v>
      </c>
      <c r="G103" s="52">
        <f>+(A!F47+B!G47)/(E!G61+E!G89)</f>
        <v>2.5440623761753259E-6</v>
      </c>
      <c r="H103" s="52">
        <f>+(A!G47+B!H47)/(E!H61+E!H89)</f>
        <v>2.8958169967960383E-6</v>
      </c>
      <c r="I103" s="52">
        <f>+(A!H47+B!I47)/(E!I61+E!I89)</f>
        <v>1.9278896311151965E-6</v>
      </c>
      <c r="J103" s="52">
        <f>+(A!I47+B!J47)/(E!J61+E!J89)</f>
        <v>2.5380008240314496E-6</v>
      </c>
      <c r="K103" s="52" t="e">
        <f>+(A!#REF!+B!K47)/(E!K61+E!K89)</f>
        <v>#REF!</v>
      </c>
      <c r="L103" s="52">
        <f>+(A!K47+B!L47)/(E!L61+E!L89)</f>
        <v>3.0922721892849328E-6</v>
      </c>
      <c r="M103" s="52">
        <f>+(A!L47+B!M47)/(E!M61+E!M89)</f>
        <v>1.9068267077821046E-6</v>
      </c>
      <c r="N103" s="52">
        <f>+(A!M47+B!N47)/(E!N61+E!N89)</f>
        <v>4.4703164824263791E-6</v>
      </c>
      <c r="O103" s="52">
        <f>+(A!N47+B!O47)/(E!O61+E!O89)</f>
        <v>5.2077174823070543E-6</v>
      </c>
      <c r="P103" s="52">
        <f>+(A!O47+B!P47)/(E!P61+E!P89)</f>
        <v>3.7881690784845645E-6</v>
      </c>
      <c r="Q103" s="52">
        <f>+(A!P47+B!Q47)/(E!Q61+E!Q89)</f>
        <v>2.8749893663413714E-6</v>
      </c>
      <c r="R103" s="52">
        <f>+(A!Q47+B!R47)/(E!R61+E!R89)</f>
        <v>2.7223229890202882E-6</v>
      </c>
      <c r="S103" s="52">
        <f>+(A!R47+B!S47)/(E!S61+E!S89)</f>
        <v>2.3792968913956903E-6</v>
      </c>
      <c r="T103" s="52">
        <f>+(A!S47+B!T47)/(E!T61+E!T89)</f>
        <v>3.7798054554472416E-6</v>
      </c>
      <c r="U103" s="52">
        <f>+(A!T47+B!U47)/(E!U61+E!U89)</f>
        <v>2.5916259487517993E-6</v>
      </c>
      <c r="V103" s="52">
        <f>+(A!U47+B!V47)/(E!V61+E!V89)</f>
        <v>3.7405407685969605E-6</v>
      </c>
      <c r="W103" s="52">
        <f>+(A!V47+B!W47)/(E!W61+E!W89)</f>
        <v>3.4190653948468005E-6</v>
      </c>
      <c r="X103" s="52">
        <f>+(A!W47+B!X47)/(E!X61+E!X89)</f>
        <v>3.7595724835279025E-6</v>
      </c>
      <c r="Y103" s="52">
        <f>+(A!X47+B!Y47)/(E!Y61+E!Y89)</f>
        <v>5.2380186688072927E-6</v>
      </c>
      <c r="Z103" s="52">
        <f>+(A!Y47+B!Z47)/(E!Z61+E!Z89)</f>
        <v>5.6582856262219132E-6</v>
      </c>
      <c r="AA103" s="52">
        <f>+(A!Z47+B!AA47)/(E!AA61+E!AA89)</f>
        <v>6.1994991767779499E-6</v>
      </c>
      <c r="AB103" s="52">
        <f>+(A!AA47+B!AB47)/(E!AB61+E!AB89)</f>
        <v>6.7907245639646582E-6</v>
      </c>
      <c r="AC103" s="52">
        <f>+(A!AB47+B!AC47)/(E!AC61+E!AC89)</f>
        <v>6.3844557089382934E-6</v>
      </c>
      <c r="AD103" s="52">
        <f>+(A!AC47+B!AD47)/(E!AD61+E!AD89)</f>
        <v>1.0197015323470676E-5</v>
      </c>
    </row>
    <row r="104" spans="4:30" x14ac:dyDescent="0.25">
      <c r="D104" s="60" t="s">
        <v>17</v>
      </c>
      <c r="E104" s="53">
        <f>+(A!D48+B!E48)/(E!E62+E!E90)</f>
        <v>0</v>
      </c>
      <c r="F104" s="53">
        <f>+(A!E48+B!F48)/(E!F62+E!F90)</f>
        <v>0</v>
      </c>
      <c r="G104" s="53">
        <f>+(A!F48+B!G48)/(E!G62+E!G90)</f>
        <v>8.3902932322717536E-9</v>
      </c>
      <c r="H104" s="53">
        <f>+(A!G48+B!H48)/(E!H62+E!H90)</f>
        <v>0</v>
      </c>
      <c r="I104" s="53">
        <f>+(A!H48+B!I48)/(E!I62+E!I90)</f>
        <v>0</v>
      </c>
      <c r="J104" s="53">
        <f>+(A!I48+B!J48)/(E!J62+E!J90)</f>
        <v>0</v>
      </c>
      <c r="K104" s="53">
        <f>+(A!J47+B!K48)/(E!K62+E!K90)</f>
        <v>8.9825978027966832E-6</v>
      </c>
      <c r="L104" s="53">
        <f>+(A!K48+B!L48)/(E!L62+E!L90)</f>
        <v>0</v>
      </c>
      <c r="M104" s="53">
        <f>+(A!L48+B!M48)/(E!M62+E!M90)</f>
        <v>0</v>
      </c>
      <c r="N104" s="53">
        <f>+(A!M48+B!N48)/(E!N62+E!N90)</f>
        <v>0</v>
      </c>
      <c r="O104" s="53">
        <f>+(A!N48+B!O48)/(E!O62+E!O90)</f>
        <v>0</v>
      </c>
      <c r="P104" s="53">
        <f>+(A!O48+B!P48)/(E!P62+E!P90)</f>
        <v>0</v>
      </c>
      <c r="Q104" s="53">
        <f>+(A!P48+B!Q48)/(E!Q62+E!Q90)</f>
        <v>9.03979222417931E-9</v>
      </c>
      <c r="R104" s="53">
        <f>+(A!Q48+B!R48)/(E!R62+E!R90)</f>
        <v>0</v>
      </c>
      <c r="S104" s="53">
        <f>+(A!R48+B!S48)/(E!S62+E!S90)</f>
        <v>0</v>
      </c>
      <c r="T104" s="53">
        <f>+(A!S48+B!T48)/(E!T62+E!T90)</f>
        <v>6.224087372353174E-7</v>
      </c>
      <c r="U104" s="53">
        <f>+(A!T48+B!U48)/(E!U62+E!U90)</f>
        <v>1.7927120301481471E-6</v>
      </c>
      <c r="V104" s="53">
        <f>+(A!U48+B!V48)/(E!V62+E!V90)</f>
        <v>1.1000727497151785E-6</v>
      </c>
      <c r="W104" s="53">
        <f>+(A!V48+B!W48)/(E!W62+E!W90)</f>
        <v>1.0758531339477198E-6</v>
      </c>
      <c r="X104" s="53">
        <f>+(A!W48+B!X48)/(E!X62+E!X90)</f>
        <v>1.987356061916072E-6</v>
      </c>
      <c r="Y104" s="53">
        <f>+(A!X48+B!Y48)/(E!Y62+E!Y90)</f>
        <v>3.3199896784152274E-6</v>
      </c>
      <c r="Z104" s="53">
        <f>+(A!Y48+B!Z48)/(E!Z62+E!Z90)</f>
        <v>9.5580269301895294E-7</v>
      </c>
      <c r="AA104" s="53">
        <f>+(A!Z48+B!AA48)/(E!AA62+E!AA90)</f>
        <v>1.3211920726677042E-6</v>
      </c>
      <c r="AB104" s="53">
        <f>+(A!AA48+B!AB48)/(E!AB62+E!AB90)</f>
        <v>7.6187677536438107E-7</v>
      </c>
      <c r="AC104" s="53">
        <f>+(A!AB48+B!AC48)/(E!AC62+E!AC90)</f>
        <v>7.7085539762052447E-7</v>
      </c>
      <c r="AD104" s="53">
        <f>+(A!AC48+B!AD48)/(E!AD62+E!AD90)</f>
        <v>0</v>
      </c>
    </row>
    <row r="105" spans="4:30" x14ac:dyDescent="0.25">
      <c r="D105" s="60" t="s">
        <v>18</v>
      </c>
      <c r="E105" s="53">
        <f>+(A!D49+B!E49)/(E!E63+E!E91)</f>
        <v>1.9391839177482935E-6</v>
      </c>
      <c r="F105" s="53">
        <f>+(A!E49+B!F49)/(E!F63+E!F91)</f>
        <v>2.3609732046625984E-6</v>
      </c>
      <c r="G105" s="53">
        <f>+(A!F49+B!G49)/(E!G63+E!G91)</f>
        <v>4.4260245903017039E-6</v>
      </c>
      <c r="H105" s="53">
        <f>+(A!G49+B!H49)/(E!H63+E!H91)</f>
        <v>4.8559245515093702E-6</v>
      </c>
      <c r="I105" s="53">
        <f>+(A!H49+B!I49)/(E!I63+E!I91)</f>
        <v>4.6939540748068966E-6</v>
      </c>
      <c r="J105" s="53">
        <f>+(A!I49+B!J49)/(E!J63+E!J91)</f>
        <v>5.3352330771624912E-6</v>
      </c>
      <c r="K105" s="53">
        <f>+(A!J48+B!K49)/(E!K63+E!K91)</f>
        <v>7.5717984764785493E-7</v>
      </c>
      <c r="L105" s="53">
        <f>+(A!K49+B!L49)/(E!L63+E!L91)</f>
        <v>3.2323375891720178E-6</v>
      </c>
      <c r="M105" s="53">
        <f>+(A!L49+B!M49)/(E!M63+E!M91)</f>
        <v>3.9684521816038001E-6</v>
      </c>
      <c r="N105" s="53">
        <f>+(A!M49+B!N49)/(E!N63+E!N91)</f>
        <v>6.7358602725340916E-6</v>
      </c>
      <c r="O105" s="53">
        <f>+(A!N49+B!O49)/(E!O63+E!O91)</f>
        <v>2.466237467895445E-6</v>
      </c>
      <c r="P105" s="53">
        <f>+(A!O49+B!P49)/(E!P63+E!P91)</f>
        <v>1.9548424304102331E-5</v>
      </c>
      <c r="Q105" s="53">
        <f>+(A!P49+B!Q49)/(E!Q63+E!Q91)</f>
        <v>1.5720480351766422E-5</v>
      </c>
      <c r="R105" s="53">
        <f>+(A!Q49+B!R49)/(E!R63+E!R91)</f>
        <v>1.1269012070370938E-5</v>
      </c>
      <c r="S105" s="53">
        <f>+(A!R49+B!S49)/(E!S63+E!S91)</f>
        <v>1.1525955680446808E-5</v>
      </c>
      <c r="T105" s="53">
        <f>+(A!S49+B!T49)/(E!T63+E!T91)</f>
        <v>1.5089797935924487E-5</v>
      </c>
      <c r="U105" s="53">
        <f>+(A!T49+B!U49)/(E!U63+E!U91)</f>
        <v>1.9809232652859156E-5</v>
      </c>
      <c r="V105" s="53">
        <f>+(A!U49+B!V49)/(E!V63+E!V91)</f>
        <v>1.6416540160919174E-5</v>
      </c>
      <c r="W105" s="53">
        <f>+(A!V49+B!W49)/(E!W63+E!W91)</f>
        <v>2.2763680853343724E-5</v>
      </c>
      <c r="X105" s="53">
        <f>+(A!W49+B!X49)/(E!X63+E!X91)</f>
        <v>1.9939756413655612E-5</v>
      </c>
      <c r="Y105" s="53">
        <f>+(A!X49+B!Y49)/(E!Y63+E!Y91)</f>
        <v>1.0173066789584138E-5</v>
      </c>
      <c r="Z105" s="53">
        <f>+(A!Y49+B!Z49)/(E!Z63+E!Z91)</f>
        <v>9.235078819615318E-6</v>
      </c>
      <c r="AA105" s="53">
        <f>+(A!Z49+B!AA49)/(E!AA63+E!AA91)</f>
        <v>1.2170892476268092E-5</v>
      </c>
      <c r="AB105" s="53">
        <f>+(A!AA49+B!AB49)/(E!AB63+E!AB91)</f>
        <v>1.3853998756997624E-5</v>
      </c>
      <c r="AC105" s="53">
        <f>+(A!AB49+B!AC49)/(E!AC63+E!AC91)</f>
        <v>9.7645766681619562E-6</v>
      </c>
      <c r="AD105" s="53">
        <f>+(A!AC49+B!AD49)/(E!AD63+E!AD91)</f>
        <v>5.6864002079884713E-6</v>
      </c>
    </row>
    <row r="106" spans="4:30" x14ac:dyDescent="0.25">
      <c r="D106" s="60" t="s">
        <v>19</v>
      </c>
      <c r="E106" s="53">
        <f>+(A!D50+B!E50)/(E!E64+E!E92)</f>
        <v>0</v>
      </c>
      <c r="F106" s="53">
        <f>+(A!E50+B!F50)/(E!F64+E!F92)</f>
        <v>1.3752915093326072E-7</v>
      </c>
      <c r="G106" s="53">
        <f>+(A!F50+B!G50)/(E!G64+E!G92)</f>
        <v>3.0366773647236754E-6</v>
      </c>
      <c r="H106" s="53">
        <f>+(A!G50+B!H50)/(E!H64+E!H92)</f>
        <v>0</v>
      </c>
      <c r="I106" s="53">
        <f>+(A!H50+B!I50)/(E!I64+E!I92)</f>
        <v>0</v>
      </c>
      <c r="J106" s="53">
        <f>+(A!I50+B!J50)/(E!J64+E!J92)</f>
        <v>0</v>
      </c>
      <c r="K106" s="53">
        <f>+(A!J49+B!K50)/(E!K64+E!K92)</f>
        <v>7.6082929740388199E-7</v>
      </c>
      <c r="L106" s="53">
        <f>+(A!K50+B!L50)/(E!L64+E!L92)</f>
        <v>0</v>
      </c>
      <c r="M106" s="53">
        <f>+(A!L50+B!M50)/(E!M64+E!M92)</f>
        <v>6.65596193071767E-8</v>
      </c>
      <c r="N106" s="53">
        <f>+(A!M50+B!N50)/(E!N64+E!N92)</f>
        <v>1.7054613075166215E-8</v>
      </c>
      <c r="O106" s="53">
        <f>+(A!N50+B!O50)/(E!O64+E!O92)</f>
        <v>4.9146085085283063E-9</v>
      </c>
      <c r="P106" s="53">
        <f>+(A!O50+B!P50)/(E!P64+E!P92)</f>
        <v>9.4797644562250867E-8</v>
      </c>
      <c r="Q106" s="53">
        <f>+(A!P50+B!Q50)/(E!Q64+E!Q92)</f>
        <v>7.6526722472983467E-8</v>
      </c>
      <c r="R106" s="53">
        <f>+(A!Q50+B!R50)/(E!R64+E!R92)</f>
        <v>3.8565456751829448E-5</v>
      </c>
      <c r="S106" s="53">
        <f>+(A!R50+B!S50)/(E!S64+E!S92)</f>
        <v>1.0587408507430216E-7</v>
      </c>
      <c r="T106" s="53">
        <f>+(A!S50+B!T50)/(E!T64+E!T92)</f>
        <v>3.2274130373124429E-5</v>
      </c>
      <c r="U106" s="53">
        <f>+(A!T50+B!U50)/(E!U64+E!U92)</f>
        <v>8.5717496628879442E-6</v>
      </c>
      <c r="V106" s="53">
        <f>+(A!U50+B!V50)/(E!V64+E!V92)</f>
        <v>2.3059515608058308E-6</v>
      </c>
      <c r="W106" s="53">
        <f>+(A!V50+B!W50)/(E!W64+E!W92)</f>
        <v>2.5886534391198219E-8</v>
      </c>
      <c r="X106" s="53">
        <f>+(A!W50+B!X50)/(E!X64+E!X92)</f>
        <v>1.6722842104742625E-8</v>
      </c>
      <c r="Y106" s="53">
        <f>+(A!X50+B!Y50)/(E!Y64+E!Y92)</f>
        <v>6.8775540979820016E-6</v>
      </c>
      <c r="Z106" s="53">
        <f>+(A!Y50+B!Z50)/(E!Z64+E!Z92)</f>
        <v>1.1608475335376611E-6</v>
      </c>
      <c r="AA106" s="53">
        <f>+(A!Z50+B!AA50)/(E!AA64+E!AA92)</f>
        <v>1.1697738399932426E-5</v>
      </c>
      <c r="AB106" s="53">
        <f>+(A!AA50+B!AB50)/(E!AB64+E!AB92)</f>
        <v>8.0522760121587295E-6</v>
      </c>
      <c r="AC106" s="53">
        <f>+(A!AB50+B!AC50)/(E!AC64+E!AC92)</f>
        <v>9.6827844694442596E-6</v>
      </c>
      <c r="AD106" s="53">
        <f>+(A!AC50+B!AD50)/(E!AD64+E!AD92)</f>
        <v>7.9519101547750862E-6</v>
      </c>
    </row>
    <row r="107" spans="4:30" x14ac:dyDescent="0.25">
      <c r="D107" s="60" t="s">
        <v>20</v>
      </c>
      <c r="E107" s="53">
        <f>+(A!D51+B!E51)/(E!E65+E!E93)</f>
        <v>0</v>
      </c>
      <c r="F107" s="53">
        <f>+(A!E51+B!F51)/(E!F65+E!F93)</f>
        <v>5.6508150928675035E-7</v>
      </c>
      <c r="G107" s="53">
        <f>+(A!F51+B!G51)/(E!G65+E!G93)</f>
        <v>0</v>
      </c>
      <c r="H107" s="53">
        <f>+(A!G51+B!H51)/(E!H65+E!H93)</f>
        <v>5.0215562258358314E-7</v>
      </c>
      <c r="I107" s="53">
        <f>+(A!H51+B!I51)/(E!I65+E!I93)</f>
        <v>0</v>
      </c>
      <c r="J107" s="53">
        <f>+(A!I51+B!J51)/(E!J65+E!J93)</f>
        <v>1.7464209558353983E-6</v>
      </c>
      <c r="K107" s="53">
        <f>+(A!J50+B!K51)/(E!K65+E!K93)</f>
        <v>1.2956886605397416E-6</v>
      </c>
      <c r="L107" s="53">
        <f>+(A!K51+B!L51)/(E!L65+E!L93)</f>
        <v>0</v>
      </c>
      <c r="M107" s="53">
        <f>+(A!L51+B!M51)/(E!M65+E!M93)</f>
        <v>0</v>
      </c>
      <c r="N107" s="53">
        <f>+(A!M51+B!N51)/(E!N65+E!N93)</f>
        <v>6.7999424096660109E-7</v>
      </c>
      <c r="O107" s="53">
        <f>+(A!N51+B!O51)/(E!O65+E!O93)</f>
        <v>0</v>
      </c>
      <c r="P107" s="53">
        <f>+(A!O51+B!P51)/(E!P65+E!P93)</f>
        <v>4.3088841360155599E-8</v>
      </c>
      <c r="Q107" s="53">
        <f>+(A!P51+B!Q51)/(E!Q65+E!Q93)</f>
        <v>3.2242751718277001E-8</v>
      </c>
      <c r="R107" s="53">
        <f>+(A!Q51+B!R51)/(E!R65+E!R93)</f>
        <v>4.3682689760585861E-8</v>
      </c>
      <c r="S107" s="53">
        <f>+(A!R51+B!S51)/(E!S65+E!S93)</f>
        <v>5.1828804471655246E-8</v>
      </c>
      <c r="T107" s="53">
        <f>+(A!S51+B!T51)/(E!T65+E!T93)</f>
        <v>6.6781029497802196E-8</v>
      </c>
      <c r="U107" s="53">
        <f>+(A!T51+B!U51)/(E!U65+E!U93)</f>
        <v>3.5197962390252891E-8</v>
      </c>
      <c r="V107" s="53">
        <f>+(A!U51+B!V51)/(E!V65+E!V93)</f>
        <v>1.3197248085686401E-7</v>
      </c>
      <c r="W107" s="53">
        <f>+(A!V51+B!W51)/(E!W65+E!W93)</f>
        <v>1.999971431783687E-7</v>
      </c>
      <c r="X107" s="53">
        <f>+(A!W51+B!X51)/(E!X65+E!X93)</f>
        <v>2.6391600230657849E-7</v>
      </c>
      <c r="Y107" s="53">
        <f>+(A!X51+B!Y51)/(E!Y65+E!Y93)</f>
        <v>3.7049425694066027E-7</v>
      </c>
      <c r="Z107" s="53">
        <f>+(A!Y51+B!Z51)/(E!Z65+E!Z93)</f>
        <v>1.3748238359792132E-7</v>
      </c>
      <c r="AA107" s="53">
        <f>+(A!Z51+B!AA51)/(E!AA65+E!AA93)</f>
        <v>2.1047383656406819E-7</v>
      </c>
      <c r="AB107" s="53">
        <f>+(A!AA51+B!AB51)/(E!AB65+E!AB93)</f>
        <v>9.9347700316029125E-8</v>
      </c>
      <c r="AC107" s="53">
        <f>+(A!AB51+B!AC51)/(E!AC65+E!AC93)</f>
        <v>9.3697432768817809E-6</v>
      </c>
      <c r="AD107" s="53">
        <f>+(A!AC51+B!AD51)/(E!AD65+E!AD93)</f>
        <v>5.579212093905327E-6</v>
      </c>
    </row>
    <row r="108" spans="4:30" x14ac:dyDescent="0.25">
      <c r="D108" s="60" t="s">
        <v>21</v>
      </c>
      <c r="E108" s="53">
        <f>+(A!D52+B!E52)/(E!E66+E!E94)</f>
        <v>8.2132099613865075E-6</v>
      </c>
      <c r="F108" s="53">
        <f>+(A!E52+B!F52)/(E!F66+E!F94)</f>
        <v>8.5448775752612612E-6</v>
      </c>
      <c r="G108" s="53">
        <f>+(A!F52+B!G52)/(E!G66+E!G94)</f>
        <v>7.7501439065590176E-6</v>
      </c>
      <c r="H108" s="53">
        <f>+(A!G52+B!H52)/(E!H66+E!H94)</f>
        <v>6.7701696307995806E-6</v>
      </c>
      <c r="I108" s="53">
        <f>+(A!H52+B!I52)/(E!I66+E!I94)</f>
        <v>7.5341471695343201E-6</v>
      </c>
      <c r="J108" s="53">
        <f>+(A!I52+B!J52)/(E!J66+E!J94)</f>
        <v>9.643997958316952E-6</v>
      </c>
      <c r="K108" s="53">
        <f>+(A!J51+B!K52)/(E!K66+E!K94)</f>
        <v>9.6493513776175832E-6</v>
      </c>
      <c r="L108" s="53">
        <f>+(A!K52+B!L52)/(E!L66+E!L94)</f>
        <v>1.0810202208901485E-5</v>
      </c>
      <c r="M108" s="53">
        <f>+(A!L52+B!M52)/(E!M66+E!M94)</f>
        <v>1.1851955750097468E-5</v>
      </c>
      <c r="N108" s="53">
        <f>+(A!M52+B!N52)/(E!N66+E!N94)</f>
        <v>8.2746960830118814E-6</v>
      </c>
      <c r="O108" s="53">
        <f>+(A!N52+B!O52)/(E!O66+E!O94)</f>
        <v>1.0936387634987302E-5</v>
      </c>
      <c r="P108" s="53">
        <f>+(A!O52+B!P52)/(E!P66+E!P94)</f>
        <v>1.3887098285144549E-5</v>
      </c>
      <c r="Q108" s="53">
        <f>+(A!P52+B!Q52)/(E!Q66+E!Q94)</f>
        <v>1.2480690659604434E-5</v>
      </c>
      <c r="R108" s="53">
        <f>+(A!Q52+B!R52)/(E!R66+E!R94)</f>
        <v>1.6720598843363402E-5</v>
      </c>
      <c r="S108" s="53">
        <f>+(A!R52+B!S52)/(E!S66+E!S94)</f>
        <v>1.6358489931610118E-5</v>
      </c>
      <c r="T108" s="53">
        <f>+(A!S52+B!T52)/(E!T66+E!T94)</f>
        <v>1.8347113957211464E-5</v>
      </c>
      <c r="U108" s="53">
        <f>+(A!T52+B!U52)/(E!U66+E!U94)</f>
        <v>2.6648162850173626E-5</v>
      </c>
      <c r="V108" s="53">
        <f>+(A!U52+B!V52)/(E!V66+E!V94)</f>
        <v>2.8535531769725253E-5</v>
      </c>
      <c r="W108" s="53">
        <f>+(A!V52+B!W52)/(E!W66+E!W94)</f>
        <v>2.3995144211824689E-5</v>
      </c>
      <c r="X108" s="53">
        <f>+(A!W52+B!X52)/(E!X66+E!X94)</f>
        <v>3.0364496657451062E-5</v>
      </c>
      <c r="Y108" s="53">
        <f>+(A!X52+B!Y52)/(E!Y66+E!Y94)</f>
        <v>3.033866578596904E-5</v>
      </c>
      <c r="Z108" s="53">
        <f>+(A!Y52+B!Z52)/(E!Z66+E!Z94)</f>
        <v>2.4328288205551294E-5</v>
      </c>
      <c r="AA108" s="53">
        <f>+(A!Z52+B!AA52)/(E!AA66+E!AA94)</f>
        <v>2.278660736594575E-5</v>
      </c>
      <c r="AB108" s="53">
        <f>+(A!AA52+B!AB52)/(E!AB66+E!AB94)</f>
        <v>2.1614298752983161E-5</v>
      </c>
      <c r="AC108" s="53">
        <f>+(A!AB52+B!AC52)/(E!AC66+E!AC94)</f>
        <v>1.9103481549111757E-5</v>
      </c>
      <c r="AD108" s="53">
        <f>+(A!AC52+B!AD52)/(E!AD66+E!AD94)</f>
        <v>1.5486981839005081E-5</v>
      </c>
    </row>
    <row r="109" spans="4:30" x14ac:dyDescent="0.25">
      <c r="D109" s="60" t="s">
        <v>22</v>
      </c>
      <c r="E109" s="53">
        <f>+(A!D53+B!E53)/(E!E67+E!E95)</f>
        <v>2.9800827533123026E-5</v>
      </c>
      <c r="F109" s="53">
        <f>+(A!E53+B!F53)/(E!F67+E!F95)</f>
        <v>1.8360690619695204E-5</v>
      </c>
      <c r="G109" s="53">
        <f>+(A!F53+B!G53)/(E!G67+E!G95)</f>
        <v>2.3437402960398372E-5</v>
      </c>
      <c r="H109" s="53">
        <f>+(A!G53+B!H53)/(E!H67+E!H95)</f>
        <v>3.0373261007550946E-5</v>
      </c>
      <c r="I109" s="53">
        <f>+(A!H53+B!I53)/(E!I67+E!I95)</f>
        <v>2.7091828947981467E-5</v>
      </c>
      <c r="J109" s="53">
        <f>+(A!I53+B!J53)/(E!J67+E!J95)</f>
        <v>3.8136355153529092E-5</v>
      </c>
      <c r="K109" s="53">
        <f>+(A!J52+B!K53)/(E!K67+E!K95)</f>
        <v>3.5146664917253396E-5</v>
      </c>
      <c r="L109" s="53">
        <f>+(A!K53+B!L53)/(E!L67+E!L95)</f>
        <v>5.1346417985116035E-5</v>
      </c>
      <c r="M109" s="53">
        <f>+(A!L53+B!M53)/(E!M67+E!M95)</f>
        <v>4.6552272725137223E-5</v>
      </c>
      <c r="N109" s="53">
        <f>+(A!M53+B!N53)/(E!N67+E!N95)</f>
        <v>4.5091892347483489E-5</v>
      </c>
      <c r="O109" s="53">
        <f>+(A!N53+B!O53)/(E!O67+E!O95)</f>
        <v>4.8369584080396954E-5</v>
      </c>
      <c r="P109" s="53">
        <f>+(A!O53+B!P53)/(E!P67+E!P95)</f>
        <v>4.8708488799795455E-5</v>
      </c>
      <c r="Q109" s="53">
        <f>+(A!P53+B!Q53)/(E!Q67+E!Q95)</f>
        <v>3.7175656046901783E-5</v>
      </c>
      <c r="R109" s="53">
        <f>+(A!Q53+B!R53)/(E!R67+E!R95)</f>
        <v>4.4383173762825545E-5</v>
      </c>
      <c r="S109" s="53">
        <f>+(A!R53+B!S53)/(E!S67+E!S95)</f>
        <v>3.3624117666754306E-5</v>
      </c>
      <c r="T109" s="53">
        <f>+(A!S53+B!T53)/(E!T67+E!T95)</f>
        <v>3.2815735972063312E-5</v>
      </c>
      <c r="U109" s="53">
        <f>+(A!T53+B!U53)/(E!U67+E!U95)</f>
        <v>3.6689227028067848E-5</v>
      </c>
      <c r="V109" s="53">
        <f>+(A!U53+B!V53)/(E!V67+E!V95)</f>
        <v>3.2732511430652247E-5</v>
      </c>
      <c r="W109" s="53">
        <f>+(A!V53+B!W53)/(E!W67+E!W95)</f>
        <v>3.079003949953836E-5</v>
      </c>
      <c r="X109" s="53">
        <f>+(A!W53+B!X53)/(E!X67+E!X95)</f>
        <v>3.3691456414282006E-5</v>
      </c>
      <c r="Y109" s="53">
        <f>+(A!X53+B!Y53)/(E!Y67+E!Y95)</f>
        <v>3.2349388983709207E-5</v>
      </c>
      <c r="Z109" s="53">
        <f>+(A!Y53+B!Z53)/(E!Z67+E!Z95)</f>
        <v>2.9878955526290667E-5</v>
      </c>
      <c r="AA109" s="53">
        <f>+(A!Z53+B!AA53)/(E!AA67+E!AA95)</f>
        <v>2.5503617705879871E-5</v>
      </c>
      <c r="AB109" s="53">
        <f>+(A!AA53+B!AB53)/(E!AB67+E!AB95)</f>
        <v>2.8783138149047908E-5</v>
      </c>
      <c r="AC109" s="53">
        <f>+(A!AB53+B!AC53)/(E!AC67+E!AC95)</f>
        <v>2.1436163158543035E-5</v>
      </c>
      <c r="AD109" s="53">
        <f>+(A!AC53+B!AD53)/(E!AD67+E!AD95)</f>
        <v>1.7817770386808727E-5</v>
      </c>
    </row>
    <row r="110" spans="4:30" x14ac:dyDescent="0.25">
      <c r="D110" s="60" t="s">
        <v>23</v>
      </c>
      <c r="E110" s="53">
        <f>+(A!D54+B!E54)/(E!E68+E!E96)</f>
        <v>1.92391658544177E-5</v>
      </c>
      <c r="F110" s="53">
        <f>+(A!E54+B!F54)/(E!F68+E!F96)</f>
        <v>1.9351188520959207E-5</v>
      </c>
      <c r="G110" s="53">
        <f>+(A!F54+B!G54)/(E!G68+E!G96)</f>
        <v>1.9559881307720948E-5</v>
      </c>
      <c r="H110" s="53">
        <f>+(A!G54+B!H54)/(E!H68+E!H96)</f>
        <v>1.4980271563608429E-5</v>
      </c>
      <c r="I110" s="53">
        <f>+(A!H54+B!I54)/(E!I68+E!I96)</f>
        <v>9.8124000216484878E-6</v>
      </c>
      <c r="J110" s="53">
        <f>+(A!I54+B!J54)/(E!J68+E!J96)</f>
        <v>1.2159252732969637E-5</v>
      </c>
      <c r="K110" s="53">
        <f>+(A!J53+B!K54)/(E!K68+E!K96)</f>
        <v>1.7915311644908153E-5</v>
      </c>
      <c r="L110" s="53">
        <f>+(A!K54+B!L54)/(E!L68+E!L96)</f>
        <v>1.4033871044806259E-5</v>
      </c>
      <c r="M110" s="53">
        <f>+(A!L54+B!M54)/(E!M68+E!M96)</f>
        <v>1.2187518486102614E-5</v>
      </c>
      <c r="N110" s="53">
        <f>+(A!M54+B!N54)/(E!N68+E!N96)</f>
        <v>1.0193161937235858E-5</v>
      </c>
      <c r="O110" s="53">
        <f>+(A!N54+B!O54)/(E!O68+E!O96)</f>
        <v>1.346641880547551E-5</v>
      </c>
      <c r="P110" s="53">
        <f>+(A!O54+B!P54)/(E!P68+E!P96)</f>
        <v>1.2031462986384115E-5</v>
      </c>
      <c r="Q110" s="53">
        <f>+(A!P54+B!Q54)/(E!Q68+E!Q96)</f>
        <v>1.1887413500714382E-5</v>
      </c>
      <c r="R110" s="53">
        <f>+(A!Q54+B!R54)/(E!R68+E!R96)</f>
        <v>1.3901051989770829E-5</v>
      </c>
      <c r="S110" s="53">
        <f>+(A!R54+B!S54)/(E!S68+E!S96)</f>
        <v>1.2701515975365892E-5</v>
      </c>
      <c r="T110" s="53">
        <f>+(A!S54+B!T54)/(E!T68+E!T96)</f>
        <v>9.83413201459583E-6</v>
      </c>
      <c r="U110" s="53">
        <f>+(A!T54+B!U54)/(E!U68+E!U96)</f>
        <v>1.3120131683700253E-5</v>
      </c>
      <c r="V110" s="53">
        <f>+(A!U54+B!V54)/(E!V68+E!V96)</f>
        <v>1.6269667284163044E-5</v>
      </c>
      <c r="W110" s="53">
        <f>+(A!V54+B!W54)/(E!W68+E!W96)</f>
        <v>1.6259111828951509E-5</v>
      </c>
      <c r="X110" s="53">
        <f>+(A!W54+B!X54)/(E!X68+E!X96)</f>
        <v>1.6525192655496779E-5</v>
      </c>
      <c r="Y110" s="53">
        <f>+(A!X54+B!Y54)/(E!Y68+E!Y96)</f>
        <v>1.4267696308605976E-5</v>
      </c>
      <c r="Z110" s="53">
        <f>+(A!Y54+B!Z54)/(E!Z68+E!Z96)</f>
        <v>1.2979239287625932E-5</v>
      </c>
      <c r="AA110" s="53">
        <f>+(A!Z54+B!AA54)/(E!AA68+E!AA96)</f>
        <v>1.2405615964733223E-5</v>
      </c>
      <c r="AB110" s="53">
        <f>+(A!AA54+B!AB54)/(E!AB68+E!AB96)</f>
        <v>1.1831252424586488E-5</v>
      </c>
      <c r="AC110" s="53">
        <f>+(A!AB54+B!AC54)/(E!AC68+E!AC96)</f>
        <v>1.3155901858979578E-5</v>
      </c>
      <c r="AD110" s="53">
        <f>+(A!AC54+B!AD54)/(E!AD68+E!AD96)</f>
        <v>1.2927376813751941E-5</v>
      </c>
    </row>
    <row r="111" spans="4:30" x14ac:dyDescent="0.25">
      <c r="D111" s="60" t="s">
        <v>24</v>
      </c>
      <c r="E111" s="53">
        <f>+(A!D55+B!E55)/(E!E69+E!E97)</f>
        <v>1.6191654464222363E-5</v>
      </c>
      <c r="F111" s="53">
        <f>+(A!E55+B!F55)/(E!F69+E!F97)</f>
        <v>1.7485744161122188E-5</v>
      </c>
      <c r="G111" s="53">
        <f>+(A!F55+B!G55)/(E!G69+E!G97)</f>
        <v>1.8613900186922826E-5</v>
      </c>
      <c r="H111" s="53">
        <f>+(A!G55+B!H55)/(E!H69+E!H97)</f>
        <v>1.3876505305268515E-5</v>
      </c>
      <c r="I111" s="53">
        <f>+(A!H55+B!I55)/(E!I69+E!I97)</f>
        <v>9.9559966896377288E-6</v>
      </c>
      <c r="J111" s="53">
        <f>+(A!I55+B!J55)/(E!J69+E!J97)</f>
        <v>1.1946466798629219E-5</v>
      </c>
      <c r="K111" s="53">
        <f>+(A!J54+B!K55)/(E!K69+E!K97)</f>
        <v>1.4719781169165635E-5</v>
      </c>
      <c r="L111" s="53">
        <f>+(A!K55+B!L55)/(E!L69+E!L97)</f>
        <v>1.2721439431395003E-5</v>
      </c>
      <c r="M111" s="53">
        <f>+(A!L55+B!M55)/(E!M69+E!M97)</f>
        <v>8.0902554420010023E-6</v>
      </c>
      <c r="N111" s="53">
        <f>+(A!M55+B!N55)/(E!N69+E!N97)</f>
        <v>5.1651221975356016E-6</v>
      </c>
      <c r="O111" s="53">
        <f>+(A!N55+B!O55)/(E!O69+E!O97)</f>
        <v>8.0283798040480717E-6</v>
      </c>
      <c r="P111" s="53">
        <f>+(A!O55+B!P55)/(E!P69+E!P97)</f>
        <v>8.8472088674926511E-6</v>
      </c>
      <c r="Q111" s="53">
        <f>+(A!P55+B!Q55)/(E!Q69+E!Q97)</f>
        <v>9.9073456843917308E-6</v>
      </c>
      <c r="R111" s="53">
        <f>+(A!Q55+B!R55)/(E!R69+E!R97)</f>
        <v>9.4714954353580098E-6</v>
      </c>
      <c r="S111" s="53">
        <f>+(A!R55+B!S55)/(E!S69+E!S97)</f>
        <v>8.350001845503774E-6</v>
      </c>
      <c r="T111" s="53">
        <f>+(A!S55+B!T55)/(E!T69+E!T97)</f>
        <v>1.161391726435649E-5</v>
      </c>
      <c r="U111" s="53">
        <f>+(A!T55+B!U55)/(E!U69+E!U97)</f>
        <v>1.3708136697209787E-5</v>
      </c>
      <c r="V111" s="53">
        <f>+(A!U55+B!V55)/(E!V69+E!V97)</f>
        <v>1.516313280360159E-5</v>
      </c>
      <c r="W111" s="53">
        <f>+(A!V55+B!W55)/(E!W69+E!W97)</f>
        <v>1.4541514544481225E-5</v>
      </c>
      <c r="X111" s="53">
        <f>+(A!W55+B!X55)/(E!X69+E!X97)</f>
        <v>1.5165221451946105E-5</v>
      </c>
      <c r="Y111" s="53">
        <f>+(A!X55+B!Y55)/(E!Y69+E!Y97)</f>
        <v>1.2316098666265981E-5</v>
      </c>
      <c r="Z111" s="53">
        <f>+(A!Y55+B!Z55)/(E!Z69+E!Z97)</f>
        <v>1.0384914968145265E-5</v>
      </c>
      <c r="AA111" s="53">
        <f>+(A!Z55+B!AA55)/(E!AA69+E!AA97)</f>
        <v>8.6117130979190515E-6</v>
      </c>
      <c r="AB111" s="53">
        <f>+(A!AA55+B!AB55)/(E!AB69+E!AB97)</f>
        <v>8.5613548870293482E-6</v>
      </c>
      <c r="AC111" s="53">
        <f>+(A!AB55+B!AC55)/(E!AC69+E!AC97)</f>
        <v>7.2342359545760695E-6</v>
      </c>
      <c r="AD111" s="53">
        <f>+(A!AC55+B!AD55)/(E!AD69+E!AD97)</f>
        <v>7.541079203673501E-6</v>
      </c>
    </row>
    <row r="112" spans="4:30" ht="15.75" thickBot="1" x14ac:dyDescent="0.3">
      <c r="D112" s="61" t="s">
        <v>25</v>
      </c>
      <c r="E112" s="54">
        <f>+(A!D56+B!E56)/(E!E70+E!E98)</f>
        <v>1.1017223457744775E-5</v>
      </c>
      <c r="F112" s="54">
        <f>+(A!E56+B!F56)/(E!F70+E!F98)</f>
        <v>8.9451423747348027E-6</v>
      </c>
      <c r="G112" s="54">
        <f>+(A!F56+B!G56)/(E!G70+E!G98)</f>
        <v>6.6010428507062241E-6</v>
      </c>
      <c r="H112" s="54">
        <f>+(A!G56+B!H56)/(E!H70+E!H98)</f>
        <v>0</v>
      </c>
      <c r="I112" s="54">
        <f>+(A!H56+B!I56)/(E!I70+E!I98)</f>
        <v>1.0074857539464678E-6</v>
      </c>
      <c r="J112" s="54">
        <f>+(A!I56+B!J56)/(E!J70+E!J98)</f>
        <v>6.4150501231444562E-7</v>
      </c>
      <c r="K112" s="54">
        <f>+(A!J55+B!K56)/(E!K70+E!K98)</f>
        <v>8.6914946973645243E-6</v>
      </c>
      <c r="L112" s="54">
        <f>+(A!K56+B!L56)/(E!L70+E!L98)</f>
        <v>1.3424306061478736E-6</v>
      </c>
      <c r="M112" s="54">
        <f>+(A!L56+B!M56)/(E!M70+E!M98)</f>
        <v>1.5820016725404466E-5</v>
      </c>
      <c r="N112" s="54">
        <f>+(A!M56+B!N56)/(E!N70+E!N98)</f>
        <v>1.8679790160187703E-5</v>
      </c>
      <c r="O112" s="54">
        <f>+(A!N56+B!O56)/(E!O70+E!O98)</f>
        <v>2.2879429484947171E-5</v>
      </c>
      <c r="P112" s="54">
        <f>+(A!O56+B!P56)/(E!P70+E!P98)</f>
        <v>1.7812217021030634E-5</v>
      </c>
      <c r="Q112" s="54">
        <f>+(A!P56+B!Q56)/(E!Q70+E!Q98)</f>
        <v>1.0039498338420941E-5</v>
      </c>
      <c r="R112" s="54">
        <f>+(A!Q56+B!R56)/(E!R70+E!R98)</f>
        <v>1.6715783626796009E-5</v>
      </c>
      <c r="S112" s="54">
        <f>+(A!R56+B!S56)/(E!S70+E!S98)</f>
        <v>1.7198942191627825E-5</v>
      </c>
      <c r="T112" s="54">
        <f>+(A!S56+B!T56)/(E!T70+E!T98)</f>
        <v>1.5203519155687083E-5</v>
      </c>
      <c r="U112" s="54">
        <f>+(A!T56+B!U56)/(E!U70+E!U98)</f>
        <v>2.1463046592109478E-5</v>
      </c>
      <c r="V112" s="54">
        <f>+(A!U56+B!V56)/(E!V70+E!V98)</f>
        <v>2.2960197937361817E-5</v>
      </c>
      <c r="W112" s="54">
        <f>+(A!V56+B!W56)/(E!W70+E!W98)</f>
        <v>3.200277130494365E-5</v>
      </c>
      <c r="X112" s="54">
        <f>+(A!W56+B!X56)/(E!X70+E!X98)</f>
        <v>4.2664151915565451E-5</v>
      </c>
      <c r="Y112" s="54">
        <f>+(A!X56+B!Y56)/(E!Y70+E!Y98)</f>
        <v>4.2715525484138415E-5</v>
      </c>
      <c r="Z112" s="54">
        <f>+(A!Y56+B!Z56)/(E!Z70+E!Z98)</f>
        <v>2.7926252090834288E-5</v>
      </c>
      <c r="AA112" s="54">
        <f>+(A!Z56+B!AA56)/(E!AA70+E!AA98)</f>
        <v>1.9055817066574856E-5</v>
      </c>
      <c r="AB112" s="54">
        <f>+(A!AA56+B!AB56)/(E!AB70+E!AB98)</f>
        <v>1.1449413097089047E-5</v>
      </c>
      <c r="AC112" s="54">
        <f>+(A!AB56+B!AC56)/(E!AC70+E!AC98)</f>
        <v>7.5770130123780941E-6</v>
      </c>
      <c r="AD112" s="54">
        <f>+(A!AC56+B!AD56)/(E!AD70+E!AD98)</f>
        <v>7.6358195646560262E-6</v>
      </c>
    </row>
    <row r="113" spans="4:31" x14ac:dyDescent="0.25">
      <c r="D113" s="1" t="s">
        <v>52</v>
      </c>
    </row>
    <row r="117" spans="4:31" x14ac:dyDescent="0.25">
      <c r="Z117" s="1"/>
      <c r="AA117" s="1"/>
      <c r="AB117" s="1"/>
      <c r="AC117" s="1"/>
      <c r="AD117" s="1"/>
      <c r="AE117" s="1"/>
    </row>
    <row r="118" spans="4:31" x14ac:dyDescent="0.25">
      <c r="F118" s="1"/>
      <c r="G118" s="1"/>
      <c r="H118" s="1"/>
      <c r="I118" s="1"/>
      <c r="J118" s="1"/>
      <c r="K118" s="1"/>
      <c r="Z118" s="1"/>
      <c r="AA118" s="1"/>
      <c r="AB118" s="1"/>
      <c r="AC118" s="1"/>
      <c r="AD118" s="1"/>
      <c r="AE118" s="1"/>
    </row>
    <row r="119" spans="4:31" x14ac:dyDescent="0.25">
      <c r="F119" s="1"/>
      <c r="G119" s="1"/>
      <c r="H119" s="1"/>
      <c r="I119" s="1"/>
      <c r="J119" s="1"/>
      <c r="K119" s="1"/>
      <c r="Z119" s="1"/>
      <c r="AA119" s="1"/>
      <c r="AB119" s="1"/>
      <c r="AC119" s="1"/>
      <c r="AD119" s="1"/>
      <c r="AE119" s="1"/>
    </row>
    <row r="120" spans="4:31" x14ac:dyDescent="0.25">
      <c r="F120" s="1"/>
      <c r="G120" s="1"/>
      <c r="H120" s="1"/>
      <c r="I120" s="1"/>
      <c r="J120" s="1"/>
      <c r="K120" s="1"/>
      <c r="Z120" s="1"/>
      <c r="AA120" s="1"/>
      <c r="AB120" s="1"/>
      <c r="AC120" s="1"/>
      <c r="AD120" s="1"/>
      <c r="AE120" s="1"/>
    </row>
    <row r="121" spans="4:31" x14ac:dyDescent="0.25">
      <c r="F121" s="1"/>
      <c r="G121" s="1"/>
      <c r="H121" s="1"/>
      <c r="I121" s="1"/>
      <c r="J121" s="1"/>
      <c r="K121" s="1"/>
      <c r="Z121" s="1"/>
      <c r="AA121" s="1"/>
      <c r="AB121" s="1"/>
      <c r="AC121" s="1"/>
      <c r="AD121" s="1"/>
      <c r="AE121" s="1"/>
    </row>
    <row r="122" spans="4:31" x14ac:dyDescent="0.25">
      <c r="F122" s="1"/>
      <c r="G122" s="1"/>
      <c r="H122" s="1"/>
      <c r="I122" s="1"/>
      <c r="J122" s="1"/>
      <c r="K122" s="1"/>
      <c r="Z122" s="1"/>
      <c r="AA122" s="1"/>
      <c r="AB122" s="1"/>
      <c r="AC122" s="1"/>
      <c r="AD122" s="1"/>
      <c r="AE122" s="1"/>
    </row>
    <row r="123" spans="4:31" x14ac:dyDescent="0.25">
      <c r="F123" s="1"/>
      <c r="G123" s="1"/>
      <c r="H123" s="1"/>
      <c r="I123" s="1"/>
      <c r="J123" s="1"/>
      <c r="K123" s="1"/>
      <c r="Z123" s="1"/>
      <c r="AA123" s="1"/>
      <c r="AB123" s="1"/>
      <c r="AC123" s="1"/>
      <c r="AD123" s="1"/>
      <c r="AE123" s="1"/>
    </row>
    <row r="124" spans="4:31" x14ac:dyDescent="0.25">
      <c r="F124" s="1"/>
      <c r="G124" s="1"/>
      <c r="H124" s="1"/>
      <c r="I124" s="1"/>
      <c r="J124" s="1"/>
      <c r="K124" s="1"/>
      <c r="Z124" s="1"/>
      <c r="AA124" s="1"/>
      <c r="AB124" s="1"/>
      <c r="AC124" s="1"/>
      <c r="AD124" s="1"/>
      <c r="AE124" s="1"/>
    </row>
    <row r="125" spans="4:31" x14ac:dyDescent="0.25">
      <c r="F125" s="1"/>
      <c r="G125" s="1"/>
      <c r="H125" s="1"/>
      <c r="I125" s="1"/>
      <c r="J125" s="1"/>
      <c r="K125" s="1"/>
      <c r="Z125" s="1"/>
      <c r="AA125" s="1"/>
      <c r="AB125" s="1"/>
      <c r="AC125" s="1"/>
      <c r="AD125" s="1"/>
      <c r="AE125" s="1"/>
    </row>
    <row r="126" spans="4:31" x14ac:dyDescent="0.25">
      <c r="F126" s="1"/>
      <c r="G126" s="1"/>
      <c r="H126" s="1"/>
      <c r="I126" s="1"/>
      <c r="J126" s="1"/>
      <c r="K126" s="1"/>
      <c r="Z126" s="1"/>
      <c r="AA126" s="1"/>
      <c r="AB126" s="1"/>
      <c r="AC126" s="1"/>
      <c r="AD126" s="1"/>
      <c r="AE126" s="1"/>
    </row>
    <row r="127" spans="4:31" x14ac:dyDescent="0.25">
      <c r="F127" s="1"/>
      <c r="G127" s="1"/>
      <c r="H127" s="1"/>
      <c r="I127" s="1"/>
      <c r="J127" s="1"/>
      <c r="K127" s="1"/>
      <c r="Z127" s="1"/>
      <c r="AA127" s="1"/>
      <c r="AB127" s="1"/>
      <c r="AC127" s="1"/>
      <c r="AD127" s="1"/>
      <c r="AE127" s="1"/>
    </row>
    <row r="128" spans="4:31" x14ac:dyDescent="0.25">
      <c r="F128" s="1"/>
      <c r="G128" s="1"/>
      <c r="H128" s="1"/>
      <c r="I128" s="1"/>
      <c r="J128" s="1"/>
      <c r="K128" s="1"/>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A67" workbookViewId="0">
      <selection activeCell="AB60" sqref="AB60:AD71"/>
    </sheetView>
  </sheetViews>
  <sheetFormatPr baseColWidth="10" defaultRowHeight="15" x14ac:dyDescent="0.25"/>
  <cols>
    <col min="2" max="2" width="13.42578125" customWidth="1"/>
    <col min="4" max="4" width="31.7109375" customWidth="1"/>
  </cols>
  <sheetData>
    <row r="7" spans="2:16" x14ac:dyDescent="0.25">
      <c r="B7" s="211" t="s">
        <v>50</v>
      </c>
      <c r="C7" s="200"/>
      <c r="D7" s="200"/>
      <c r="E7" s="200"/>
    </row>
    <row r="8" spans="2:16" x14ac:dyDescent="0.25">
      <c r="B8" s="200"/>
      <c r="C8" s="200"/>
      <c r="D8" s="200"/>
      <c r="E8" s="200"/>
      <c r="M8" s="200" t="s">
        <v>11</v>
      </c>
      <c r="N8" s="213"/>
      <c r="O8" s="213"/>
      <c r="P8" s="213"/>
    </row>
    <row r="9" spans="2:16" x14ac:dyDescent="0.25">
      <c r="B9" s="200"/>
      <c r="C9" s="200"/>
      <c r="D9" s="200"/>
      <c r="E9" s="200"/>
      <c r="G9" s="200" t="s">
        <v>2</v>
      </c>
      <c r="H9" s="200"/>
      <c r="I9" s="200"/>
      <c r="J9" s="200"/>
      <c r="M9" s="213"/>
      <c r="N9" s="213"/>
      <c r="O9" s="213"/>
      <c r="P9" s="213"/>
    </row>
    <row r="10" spans="2:16" x14ac:dyDescent="0.25">
      <c r="B10" s="200"/>
      <c r="C10" s="200"/>
      <c r="D10" s="200"/>
      <c r="E10" s="200"/>
      <c r="G10" s="200"/>
      <c r="H10" s="200"/>
      <c r="I10" s="200"/>
      <c r="J10" s="200"/>
      <c r="M10" s="213"/>
      <c r="N10" s="213"/>
      <c r="O10" s="213"/>
      <c r="P10" s="213"/>
    </row>
    <row r="11" spans="2:16" x14ac:dyDescent="0.25">
      <c r="B11" s="200"/>
      <c r="C11" s="200"/>
      <c r="D11" s="200"/>
      <c r="E11" s="200"/>
      <c r="G11" s="200"/>
      <c r="H11" s="200"/>
      <c r="I11" s="200"/>
      <c r="J11" s="200"/>
      <c r="M11" s="213"/>
      <c r="N11" s="213"/>
      <c r="O11" s="213"/>
      <c r="P11" s="213"/>
    </row>
    <row r="12" spans="2:16" x14ac:dyDescent="0.25">
      <c r="B12" s="200"/>
      <c r="C12" s="200"/>
      <c r="D12" s="200"/>
      <c r="E12" s="200"/>
      <c r="G12" s="200"/>
      <c r="H12" s="200"/>
      <c r="I12" s="200"/>
      <c r="J12" s="200"/>
      <c r="M12" s="213"/>
      <c r="N12" s="213"/>
      <c r="O12" s="213"/>
      <c r="P12" s="213"/>
    </row>
    <row r="13" spans="2:16" x14ac:dyDescent="0.25">
      <c r="B13" s="200"/>
      <c r="C13" s="200"/>
      <c r="D13" s="200"/>
      <c r="E13" s="200"/>
      <c r="G13" s="200"/>
      <c r="H13" s="200"/>
      <c r="I13" s="200"/>
      <c r="J13" s="200"/>
      <c r="M13" s="213"/>
      <c r="N13" s="213"/>
      <c r="O13" s="213"/>
      <c r="P13" s="213"/>
    </row>
    <row r="14" spans="2:16" x14ac:dyDescent="0.25">
      <c r="B14" s="200"/>
      <c r="C14" s="200"/>
      <c r="D14" s="200"/>
      <c r="E14" s="200"/>
      <c r="G14" s="200"/>
      <c r="H14" s="200"/>
      <c r="I14" s="200"/>
      <c r="J14" s="200"/>
      <c r="M14" s="213"/>
      <c r="N14" s="213"/>
      <c r="O14" s="213"/>
      <c r="P14" s="213"/>
    </row>
    <row r="15" spans="2:16" x14ac:dyDescent="0.25">
      <c r="B15" s="200"/>
      <c r="C15" s="200"/>
      <c r="D15" s="200"/>
      <c r="E15" s="200"/>
      <c r="G15" s="200"/>
      <c r="H15" s="200"/>
      <c r="I15" s="200"/>
      <c r="J15" s="200"/>
      <c r="M15" s="213"/>
      <c r="N15" s="213"/>
      <c r="O15" s="213"/>
      <c r="P15" s="213"/>
    </row>
    <row r="16" spans="2:16" x14ac:dyDescent="0.25">
      <c r="B16" s="200"/>
      <c r="C16" s="200"/>
      <c r="D16" s="200"/>
      <c r="E16" s="200"/>
      <c r="G16" s="200"/>
      <c r="H16" s="200"/>
      <c r="I16" s="200"/>
      <c r="J16" s="200"/>
      <c r="M16" s="213"/>
      <c r="N16" s="213"/>
      <c r="O16" s="213"/>
      <c r="P16" s="213"/>
    </row>
    <row r="17" spans="3:16" x14ac:dyDescent="0.25">
      <c r="C17" s="201" t="s">
        <v>3</v>
      </c>
      <c r="D17" s="201"/>
      <c r="E17" s="201"/>
      <c r="H17" s="201" t="s">
        <v>3</v>
      </c>
      <c r="I17" s="201"/>
      <c r="J17" s="201"/>
      <c r="N17" s="201" t="s">
        <v>3</v>
      </c>
      <c r="O17" s="201"/>
      <c r="P17" s="201"/>
    </row>
    <row r="45" spans="3:30" ht="15.75" thickBot="1" x14ac:dyDescent="0.3"/>
    <row r="46" spans="3:30" ht="15.75" thickBot="1" x14ac:dyDescent="0.3">
      <c r="C46" s="6" t="s">
        <v>14</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203" t="s">
        <v>26</v>
      </c>
      <c r="D47" s="219"/>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98" t="s">
        <v>16</v>
      </c>
      <c r="D48" s="218"/>
      <c r="E48" s="50">
        <f>+A!D47/A!D$46</f>
        <v>9.0837446596706631E-3</v>
      </c>
      <c r="F48" s="66">
        <f>+A!E47/A!E$46</f>
        <v>0.16368723768070884</v>
      </c>
      <c r="G48" s="50">
        <f>+A!F47/A!F$46</f>
        <v>9.737215134663614E-2</v>
      </c>
      <c r="H48" s="66">
        <f>+A!G47/A!G$46</f>
        <v>9.6782117415868341E-2</v>
      </c>
      <c r="I48" s="50">
        <f>+A!H47/A!H$46</f>
        <v>6.3084224150328369E-2</v>
      </c>
      <c r="J48" s="66">
        <f>+A!I47/A!I$46</f>
        <v>6.2749003984063745E-2</v>
      </c>
      <c r="K48" s="50" t="e">
        <f>+A!#REF!/A!J$46</f>
        <v>#REF!</v>
      </c>
      <c r="L48" s="66">
        <f>+A!K47/A!K$46</f>
        <v>5.001021543211278E-2</v>
      </c>
      <c r="M48" s="50">
        <f>+A!L47/A!L$46</f>
        <v>3.0544869954642017E-2</v>
      </c>
      <c r="N48" s="66">
        <f>+A!M47/A!M$46</f>
        <v>5.7059129981766085E-2</v>
      </c>
      <c r="O48" s="50">
        <f>+A!N47/A!N$46</f>
        <v>6.169975462859692E-2</v>
      </c>
      <c r="P48" s="66">
        <f>+A!O47/A!O$46</f>
        <v>4.4949666567557237E-2</v>
      </c>
      <c r="Q48" s="50">
        <f>+A!P47/A!P$46</f>
        <v>5.6257862600104326E-2</v>
      </c>
      <c r="R48" s="66">
        <f>+A!Q47/A!Q$46</f>
        <v>1.3113725782460586E-2</v>
      </c>
      <c r="S48" s="50">
        <f>+A!R47/A!R$46</f>
        <v>0.12007845416242917</v>
      </c>
      <c r="T48" s="66">
        <f>+A!S47/A!S$46</f>
        <v>3.142179641227949E-2</v>
      </c>
      <c r="U48" s="50">
        <f>+A!T47/A!T$46</f>
        <v>4.7546499079540408E-2</v>
      </c>
      <c r="V48" s="66">
        <f>+A!U47/A!U$46</f>
        <v>0.15286095596976426</v>
      </c>
      <c r="W48" s="50">
        <f>+A!V47/A!V$46</f>
        <v>0.16972579881951536</v>
      </c>
      <c r="X48" s="66">
        <f>+A!W47/A!W$46</f>
        <v>0.20491884158073906</v>
      </c>
      <c r="Y48" s="50">
        <f>+A!X47/A!X$46</f>
        <v>0.18492527838306197</v>
      </c>
      <c r="Z48" s="67">
        <f>+A!Y47/A!Y$46</f>
        <v>0.27920399932378581</v>
      </c>
      <c r="AA48" s="67">
        <f>+A!Z47/A!Z$46</f>
        <v>0.15005860380541347</v>
      </c>
      <c r="AB48" s="67">
        <f>+A!AA47/A!AA$46</f>
        <v>0.14280791795504211</v>
      </c>
      <c r="AC48" s="67">
        <f>+A!AB47/A!AB$46</f>
        <v>0.20356793743890519</v>
      </c>
      <c r="AD48" s="67">
        <f>+A!AC47/A!AC$46</f>
        <v>0.35669172932330828</v>
      </c>
    </row>
    <row r="49" spans="3:30" x14ac:dyDescent="0.25">
      <c r="C49" s="207" t="s">
        <v>17</v>
      </c>
      <c r="D49" s="217"/>
      <c r="E49" s="68">
        <f>+A!D48/A!D$46</f>
        <v>0</v>
      </c>
      <c r="F49" s="69">
        <f>+A!E48/A!E$46</f>
        <v>0</v>
      </c>
      <c r="G49" s="68">
        <f>+A!F48/A!F$46</f>
        <v>0</v>
      </c>
      <c r="H49" s="69">
        <f>+A!G48/A!G$46</f>
        <v>0</v>
      </c>
      <c r="I49" s="68">
        <f>+A!H48/A!H$46</f>
        <v>0</v>
      </c>
      <c r="J49" s="69">
        <f>+A!I48/A!I$46</f>
        <v>0</v>
      </c>
      <c r="K49" s="68">
        <f>+A!J47/A!J$46</f>
        <v>4.3460282016292436E-2</v>
      </c>
      <c r="L49" s="69">
        <f>+A!K48/A!K$46</f>
        <v>0</v>
      </c>
      <c r="M49" s="68">
        <f>+A!L48/A!L$46</f>
        <v>0</v>
      </c>
      <c r="N49" s="69">
        <f>+A!M48/A!M$46</f>
        <v>0</v>
      </c>
      <c r="O49" s="68">
        <f>+A!N48/A!N$46</f>
        <v>0</v>
      </c>
      <c r="P49" s="69">
        <f>+A!O48/A!O$46</f>
        <v>0</v>
      </c>
      <c r="Q49" s="68">
        <f>+A!P48/A!P$46</f>
        <v>0</v>
      </c>
      <c r="R49" s="69">
        <f>+A!Q48/A!Q$46</f>
        <v>0</v>
      </c>
      <c r="S49" s="68">
        <f>+A!R48/A!R$46</f>
        <v>0</v>
      </c>
      <c r="T49" s="69">
        <f>+A!S48/A!S$46</f>
        <v>0</v>
      </c>
      <c r="U49" s="68">
        <f>+A!T48/A!T$46</f>
        <v>0</v>
      </c>
      <c r="V49" s="69">
        <f>+A!U48/A!U$46</f>
        <v>0</v>
      </c>
      <c r="W49" s="68">
        <f>+A!V48/A!V$46</f>
        <v>0</v>
      </c>
      <c r="X49" s="69">
        <f>+A!W48/A!W$46</f>
        <v>0</v>
      </c>
      <c r="Y49" s="68">
        <f>+A!X48/A!X$46</f>
        <v>0</v>
      </c>
      <c r="Z49" s="70">
        <f>+A!Y48/A!Y$46</f>
        <v>0</v>
      </c>
      <c r="AA49" s="70">
        <f>+A!Z48/A!Z$46</f>
        <v>0</v>
      </c>
      <c r="AB49" s="70">
        <f>+A!AA48/A!AA$46</f>
        <v>0</v>
      </c>
      <c r="AC49" s="70">
        <f>+A!AB48/A!AB$46</f>
        <v>0</v>
      </c>
      <c r="AD49" s="70">
        <f>+A!AC48/A!AC$46</f>
        <v>0</v>
      </c>
    </row>
    <row r="50" spans="3:30" x14ac:dyDescent="0.25">
      <c r="C50" s="198" t="s">
        <v>18</v>
      </c>
      <c r="D50" s="218"/>
      <c r="E50" s="50">
        <f>+A!D49/A!D$46</f>
        <v>3.2394541457546971E-2</v>
      </c>
      <c r="F50" s="66">
        <f>+A!E49/A!E$46</f>
        <v>9.7155293020363756E-2</v>
      </c>
      <c r="G50" s="50">
        <f>+A!F49/A!F$46</f>
        <v>9.5082324719223635E-2</v>
      </c>
      <c r="H50" s="66">
        <f>+A!G49/A!G$46</f>
        <v>8.1257676246622446E-2</v>
      </c>
      <c r="I50" s="50">
        <f>+A!H49/A!H$46</f>
        <v>7.4780691242030586E-2</v>
      </c>
      <c r="J50" s="66">
        <f>+A!I49/A!I$46</f>
        <v>8.1274900398406374E-2</v>
      </c>
      <c r="K50" s="50">
        <f>+A!J48/A!J$46</f>
        <v>0</v>
      </c>
      <c r="L50" s="66">
        <f>+A!K49/A!K$46</f>
        <v>1.7820253796735602E-2</v>
      </c>
      <c r="M50" s="50">
        <f>+A!L49/A!L$46</f>
        <v>2.0458938584907466E-2</v>
      </c>
      <c r="N50" s="66">
        <f>+A!M49/A!M$46</f>
        <v>2.729877572284449E-2</v>
      </c>
      <c r="O50" s="50">
        <f>+A!N49/A!N$46</f>
        <v>1.3830024537140308E-2</v>
      </c>
      <c r="P50" s="66">
        <f>+A!O49/A!O$46</f>
        <v>0.1688293760353396</v>
      </c>
      <c r="Q50" s="50">
        <f>+A!P49/A!P$46</f>
        <v>0.15033291399466112</v>
      </c>
      <c r="R50" s="66">
        <f>+A!Q49/A!Q$46</f>
        <v>2.0231097199320557E-2</v>
      </c>
      <c r="S50" s="50">
        <f>+A!R49/A!R$46</f>
        <v>6.3671364230713345E-2</v>
      </c>
      <c r="T50" s="66">
        <f>+A!S49/A!S$46</f>
        <v>4.0029560945524921E-2</v>
      </c>
      <c r="U50" s="50">
        <f>+A!T49/A!T$46</f>
        <v>0.12977120004352913</v>
      </c>
      <c r="V50" s="66">
        <f>+A!U49/A!U$46</f>
        <v>0.27748244846690445</v>
      </c>
      <c r="W50" s="50">
        <f>+A!V49/A!V$46</f>
        <v>0.53933703583791992</v>
      </c>
      <c r="X50" s="66">
        <f>+A!W49/A!W$46</f>
        <v>0.44864078148897329</v>
      </c>
      <c r="Y50" s="50">
        <f>+A!X49/A!X$46</f>
        <v>0.11487054544206715</v>
      </c>
      <c r="Z50" s="67">
        <f>+A!Y49/A!Y$46</f>
        <v>0.16052841307025381</v>
      </c>
      <c r="AA50" s="67">
        <f>+A!Z49/A!Z$46</f>
        <v>0.12970610465434709</v>
      </c>
      <c r="AB50" s="67">
        <f>+A!AA49/A!AA$46</f>
        <v>0.14875635875626808</v>
      </c>
      <c r="AC50" s="67">
        <f>+A!AB49/A!AB$46</f>
        <v>0.14142771804062126</v>
      </c>
      <c r="AD50" s="67">
        <f>+A!AC49/A!AC$46</f>
        <v>8.1398496240601498E-2</v>
      </c>
    </row>
    <row r="51" spans="3:30" x14ac:dyDescent="0.25">
      <c r="C51" s="207" t="s">
        <v>19</v>
      </c>
      <c r="D51" s="217"/>
      <c r="E51" s="68">
        <f>+A!D50/A!D$46</f>
        <v>0</v>
      </c>
      <c r="F51" s="69">
        <f>+A!E50/A!E$46</f>
        <v>0</v>
      </c>
      <c r="G51" s="68">
        <f>+A!F50/A!F$46</f>
        <v>0.15445425798713336</v>
      </c>
      <c r="H51" s="69">
        <f>+A!G50/A!G$46</f>
        <v>0</v>
      </c>
      <c r="I51" s="68">
        <f>+A!H50/A!H$46</f>
        <v>0</v>
      </c>
      <c r="J51" s="69">
        <f>+A!I50/A!I$46</f>
        <v>0</v>
      </c>
      <c r="K51" s="68">
        <f>+A!J49/A!J$46</f>
        <v>3.7753793987511886E-2</v>
      </c>
      <c r="L51" s="69">
        <f>+A!K50/A!K$46</f>
        <v>0</v>
      </c>
      <c r="M51" s="68">
        <f>+A!L50/A!L$46</f>
        <v>0</v>
      </c>
      <c r="N51" s="69">
        <f>+A!M50/A!M$46</f>
        <v>0</v>
      </c>
      <c r="O51" s="68">
        <f>+A!N50/A!N$46</f>
        <v>0</v>
      </c>
      <c r="P51" s="69">
        <f>+A!O50/A!O$46</f>
        <v>0</v>
      </c>
      <c r="Q51" s="68">
        <f>+A!P50/A!P$46</f>
        <v>0</v>
      </c>
      <c r="R51" s="69">
        <f>+A!Q50/A!Q$46</f>
        <v>0.68422098630868644</v>
      </c>
      <c r="S51" s="68">
        <f>+A!R50/A!R$46</f>
        <v>0</v>
      </c>
      <c r="T51" s="69">
        <f>+A!S50/A!S$46</f>
        <v>0.80360579734802162</v>
      </c>
      <c r="U51" s="68">
        <f>+A!T50/A!T$46</f>
        <v>0.50189079631090672</v>
      </c>
      <c r="V51" s="69">
        <f>+A!U50/A!U$46</f>
        <v>0.30549761119709307</v>
      </c>
      <c r="W51" s="68">
        <f>+A!V50/A!V$46</f>
        <v>0</v>
      </c>
      <c r="X51" s="69">
        <f>+A!W50/A!W$46</f>
        <v>0</v>
      </c>
      <c r="Y51" s="68">
        <f>+A!X50/A!X$46</f>
        <v>0.43721153681176328</v>
      </c>
      <c r="Z51" s="70">
        <f>+A!Y50/A!Y$46</f>
        <v>8.4357717294177306E-2</v>
      </c>
      <c r="AA51" s="70">
        <f>+A!Z50/A!Z$46</f>
        <v>0.501769068144724</v>
      </c>
      <c r="AB51" s="70">
        <f>+A!AA50/A!AA$46</f>
        <v>0.36610114162911112</v>
      </c>
      <c r="AC51" s="70">
        <f>+A!AB50/A!AB$46</f>
        <v>0.59452047355273163</v>
      </c>
      <c r="AD51" s="70">
        <f>+A!AC50/A!AC$46</f>
        <v>0.36365413533834584</v>
      </c>
    </row>
    <row r="52" spans="3:30" x14ac:dyDescent="0.25">
      <c r="C52" s="198" t="s">
        <v>20</v>
      </c>
      <c r="D52" s="218"/>
      <c r="E52" s="50">
        <f>+A!D51/A!D$46</f>
        <v>0</v>
      </c>
      <c r="F52" s="66">
        <f>+A!E51/A!E$46</f>
        <v>0</v>
      </c>
      <c r="G52" s="50">
        <f>+A!F51/A!F$46</f>
        <v>0</v>
      </c>
      <c r="H52" s="66">
        <f>+A!G51/A!G$46</f>
        <v>0</v>
      </c>
      <c r="I52" s="50">
        <f>+A!H51/A!H$46</f>
        <v>0</v>
      </c>
      <c r="J52" s="66">
        <f>+A!I51/A!I$46</f>
        <v>0</v>
      </c>
      <c r="K52" s="50">
        <f>+A!J50/A!J$46</f>
        <v>0</v>
      </c>
      <c r="L52" s="66">
        <f>+A!K51/A!K$46</f>
        <v>0</v>
      </c>
      <c r="M52" s="50">
        <f>+A!L51/A!L$46</f>
        <v>0</v>
      </c>
      <c r="N52" s="66">
        <f>+A!M51/A!M$46</f>
        <v>0</v>
      </c>
      <c r="O52" s="50">
        <f>+A!N51/A!N$46</f>
        <v>0</v>
      </c>
      <c r="P52" s="66">
        <f>+A!O51/A!O$46</f>
        <v>0</v>
      </c>
      <c r="Q52" s="50">
        <f>+A!P51/A!P$46</f>
        <v>0</v>
      </c>
      <c r="R52" s="66">
        <f>+A!Q51/A!Q$46</f>
        <v>0</v>
      </c>
      <c r="S52" s="50">
        <f>+A!R51/A!R$46</f>
        <v>0</v>
      </c>
      <c r="T52" s="66">
        <f>+A!S51/A!S$46</f>
        <v>0</v>
      </c>
      <c r="U52" s="50">
        <f>+A!T51/A!T$46</f>
        <v>0</v>
      </c>
      <c r="V52" s="66">
        <f>+A!U51/A!U$46</f>
        <v>0</v>
      </c>
      <c r="W52" s="50">
        <f>+A!V51/A!V$46</f>
        <v>0</v>
      </c>
      <c r="X52" s="66">
        <f>+A!W51/A!W$46</f>
        <v>0</v>
      </c>
      <c r="Y52" s="50">
        <f>+A!X51/A!X$46</f>
        <v>0</v>
      </c>
      <c r="Z52" s="67">
        <f>+A!Y51/A!Y$46</f>
        <v>0</v>
      </c>
      <c r="AA52" s="67">
        <f>+A!Z51/A!Z$46</f>
        <v>0</v>
      </c>
      <c r="AB52" s="67">
        <f>+A!AA51/A!AA$46</f>
        <v>0</v>
      </c>
      <c r="AC52" s="67">
        <f>+A!AB51/A!AB$46</f>
        <v>0</v>
      </c>
      <c r="AD52" s="67">
        <f>+A!AC51/A!AC$46</f>
        <v>0</v>
      </c>
    </row>
    <row r="53" spans="3:30" x14ac:dyDescent="0.25">
      <c r="C53" s="207" t="s">
        <v>21</v>
      </c>
      <c r="D53" s="217"/>
      <c r="E53" s="68">
        <f>+A!D52/A!D$46</f>
        <v>9.7142146086523704E-2</v>
      </c>
      <c r="F53" s="69">
        <f>+A!E52/A!E$46</f>
        <v>0.44489351779884967</v>
      </c>
      <c r="G53" s="68">
        <f>+A!F52/A!F$46</f>
        <v>6.2097917348162689E-2</v>
      </c>
      <c r="H53" s="69">
        <f>+A!G52/A!G$46</f>
        <v>4.839105870793417E-2</v>
      </c>
      <c r="I53" s="68">
        <f>+A!H52/A!H$46</f>
        <v>0.11255452758736398</v>
      </c>
      <c r="J53" s="69">
        <f>+A!I52/A!I$46</f>
        <v>7.8286852589641437E-2</v>
      </c>
      <c r="K53" s="68">
        <f>+A!J51/A!J$46</f>
        <v>0</v>
      </c>
      <c r="L53" s="69">
        <f>+A!K52/A!K$46</f>
        <v>3.9000249710562755E-2</v>
      </c>
      <c r="M53" s="68">
        <f>+A!L52/A!L$46</f>
        <v>1.2038047118715431E-2</v>
      </c>
      <c r="N53" s="69">
        <f>+A!M52/A!M$46</f>
        <v>1.3545194060953373E-2</v>
      </c>
      <c r="O53" s="68">
        <f>+A!N52/A!N$46</f>
        <v>1.2714699977693509E-2</v>
      </c>
      <c r="P53" s="69">
        <f>+A!O52/A!O$46</f>
        <v>8.8136601112857333E-3</v>
      </c>
      <c r="Q53" s="68">
        <f>+A!P52/A!P$46</f>
        <v>1.3101776564082108E-2</v>
      </c>
      <c r="R53" s="69">
        <f>+A!Q52/A!Q$46</f>
        <v>4.4809628946461347E-3</v>
      </c>
      <c r="S53" s="68">
        <f>+A!R52/A!R$46</f>
        <v>0.23100392270812145</v>
      </c>
      <c r="T53" s="69">
        <f>+A!S52/A!S$46</f>
        <v>2.092659740756888E-2</v>
      </c>
      <c r="U53" s="68">
        <f>+A!T52/A!T$46</f>
        <v>0.14346473687551578</v>
      </c>
      <c r="V53" s="69">
        <f>+A!U52/A!U$46</f>
        <v>0.13310006056120047</v>
      </c>
      <c r="W53" s="68">
        <f>+A!V52/A!V$46</f>
        <v>0.11062685228999078</v>
      </c>
      <c r="X53" s="69">
        <f>+A!W52/A!W$46</f>
        <v>2.121466278553456E-2</v>
      </c>
      <c r="Y53" s="68">
        <f>+A!X52/A!X$46</f>
        <v>1.1306899095791226E-2</v>
      </c>
      <c r="Z53" s="70">
        <f>+A!Y52/A!Y$46</f>
        <v>1.8644190595792982E-2</v>
      </c>
      <c r="AA53" s="70">
        <f>+A!Z52/A!Z$46</f>
        <v>7.8978212529164978E-3</v>
      </c>
      <c r="AB53" s="70">
        <f>+A!AA52/A!AA$46</f>
        <v>4.9147178571104727E-3</v>
      </c>
      <c r="AC53" s="70">
        <f>+A!AB52/A!AB$46</f>
        <v>7.5078744433583139E-3</v>
      </c>
      <c r="AD53" s="70">
        <f>+A!AC52/A!AC$46</f>
        <v>9.9849624060150376E-3</v>
      </c>
    </row>
    <row r="54" spans="3:30" x14ac:dyDescent="0.25">
      <c r="C54" s="198" t="s">
        <v>22</v>
      </c>
      <c r="D54" s="218"/>
      <c r="E54" s="50">
        <f>+A!D53/A!D$46</f>
        <v>0.85681695632336474</v>
      </c>
      <c r="F54" s="66">
        <f>+A!E53/A!E$46</f>
        <v>0.25913259754391421</v>
      </c>
      <c r="G54" s="50">
        <f>+A!F53/A!F$46</f>
        <v>0.58625013629920397</v>
      </c>
      <c r="H54" s="66">
        <f>+A!G53/A!G$46</f>
        <v>0.77347089167280769</v>
      </c>
      <c r="I54" s="50">
        <f>+A!H53/A!H$46</f>
        <v>0.74641675854465273</v>
      </c>
      <c r="J54" s="66">
        <f>+A!I53/A!I$46</f>
        <v>0.76940239043824699</v>
      </c>
      <c r="K54" s="50">
        <f>+A!J52/A!J$46</f>
        <v>4.7554066906504572E-2</v>
      </c>
      <c r="L54" s="66">
        <f>+A!K53/A!K$46</f>
        <v>0.89182992440580233</v>
      </c>
      <c r="M54" s="50">
        <f>+A!L53/A!L$46</f>
        <v>0.93383858682130483</v>
      </c>
      <c r="N54" s="66">
        <f>+A!M53/A!M$46</f>
        <v>0.90110705912998179</v>
      </c>
      <c r="O54" s="50">
        <f>+A!N53/A!N$46</f>
        <v>0.87955610082534019</v>
      </c>
      <c r="P54" s="66">
        <f>+A!O53/A!O$46</f>
        <v>0.77651531240708493</v>
      </c>
      <c r="Q54" s="50">
        <f>+A!P53/A!P$46</f>
        <v>0.77918750575312201</v>
      </c>
      <c r="R54" s="66">
        <f>+A!Q53/A!Q$46</f>
        <v>0.27758990649910414</v>
      </c>
      <c r="S54" s="50">
        <f>+A!R53/A!R$46</f>
        <v>0.57293331396193525</v>
      </c>
      <c r="T54" s="66">
        <f>+A!S53/A!S$46</f>
        <v>0.10165030890124731</v>
      </c>
      <c r="U54" s="50">
        <f>+A!T53/A!T$46</f>
        <v>0.17427972903120495</v>
      </c>
      <c r="V54" s="66">
        <f>+A!U53/A!U$46</f>
        <v>0.11185878025256264</v>
      </c>
      <c r="W54" s="50">
        <f>+A!V53/A!V$46</f>
        <v>0.16051104525191143</v>
      </c>
      <c r="X54" s="66">
        <f>+A!W53/A!W$46</f>
        <v>0.29892939957570674</v>
      </c>
      <c r="Y54" s="50">
        <f>+A!X53/A!X$46</f>
        <v>0.24005284559820186</v>
      </c>
      <c r="Z54" s="67">
        <f>+A!Y53/A!Y$46</f>
        <v>0.43620643852488711</v>
      </c>
      <c r="AA54" s="67">
        <f>+A!Z53/A!Z$46</f>
        <v>0.20466420567197205</v>
      </c>
      <c r="AB54" s="67">
        <f>+A!AA53/A!AA$46</f>
        <v>0.32948558681912571</v>
      </c>
      <c r="AC54" s="67">
        <f>+A!AB53/A!AB$46</f>
        <v>4.560388834582383E-2</v>
      </c>
      <c r="AD54" s="67">
        <f>+A!AC53/A!AC$46</f>
        <v>0.18341353383458647</v>
      </c>
    </row>
    <row r="55" spans="3:30" x14ac:dyDescent="0.25">
      <c r="C55" s="207" t="s">
        <v>23</v>
      </c>
      <c r="D55" s="217"/>
      <c r="E55" s="68">
        <f>+A!D54/A!D$46</f>
        <v>1.1613920112820938E-3</v>
      </c>
      <c r="F55" s="69">
        <f>+A!E54/A!E$46</f>
        <v>5.2852479403077881E-3</v>
      </c>
      <c r="G55" s="68">
        <f>+A!F54/A!F$46</f>
        <v>4.6886926180351104E-3</v>
      </c>
      <c r="H55" s="69">
        <f>+A!G54/A!G$46</f>
        <v>4.9127978383689514E-5</v>
      </c>
      <c r="I55" s="68">
        <f>+A!H54/A!H$46</f>
        <v>0</v>
      </c>
      <c r="J55" s="69">
        <f>+A!I54/A!I$46</f>
        <v>8.2868525896414337E-3</v>
      </c>
      <c r="K55" s="68">
        <f>+A!J53/A!J$46</f>
        <v>0.87015672166397884</v>
      </c>
      <c r="L55" s="69">
        <f>+A!K54/A!K$46</f>
        <v>5.6752400626546506E-4</v>
      </c>
      <c r="M55" s="68">
        <f>+A!L54/A!L$46</f>
        <v>1.8947005798932077E-3</v>
      </c>
      <c r="N55" s="69">
        <f>+A!M54/A!M$46</f>
        <v>9.1169575410263094E-4</v>
      </c>
      <c r="O55" s="68">
        <f>+A!N54/A!N$46</f>
        <v>3.1630604505911222E-2</v>
      </c>
      <c r="P55" s="69">
        <f>+A!O54/A!O$46</f>
        <v>1.6990188166333942E-4</v>
      </c>
      <c r="Q55" s="68">
        <f>+A!P54/A!P$46</f>
        <v>4.2956644472400354E-4</v>
      </c>
      <c r="R55" s="69">
        <f>+A!Q54/A!Q$46</f>
        <v>5.5895587043402922E-5</v>
      </c>
      <c r="S55" s="68">
        <f>+A!R54/A!R$46</f>
        <v>4.5401714368734566E-3</v>
      </c>
      <c r="T55" s="69">
        <f>+A!S54/A!S$46</f>
        <v>3.3495315972480676E-4</v>
      </c>
      <c r="U55" s="68">
        <f>+A!T54/A!T$46</f>
        <v>3.9901696728967726E-4</v>
      </c>
      <c r="V55" s="69">
        <f>+A!U54/A!U$46</f>
        <v>1.6149653455352936E-3</v>
      </c>
      <c r="W55" s="68">
        <f>+A!V54/A!V$46</f>
        <v>1.1207132717356112E-3</v>
      </c>
      <c r="X55" s="69">
        <f>+A!W54/A!W$46</f>
        <v>3.354876905619419E-3</v>
      </c>
      <c r="Y55" s="68">
        <f>+A!X54/A!X$46</f>
        <v>3.3972170272635245E-3</v>
      </c>
      <c r="Z55" s="70">
        <f>+A!Y54/A!Y$46</f>
        <v>2.729007172700268E-3</v>
      </c>
      <c r="AA55" s="70">
        <f>+A!Z54/A!Z$46</f>
        <v>2.2784283226166871E-3</v>
      </c>
      <c r="AB55" s="70">
        <f>+A!AA54/A!AA$46</f>
        <v>2.4392234383075959E-3</v>
      </c>
      <c r="AC55" s="70">
        <f>+A!AB54/A!AB$46</f>
        <v>9.5036385358966008E-4</v>
      </c>
      <c r="AD55" s="70">
        <f>+A!AC54/A!AC$46</f>
        <v>2.9473684210526317E-3</v>
      </c>
    </row>
    <row r="56" spans="3:30" x14ac:dyDescent="0.25">
      <c r="C56" s="198" t="s">
        <v>24</v>
      </c>
      <c r="D56" s="218"/>
      <c r="E56" s="50">
        <f>+A!D55/A!D$46</f>
        <v>3.401219461611846E-3</v>
      </c>
      <c r="F56" s="66">
        <f>+A!E55/A!E$46</f>
        <v>2.9846106015855745E-2</v>
      </c>
      <c r="G56" s="50">
        <f>+A!F55/A!F$46</f>
        <v>5.4519681605059426E-5</v>
      </c>
      <c r="H56" s="66">
        <f>+A!G55/A!G$46</f>
        <v>4.9127978383689514E-5</v>
      </c>
      <c r="I56" s="50">
        <f>+A!H55/A!H$46</f>
        <v>3.1637984756243708E-3</v>
      </c>
      <c r="J56" s="66">
        <f>+A!I55/A!I$46</f>
        <v>0</v>
      </c>
      <c r="K56" s="50">
        <f>+A!J54/A!J$46</f>
        <v>6.2027043791092911E-4</v>
      </c>
      <c r="L56" s="66">
        <f>+A!K55/A!K$46</f>
        <v>7.7183264852103241E-4</v>
      </c>
      <c r="M56" s="50">
        <f>+A!L55/A!L$46</f>
        <v>1.2248569405370231E-3</v>
      </c>
      <c r="N56" s="66">
        <f>+A!M55/A!M$46</f>
        <v>7.8145350351654079E-5</v>
      </c>
      <c r="O56" s="50">
        <f>+A!N55/A!N$46</f>
        <v>3.7921035021191166E-4</v>
      </c>
      <c r="P56" s="66">
        <f>+A!O55/A!O$46</f>
        <v>3.822792337425137E-4</v>
      </c>
      <c r="Q56" s="50">
        <f>+A!P55/A!P$46</f>
        <v>6.9037464330643427E-4</v>
      </c>
      <c r="R56" s="66">
        <f>+A!Q55/A!Q$46</f>
        <v>2.9189917678221526E-4</v>
      </c>
      <c r="S56" s="50">
        <f>+A!R55/A!R$46</f>
        <v>7.0463460700276046E-3</v>
      </c>
      <c r="T56" s="66">
        <f>+A!S55/A!S$46</f>
        <v>1.9246514892123816E-3</v>
      </c>
      <c r="U56" s="50">
        <f>+A!T55/A!T$46</f>
        <v>2.6026788548213038E-3</v>
      </c>
      <c r="V56" s="66">
        <f>+A!U55/A!U$46</f>
        <v>1.7069286499338313E-2</v>
      </c>
      <c r="W56" s="50">
        <f>+A!V55/A!V$46</f>
        <v>1.8678554528926854E-2</v>
      </c>
      <c r="X56" s="66">
        <f>+A!W55/A!W$46</f>
        <v>2.2719423750555034E-2</v>
      </c>
      <c r="Y56" s="50">
        <f>+A!X55/A!X$46</f>
        <v>8.2356776418509685E-3</v>
      </c>
      <c r="Z56" s="67">
        <f>+A!Y55/A!Y$46</f>
        <v>1.8257782500543385E-2</v>
      </c>
      <c r="AA56" s="67">
        <f>+A!Z55/A!Z$46</f>
        <v>3.5709982364088466E-3</v>
      </c>
      <c r="AB56" s="67">
        <f>+A!AA55/A!AA$46</f>
        <v>5.0870050144630535E-3</v>
      </c>
      <c r="AC56" s="67">
        <f>+A!AB55/A!AB$46</f>
        <v>6.3538611925708704E-3</v>
      </c>
      <c r="AD56" s="67">
        <f>+A!AC55/A!AC$46</f>
        <v>1.9097744360902255E-3</v>
      </c>
    </row>
    <row r="57" spans="3:30" ht="15.75" thickBot="1" x14ac:dyDescent="0.3">
      <c r="C57" s="209" t="s">
        <v>25</v>
      </c>
      <c r="D57" s="238"/>
      <c r="E57" s="71">
        <f>+A!D56/A!D$46</f>
        <v>0</v>
      </c>
      <c r="F57" s="72">
        <f>+A!E56/A!E$46</f>
        <v>0</v>
      </c>
      <c r="G57" s="71">
        <f>+A!F56/A!F$46</f>
        <v>0</v>
      </c>
      <c r="H57" s="72">
        <f>+A!G56/A!G$46</f>
        <v>0</v>
      </c>
      <c r="I57" s="71">
        <f>+A!H56/A!H$46</f>
        <v>0</v>
      </c>
      <c r="J57" s="72">
        <f>+A!I56/A!I$46</f>
        <v>0</v>
      </c>
      <c r="K57" s="71">
        <f>+A!J55/A!J$46</f>
        <v>4.5486498780134807E-4</v>
      </c>
      <c r="L57" s="72">
        <f>+A!K56/A!K$46</f>
        <v>0</v>
      </c>
      <c r="M57" s="71">
        <f>+A!L56/A!L$46</f>
        <v>0</v>
      </c>
      <c r="N57" s="72">
        <f>+A!M56/A!M$46</f>
        <v>0</v>
      </c>
      <c r="O57" s="71">
        <f>+A!N56/A!N$46</f>
        <v>1.8960517510595583E-4</v>
      </c>
      <c r="P57" s="72">
        <f>+A!O56/A!O$46</f>
        <v>3.3980376332667884E-4</v>
      </c>
      <c r="Q57" s="71">
        <f>+A!P56/A!P$46</f>
        <v>0</v>
      </c>
      <c r="R57" s="72">
        <f>+A!Q56/A!Q$46</f>
        <v>1.5526551956500813E-5</v>
      </c>
      <c r="S57" s="71">
        <f>+A!R56/A!R$46</f>
        <v>7.2642742989975303E-4</v>
      </c>
      <c r="T57" s="72">
        <f>+A!S56/A!S$46</f>
        <v>1.0633433642057357E-4</v>
      </c>
      <c r="U57" s="71">
        <f>+A!T56/A!T$46</f>
        <v>4.534283719200878E-5</v>
      </c>
      <c r="V57" s="72">
        <f>+A!U56/A!U$46</f>
        <v>5.1589170760155221E-4</v>
      </c>
      <c r="W57" s="71">
        <f>+A!V56/A!V$46</f>
        <v>0</v>
      </c>
      <c r="X57" s="72">
        <f>+A!W56/A!W$46</f>
        <v>2.220139128718733E-4</v>
      </c>
      <c r="Y57" s="71">
        <f>+A!X56/A!X$46</f>
        <v>0</v>
      </c>
      <c r="Z57" s="73">
        <f>+A!Y56/A!Y$46</f>
        <v>7.2451517859299159E-5</v>
      </c>
      <c r="AA57" s="73">
        <f>+A!Z56/A!Z$46</f>
        <v>5.4769911601362678E-5</v>
      </c>
      <c r="AB57" s="73">
        <f>+A!AA56/A!AA$46</f>
        <v>4.080485305719027E-4</v>
      </c>
      <c r="AC57" s="73">
        <f>+A!AB56/A!AB$46</f>
        <v>6.7883132399261436E-5</v>
      </c>
      <c r="AD57" s="73">
        <f>+A!AC56/A!AC$46</f>
        <v>0</v>
      </c>
    </row>
    <row r="58" spans="3:30" x14ac:dyDescent="0.25">
      <c r="C58" s="1" t="s">
        <v>52</v>
      </c>
      <c r="AA58" s="1"/>
    </row>
    <row r="59" spans="3:30" ht="15.75" thickBot="1" x14ac:dyDescent="0.3"/>
    <row r="60" spans="3:30" ht="15.75" thickBot="1" x14ac:dyDescent="0.3">
      <c r="C60" s="6" t="s">
        <v>14</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203" t="s">
        <v>26</v>
      </c>
      <c r="D61" s="219"/>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98" t="s">
        <v>16</v>
      </c>
      <c r="D62" s="218"/>
      <c r="E62" s="50">
        <f>+B!E47/B!E$46</f>
        <v>1.2062271476497418E-4</v>
      </c>
      <c r="F62" s="66">
        <f>+B!F47/B!F$46</f>
        <v>6.3878715611958095E-4</v>
      </c>
      <c r="G62" s="50">
        <f>+B!G47/B!G$46</f>
        <v>1.0317238441364803E-3</v>
      </c>
      <c r="H62" s="66">
        <f>+B!H47/B!H$46</f>
        <v>1.3408150295289322E-3</v>
      </c>
      <c r="I62" s="50">
        <f>+B!I47/B!I$46</f>
        <v>8.2401170096615376E-4</v>
      </c>
      <c r="J62" s="66">
        <f>+B!J47/B!J$46</f>
        <v>1.3442857243931257E-3</v>
      </c>
      <c r="K62" s="50">
        <f>+B!K47/B!K$46</f>
        <v>3.3056857795408102E-4</v>
      </c>
      <c r="L62" s="66">
        <f>+B!L47/B!L$46</f>
        <v>9.8895461316422209E-4</v>
      </c>
      <c r="M62" s="50">
        <f>+B!M47/B!M$46</f>
        <v>4.9860754721570253E-4</v>
      </c>
      <c r="N62" s="66">
        <f>+B!N47/B!N$46</f>
        <v>7.2674862436867529E-4</v>
      </c>
      <c r="O62" s="50">
        <f>+B!O47/B!O$46</f>
        <v>1.080151662110925E-3</v>
      </c>
      <c r="P62" s="66">
        <f>+B!P47/B!P$46</f>
        <v>1.3387122382113939E-3</v>
      </c>
      <c r="Q62" s="50">
        <f>+B!Q47/B!Q$46</f>
        <v>1.6333545428903159E-3</v>
      </c>
      <c r="R62" s="66">
        <f>+B!R47/B!R$46</f>
        <v>1.4764184637281691E-3</v>
      </c>
      <c r="S62" s="50">
        <f>+B!S47/B!S$46</f>
        <v>1.570509769794542E-3</v>
      </c>
      <c r="T62" s="66">
        <f>+B!T47/B!T$46</f>
        <v>2.175277878485087E-3</v>
      </c>
      <c r="U62" s="50">
        <f>+B!U47/B!U$46</f>
        <v>4.7787766331819055E-4</v>
      </c>
      <c r="V62" s="66">
        <f>+B!V47/B!V$46</f>
        <v>1.9670141303503598E-3</v>
      </c>
      <c r="W62" s="50">
        <f>+B!W47/B!W$46</f>
        <v>1.568548625904742E-3</v>
      </c>
      <c r="X62" s="66">
        <f>+B!X47/B!X$46</f>
        <v>6.8520315870594954E-4</v>
      </c>
      <c r="Y62" s="50">
        <f>+B!Y47/B!Y$46</f>
        <v>6.2506690318535623E-4</v>
      </c>
      <c r="Z62" s="67">
        <f>+B!Z47/B!Z$46</f>
        <v>1.3284753492734972E-3</v>
      </c>
      <c r="AA62" s="67">
        <f>+B!AA47/B!AA$46</f>
        <v>1.4316632191833296E-3</v>
      </c>
      <c r="AB62" s="67">
        <f>+B!AB47/B!AB$46</f>
        <v>1.6676100798808716E-3</v>
      </c>
      <c r="AC62" s="67">
        <f>+B!AC47/B!AC$46</f>
        <v>1.5142559874170211E-3</v>
      </c>
      <c r="AD62" s="67">
        <f>+B!AD47/B!AD$46</f>
        <v>3.8666796318646435E-3</v>
      </c>
    </row>
    <row r="63" spans="3:30" x14ac:dyDescent="0.25">
      <c r="C63" s="207" t="s">
        <v>17</v>
      </c>
      <c r="D63" s="217"/>
      <c r="E63" s="68">
        <f>+B!E48/B!E$46</f>
        <v>0</v>
      </c>
      <c r="F63" s="69">
        <f>+B!F48/B!F$46</f>
        <v>0</v>
      </c>
      <c r="G63" s="68">
        <f>+B!G48/B!G$46</f>
        <v>6.6562828653966479E-6</v>
      </c>
      <c r="H63" s="69">
        <f>+B!H48/B!H$46</f>
        <v>0</v>
      </c>
      <c r="I63" s="68">
        <f>+B!I48/B!I$46</f>
        <v>0</v>
      </c>
      <c r="J63" s="69">
        <f>+B!J48/B!J$46</f>
        <v>0</v>
      </c>
      <c r="K63" s="68">
        <f>+B!K48/B!K$46</f>
        <v>0</v>
      </c>
      <c r="L63" s="69">
        <f>+B!L48/B!L$46</f>
        <v>0</v>
      </c>
      <c r="M63" s="68">
        <f>+B!M48/B!M$46</f>
        <v>0</v>
      </c>
      <c r="N63" s="69">
        <f>+B!N48/B!N$46</f>
        <v>0</v>
      </c>
      <c r="O63" s="68">
        <f>+B!O48/B!O$46</f>
        <v>0</v>
      </c>
      <c r="P63" s="69">
        <f>+B!P48/B!P$46</f>
        <v>0</v>
      </c>
      <c r="Q63" s="68">
        <f>+B!Q48/B!Q$46</f>
        <v>6.5596567987562889E-6</v>
      </c>
      <c r="R63" s="69">
        <f>+B!R48/B!R$46</f>
        <v>0</v>
      </c>
      <c r="S63" s="68">
        <f>+B!S48/B!S$46</f>
        <v>0</v>
      </c>
      <c r="T63" s="69">
        <f>+B!T48/B!T$46</f>
        <v>4.4507718109925223E-4</v>
      </c>
      <c r="U63" s="68">
        <f>+B!U48/B!U$46</f>
        <v>1.0077420180433809E-3</v>
      </c>
      <c r="V63" s="69">
        <f>+B!V48/B!V$46</f>
        <v>5.7077728667650476E-4</v>
      </c>
      <c r="W63" s="68">
        <f>+B!W48/B!W$46</f>
        <v>5.7250230167461412E-4</v>
      </c>
      <c r="X63" s="69">
        <f>+B!X48/B!X$46</f>
        <v>9.3993750947192597E-4</v>
      </c>
      <c r="Y63" s="68">
        <f>+B!Y48/B!Y$46</f>
        <v>1.7528634563332467E-3</v>
      </c>
      <c r="Z63" s="70">
        <f>+B!Z48/B!Z$46</f>
        <v>6.2380581618059875E-4</v>
      </c>
      <c r="AA63" s="70">
        <f>+B!AA48/B!AA$46</f>
        <v>9.4087566076763959E-4</v>
      </c>
      <c r="AB63" s="70">
        <f>+B!AB48/B!AB$46</f>
        <v>5.8248915466261426E-4</v>
      </c>
      <c r="AC63" s="70">
        <f>+B!AC48/B!AC$46</f>
        <v>6.105870917004118E-4</v>
      </c>
      <c r="AD63" s="70">
        <f>+B!AD48/B!AD$46</f>
        <v>0</v>
      </c>
    </row>
    <row r="64" spans="3:30" x14ac:dyDescent="0.25">
      <c r="C64" s="198" t="s">
        <v>18</v>
      </c>
      <c r="D64" s="218"/>
      <c r="E64" s="50">
        <f>+B!E49/B!E$46</f>
        <v>7.3881412793546687E-4</v>
      </c>
      <c r="F64" s="66">
        <f>+B!F49/B!F$46</f>
        <v>2.8390540271981375E-3</v>
      </c>
      <c r="G64" s="50">
        <f>+B!G49/B!G$46</f>
        <v>1.3379128559447263E-3</v>
      </c>
      <c r="H64" s="66">
        <f>+B!H49/B!H$46</f>
        <v>2.0538496117061679E-3</v>
      </c>
      <c r="I64" s="50">
        <f>+B!I49/B!I$46</f>
        <v>2.4514348103743073E-3</v>
      </c>
      <c r="J64" s="66">
        <f>+B!J49/B!J$46</f>
        <v>1.5777669291561424E-3</v>
      </c>
      <c r="K64" s="50">
        <f>+B!K49/B!K$46</f>
        <v>1.8271426854189205E-3</v>
      </c>
      <c r="L64" s="66">
        <f>+B!L49/B!L$46</f>
        <v>3.4118934154165662E-3</v>
      </c>
      <c r="M64" s="50">
        <f>+B!M49/B!M$46</f>
        <v>5.338749103114473E-3</v>
      </c>
      <c r="N64" s="66">
        <f>+B!N49/B!N$46</f>
        <v>1.3276903440147059E-2</v>
      </c>
      <c r="O64" s="50">
        <f>+B!O49/B!O$46</f>
        <v>2.4248302618816685E-3</v>
      </c>
      <c r="P64" s="66">
        <f>+B!P49/B!P$46</f>
        <v>4.0666541575855551E-3</v>
      </c>
      <c r="Q64" s="50">
        <f>+B!Q49/B!Q$46</f>
        <v>2.3073592789625248E-2</v>
      </c>
      <c r="R64" s="66">
        <f>+B!R49/B!R$46</f>
        <v>2.0529120760939702E-2</v>
      </c>
      <c r="S64" s="50">
        <f>+B!S49/B!S$46</f>
        <v>3.0087839767211019E-2</v>
      </c>
      <c r="T64" s="66">
        <f>+B!T49/B!T$46</f>
        <v>3.6331267114101874E-2</v>
      </c>
      <c r="U64" s="50">
        <f>+B!U49/B!U$46</f>
        <v>3.7872304689999359E-2</v>
      </c>
      <c r="V64" s="66">
        <f>+B!V49/B!V$46</f>
        <v>2.3965421011467928E-2</v>
      </c>
      <c r="W64" s="50">
        <f>+B!W49/B!W$46</f>
        <v>2.5197279985929723E-2</v>
      </c>
      <c r="X64" s="66">
        <f>+B!X49/B!X$46</f>
        <v>1.9266300580084932E-2</v>
      </c>
      <c r="Y64" s="50">
        <f>+B!Y49/B!Y$46</f>
        <v>1.0958741761350603E-2</v>
      </c>
      <c r="Z64" s="67">
        <f>+B!Z49/B!Z$46</f>
        <v>9.7244395566820005E-3</v>
      </c>
      <c r="AA64" s="67">
        <f>+B!AA49/B!AA$46</f>
        <v>1.2262506703439821E-2</v>
      </c>
      <c r="AB64" s="67">
        <f>+B!AB49/B!AB$46</f>
        <v>1.0628078326001329E-2</v>
      </c>
      <c r="AC64" s="67">
        <f>+B!AC49/B!AC$46</f>
        <v>9.8353368731102335E-3</v>
      </c>
      <c r="AD64" s="67">
        <f>+B!AD49/B!AD$46</f>
        <v>8.8115680072300053E-3</v>
      </c>
    </row>
    <row r="65" spans="3:30" x14ac:dyDescent="0.25">
      <c r="C65" s="207" t="s">
        <v>19</v>
      </c>
      <c r="D65" s="217"/>
      <c r="E65" s="68">
        <f>+B!E50/B!E$46</f>
        <v>0</v>
      </c>
      <c r="F65" s="69">
        <f>+B!F50/B!F$46</f>
        <v>8.9430201856741337E-4</v>
      </c>
      <c r="G65" s="68">
        <f>+B!G50/B!G$46</f>
        <v>0</v>
      </c>
      <c r="H65" s="69">
        <f>+B!H50/B!H$46</f>
        <v>0</v>
      </c>
      <c r="I65" s="68">
        <f>+B!I50/B!I$46</f>
        <v>0</v>
      </c>
      <c r="J65" s="69">
        <f>+B!J50/B!J$46</f>
        <v>0</v>
      </c>
      <c r="K65" s="68">
        <f>+B!K50/B!K$46</f>
        <v>2.4041351123933164E-5</v>
      </c>
      <c r="L65" s="69">
        <f>+B!L50/B!L$46</f>
        <v>0</v>
      </c>
      <c r="M65" s="68">
        <f>+B!M50/B!M$46</f>
        <v>6.1413856425348722E-4</v>
      </c>
      <c r="N65" s="69">
        <f>+B!N50/B!N$46</f>
        <v>2.1374959540255156E-4</v>
      </c>
      <c r="O65" s="68">
        <f>+B!O50/B!O$46</f>
        <v>6.1722952120624289E-5</v>
      </c>
      <c r="P65" s="69">
        <f>+B!P50/B!P$46</f>
        <v>1.2196354083974423E-3</v>
      </c>
      <c r="Q65" s="68">
        <f>+B!Q50/B!Q$46</f>
        <v>1.0069073186090903E-3</v>
      </c>
      <c r="R65" s="69">
        <f>+B!R50/B!R$46</f>
        <v>1.1657332834112701E-3</v>
      </c>
      <c r="S65" s="68">
        <f>+B!S50/B!S$46</f>
        <v>1.2985600261071755E-3</v>
      </c>
      <c r="T65" s="69">
        <f>+B!T50/B!T$46</f>
        <v>8.2825621118470111E-4</v>
      </c>
      <c r="U65" s="68">
        <f>+B!U50/B!U$46</f>
        <v>2.1594471815215304E-4</v>
      </c>
      <c r="V65" s="69">
        <f>+B!V50/B!V$46</f>
        <v>3.4029886332232117E-3</v>
      </c>
      <c r="W65" s="68">
        <f>+B!W50/B!W$46</f>
        <v>3.0330059242322815E-4</v>
      </c>
      <c r="X65" s="69">
        <f>+B!X50/B!X$46</f>
        <v>1.6444875808942788E-4</v>
      </c>
      <c r="Y65" s="68">
        <f>+B!Y50/B!Y$46</f>
        <v>3.6318872050525284E-5</v>
      </c>
      <c r="Z65" s="70">
        <f>+B!Z50/B!Z$46</f>
        <v>8.7794892647639813E-5</v>
      </c>
      <c r="AA65" s="70">
        <f>+B!AA50/B!AA$46</f>
        <v>5.5063969968589597E-5</v>
      </c>
      <c r="AB65" s="70">
        <f>+B!AB50/B!AB$46</f>
        <v>1.009961034294049E-4</v>
      </c>
      <c r="AC65" s="70">
        <f>+B!AC50/B!AC$46</f>
        <v>6.3989527210203158E-4</v>
      </c>
      <c r="AD65" s="70">
        <f>+B!AD50/B!AD$46</f>
        <v>7.8363181888381082E-4</v>
      </c>
    </row>
    <row r="66" spans="3:30" x14ac:dyDescent="0.25">
      <c r="C66" s="198" t="s">
        <v>20</v>
      </c>
      <c r="D66" s="218"/>
      <c r="E66" s="50">
        <f>+B!E51/B!E$46</f>
        <v>0</v>
      </c>
      <c r="F66" s="66">
        <f>+B!F51/B!F$46</f>
        <v>2.0583141697186498E-4</v>
      </c>
      <c r="G66" s="50">
        <f>+B!G51/B!G$46</f>
        <v>0</v>
      </c>
      <c r="H66" s="66">
        <f>+B!H51/B!H$46</f>
        <v>2.2476090090369383E-4</v>
      </c>
      <c r="I66" s="50">
        <f>+B!I51/B!I$46</f>
        <v>0</v>
      </c>
      <c r="J66" s="66">
        <f>+B!J51/B!J$46</f>
        <v>5.0941353766476342E-4</v>
      </c>
      <c r="K66" s="50">
        <f>+B!K51/B!K$46</f>
        <v>3.1253756461113117E-4</v>
      </c>
      <c r="L66" s="66">
        <f>+B!L51/B!L$46</f>
        <v>0</v>
      </c>
      <c r="M66" s="50">
        <f>+B!M51/B!M$46</f>
        <v>0</v>
      </c>
      <c r="N66" s="66">
        <f>+B!N51/B!N$46</f>
        <v>3.2367795875243522E-4</v>
      </c>
      <c r="O66" s="50">
        <f>+B!O51/B!O$46</f>
        <v>0</v>
      </c>
      <c r="P66" s="66">
        <f>+B!P51/B!P$46</f>
        <v>1.4433555128963814E-5</v>
      </c>
      <c r="Q66" s="50">
        <f>+B!Q51/B!Q$46</f>
        <v>1.3119313597512578E-5</v>
      </c>
      <c r="R66" s="66">
        <f>+B!R51/B!R$46</f>
        <v>2.124343113277941E-5</v>
      </c>
      <c r="S66" s="50">
        <f>+B!S51/B!S$46</f>
        <v>2.3795602572644574E-5</v>
      </c>
      <c r="T66" s="66">
        <f>+B!T51/B!T$46</f>
        <v>3.2422841007230296E-5</v>
      </c>
      <c r="U66" s="50">
        <f>+B!U51/B!U$46</f>
        <v>1.5995905048307635E-5</v>
      </c>
      <c r="V66" s="66">
        <f>+B!V51/B!V$46</f>
        <v>5.2381459853223539E-5</v>
      </c>
      <c r="W66" s="50">
        <f>+B!W51/B!W$46</f>
        <v>7.3581800528712152E-5</v>
      </c>
      <c r="X66" s="66">
        <f>+B!X51/B!X$46</f>
        <v>8.5448864497447816E-5</v>
      </c>
      <c r="Y66" s="50">
        <f>+B!Y51/B!Y$46</f>
        <v>1.2616029238603519E-4</v>
      </c>
      <c r="Z66" s="67">
        <f>+B!Z51/B!Z$46</f>
        <v>5.7759797794499883E-5</v>
      </c>
      <c r="AA66" s="67">
        <f>+B!AA51/B!AA$46</f>
        <v>1.0773385428637095E-4</v>
      </c>
      <c r="AB66" s="67">
        <f>+B!AB51/B!AB$46</f>
        <v>4.6974931827630188E-5</v>
      </c>
      <c r="AC66" s="67">
        <f>+B!AC51/B!AC$46</f>
        <v>4.3547071380073367E-3</v>
      </c>
      <c r="AD66" s="67">
        <f>+B!AD51/B!AD$46</f>
        <v>3.3804847077396512E-3</v>
      </c>
    </row>
    <row r="67" spans="3:30" x14ac:dyDescent="0.25">
      <c r="C67" s="207" t="s">
        <v>21</v>
      </c>
      <c r="D67" s="217"/>
      <c r="E67" s="68">
        <f>+B!E52/B!E$46</f>
        <v>4.3115081608805457E-2</v>
      </c>
      <c r="F67" s="69">
        <f>+B!F52/B!F$46</f>
        <v>4.1081111773557048E-2</v>
      </c>
      <c r="G67" s="68">
        <f>+B!G52/B!G$46</f>
        <v>4.6733761997949867E-2</v>
      </c>
      <c r="H67" s="69">
        <f>+B!H52/B!H$46</f>
        <v>4.8377846325546786E-2</v>
      </c>
      <c r="I67" s="68">
        <f>+B!I52/B!I$46</f>
        <v>6.2120182106585917E-2</v>
      </c>
      <c r="J67" s="69">
        <f>+B!J52/B!J$46</f>
        <v>6.7200135843610037E-2</v>
      </c>
      <c r="K67" s="68">
        <f>+B!K52/B!K$46</f>
        <v>7.1655247024882796E-2</v>
      </c>
      <c r="L67" s="69">
        <f>+B!L52/B!L$46</f>
        <v>8.1607298485045152E-2</v>
      </c>
      <c r="M67" s="68">
        <f>+B!M52/B!M$46</f>
        <v>0.11551277529825243</v>
      </c>
      <c r="N67" s="69">
        <f>+B!N52/B!N$46</f>
        <v>9.5283462499160268E-2</v>
      </c>
      <c r="O67" s="68">
        <f>+B!O52/B!O$46</f>
        <v>0.10537871439908297</v>
      </c>
      <c r="P67" s="69">
        <f>+B!P52/B!P$46</f>
        <v>0.12515696491202749</v>
      </c>
      <c r="Q67" s="68">
        <f>+B!Q52/B!Q$46</f>
        <v>0.12025490826319966</v>
      </c>
      <c r="R67" s="69">
        <f>+B!R52/B!R$46</f>
        <v>0.14900408139420637</v>
      </c>
      <c r="S67" s="68">
        <f>+B!S52/B!S$46</f>
        <v>0.14231130087159893</v>
      </c>
      <c r="T67" s="69">
        <f>+B!T52/B!T$46</f>
        <v>0.16980431341686636</v>
      </c>
      <c r="U67" s="68">
        <f>+B!U52/B!U$46</f>
        <v>0.17900617441934866</v>
      </c>
      <c r="V67" s="69">
        <f>+B!V52/B!V$46</f>
        <v>0.18972564758837565</v>
      </c>
      <c r="W67" s="68">
        <f>+B!W52/B!W$46</f>
        <v>0.16376257844986478</v>
      </c>
      <c r="X67" s="69">
        <f>+B!X52/B!X$46</f>
        <v>0.19783991719521357</v>
      </c>
      <c r="Y67" s="68">
        <f>+B!Y52/B!Y$46</f>
        <v>0.21273874879574267</v>
      </c>
      <c r="Z67" s="70">
        <f>+B!Z52/B!Z$46</f>
        <v>0.20398912267487934</v>
      </c>
      <c r="AA67" s="70">
        <f>+B!AA52/B!AA$46</f>
        <v>0.21790488776526468</v>
      </c>
      <c r="AB67" s="70">
        <f>+B!AB52/B!AB$46</f>
        <v>0.22773681824694253</v>
      </c>
      <c r="AC67" s="70">
        <f>+B!AC52/B!AC$46</f>
        <v>0.20492523971649221</v>
      </c>
      <c r="AD67" s="70">
        <f>+B!AD52/B!AD$46</f>
        <v>0.19451514926184171</v>
      </c>
    </row>
    <row r="68" spans="3:30" x14ac:dyDescent="0.25">
      <c r="C68" s="198" t="s">
        <v>22</v>
      </c>
      <c r="D68" s="218"/>
      <c r="E68" s="50">
        <f>+B!E53/B!E$46</f>
        <v>0.2146179652455803</v>
      </c>
      <c r="F68" s="66">
        <f>+B!F53/B!F$46</f>
        <v>0.20300655821480282</v>
      </c>
      <c r="G68" s="50">
        <f>+B!G53/B!G$46</f>
        <v>0.19285913974200247</v>
      </c>
      <c r="H68" s="66">
        <f>+B!H53/B!H$46</f>
        <v>0.2715189186675554</v>
      </c>
      <c r="I68" s="50">
        <f>+B!I53/B!I$46</f>
        <v>0.29923984920585872</v>
      </c>
      <c r="J68" s="66">
        <f>+B!J53/B!J$46</f>
        <v>0.34099576196237413</v>
      </c>
      <c r="K68" s="50">
        <f>+B!K53/B!K$46</f>
        <v>0.35144248106743597</v>
      </c>
      <c r="L68" s="66">
        <f>+B!L53/B!L$46</f>
        <v>0.32848745572882865</v>
      </c>
      <c r="M68" s="50">
        <f>+B!M53/B!M$46</f>
        <v>0.29104695423755611</v>
      </c>
      <c r="N68" s="66">
        <f>+B!N53/B!N$46</f>
        <v>0.29370415834570029</v>
      </c>
      <c r="O68" s="50">
        <f>+B!O53/B!O$46</f>
        <v>0.27546512653205185</v>
      </c>
      <c r="P68" s="66">
        <f>+B!P53/B!P$46</f>
        <v>0.33684309282219305</v>
      </c>
      <c r="Q68" s="50">
        <f>+B!Q53/B!Q$46</f>
        <v>0.32368626473462908</v>
      </c>
      <c r="R68" s="66">
        <f>+B!R53/B!R$46</f>
        <v>0.28693236888155993</v>
      </c>
      <c r="S68" s="50">
        <f>+B!S53/B!S$46</f>
        <v>0.3094550127136505</v>
      </c>
      <c r="T68" s="66">
        <f>+B!T53/B!T$46</f>
        <v>0.32307003038904464</v>
      </c>
      <c r="U68" s="50">
        <f>+B!U53/B!U$46</f>
        <v>0.30637956683089129</v>
      </c>
      <c r="V68" s="66">
        <f>+B!V53/B!V$46</f>
        <v>0.25441855676434305</v>
      </c>
      <c r="W68" s="50">
        <f>+B!W53/B!W$46</f>
        <v>0.23917495060148636</v>
      </c>
      <c r="X68" s="66">
        <f>+B!X53/B!X$46</f>
        <v>0.23302066572726657</v>
      </c>
      <c r="Y68" s="50">
        <f>+B!Y53/B!Y$46</f>
        <v>0.2285451042160476</v>
      </c>
      <c r="Z68" s="67">
        <f>+B!Z53/B!Z$46</f>
        <v>0.23011041362946397</v>
      </c>
      <c r="AA68" s="67">
        <f>+B!AA53/B!AA$46</f>
        <v>0.2201720868765801</v>
      </c>
      <c r="AB68" s="67">
        <f>+B!AB53/B!AB$46</f>
        <v>0.23423345131870377</v>
      </c>
      <c r="AC68" s="67">
        <f>+B!AC53/B!AC$46</f>
        <v>0.22506728669750539</v>
      </c>
      <c r="AD68" s="67">
        <f>+B!AD53/B!AD$46</f>
        <v>0.18280643150085513</v>
      </c>
    </row>
    <row r="69" spans="3:30" x14ac:dyDescent="0.25">
      <c r="C69" s="207" t="s">
        <v>23</v>
      </c>
      <c r="D69" s="217"/>
      <c r="E69" s="68">
        <f>+B!E54/B!E$46</f>
        <v>0.55895058238154471</v>
      </c>
      <c r="F69" s="69">
        <f>+B!F54/B!F$46</f>
        <v>0.5638574227067541</v>
      </c>
      <c r="G69" s="68">
        <f>+B!G54/B!G$46</f>
        <v>0.56531144747527196</v>
      </c>
      <c r="H69" s="69">
        <f>+B!H54/B!H$46</f>
        <v>0.52022848108133246</v>
      </c>
      <c r="I69" s="68">
        <f>+B!I54/B!I$46</f>
        <v>0.47806068846177618</v>
      </c>
      <c r="J69" s="69">
        <f>+B!J54/B!J$46</f>
        <v>0.45068947707285323</v>
      </c>
      <c r="K69" s="68">
        <f>+B!K54/B!K$46</f>
        <v>0.41039187402332011</v>
      </c>
      <c r="L69" s="69">
        <f>+B!L54/B!L$46</f>
        <v>0.4504131975993127</v>
      </c>
      <c r="M69" s="68">
        <f>+B!M54/B!M$46</f>
        <v>0.43940094127375989</v>
      </c>
      <c r="N69" s="69">
        <f>+B!N54/B!N$46</f>
        <v>0.44281587609852024</v>
      </c>
      <c r="O69" s="68">
        <f>+B!O54/B!O$46</f>
        <v>0.4495635305528613</v>
      </c>
      <c r="P69" s="69">
        <f>+B!P54/B!P$46</f>
        <v>0.38824819941399769</v>
      </c>
      <c r="Q69" s="68">
        <f>+B!Q54/B!Q$46</f>
        <v>0.39634430326605313</v>
      </c>
      <c r="R69" s="69">
        <f>+B!R54/B!R$46</f>
        <v>0.40461301107048303</v>
      </c>
      <c r="S69" s="68">
        <f>+B!S54/B!S$46</f>
        <v>0.36921936826074542</v>
      </c>
      <c r="T69" s="69">
        <f>+B!T54/B!T$46</f>
        <v>0.30185959730831469</v>
      </c>
      <c r="U69" s="68">
        <f>+B!U54/B!U$46</f>
        <v>0.30879294900505472</v>
      </c>
      <c r="V69" s="69">
        <f>+B!V54/B!V$46</f>
        <v>0.34933918079009302</v>
      </c>
      <c r="W69" s="68">
        <f>+B!W54/B!W$46</f>
        <v>0.35728271384037774</v>
      </c>
      <c r="X69" s="69">
        <f>+B!X54/B!X$46</f>
        <v>0.33639283261373565</v>
      </c>
      <c r="Y69" s="68">
        <f>+B!Y54/B!Y$46</f>
        <v>0.32781222760845963</v>
      </c>
      <c r="Z69" s="70">
        <f>+B!Z54/B!Z$46</f>
        <v>0.3586352052898733</v>
      </c>
      <c r="AA69" s="70">
        <f>+B!AA54/B!AA$46</f>
        <v>0.38797115605607907</v>
      </c>
      <c r="AB69" s="70">
        <f>+B!AB54/B!AB$46</f>
        <v>0.3915618929958028</v>
      </c>
      <c r="AC69" s="70">
        <f>+B!AC54/B!AC$46</f>
        <v>0.44364036908768517</v>
      </c>
      <c r="AD69" s="70">
        <f>+B!AD54/B!AD$46</f>
        <v>0.48119855628707237</v>
      </c>
    </row>
    <row r="70" spans="3:30" x14ac:dyDescent="0.25">
      <c r="C70" s="198" t="s">
        <v>24</v>
      </c>
      <c r="D70" s="218"/>
      <c r="E70" s="50">
        <f>+B!E55/B!E$46</f>
        <v>0.15662105620264616</v>
      </c>
      <c r="F70" s="66">
        <f>+B!F55/B!F$46</f>
        <v>0.16873917610652131</v>
      </c>
      <c r="G70" s="50">
        <f>+B!G55/B!G$46</f>
        <v>0.1783417868125724</v>
      </c>
      <c r="H70" s="66">
        <f>+B!H55/B!H$46</f>
        <v>0.15625532838342659</v>
      </c>
      <c r="I70" s="50">
        <f>+B!I55/B!I$46</f>
        <v>0.1540180870568362</v>
      </c>
      <c r="J70" s="66">
        <f>+B!J55/B!J$46</f>
        <v>0.13529174537813343</v>
      </c>
      <c r="K70" s="50">
        <f>+B!K55/B!K$46</f>
        <v>0.14048563529270344</v>
      </c>
      <c r="L70" s="66">
        <f>+B!L55/B!L$46</f>
        <v>0.131407344224196</v>
      </c>
      <c r="M70" s="50">
        <f>+B!M55/B!M$46</f>
        <v>9.3853749893589855E-2</v>
      </c>
      <c r="N70" s="66">
        <f>+B!N55/B!N$46</f>
        <v>7.0329724018736675E-2</v>
      </c>
      <c r="O70" s="50">
        <f>+B!O55/B!O$46</f>
        <v>8.6597301825235867E-2</v>
      </c>
      <c r="P70" s="66">
        <f>+B!P55/B!P$46</f>
        <v>8.6633806272823063E-2</v>
      </c>
      <c r="Q70" s="50">
        <f>+B!Q55/B!Q$46</f>
        <v>0.10020203742940169</v>
      </c>
      <c r="R70" s="66">
        <f>+B!R55/B!R$46</f>
        <v>8.4376253030508219E-2</v>
      </c>
      <c r="S70" s="50">
        <f>+B!S55/B!S$46</f>
        <v>8.1996247093537117E-2</v>
      </c>
      <c r="T70" s="66">
        <f>+B!T55/B!T$46</f>
        <v>0.1118529064129432</v>
      </c>
      <c r="U70" s="50">
        <f>+B!U55/B!U$46</f>
        <v>0.10286566638940431</v>
      </c>
      <c r="V70" s="66">
        <f>+B!V55/B!V$46</f>
        <v>0.10453171878019836</v>
      </c>
      <c r="W70" s="50">
        <f>+B!W55/B!W$46</f>
        <v>0.10346498493367767</v>
      </c>
      <c r="X70" s="66">
        <f>+B!X55/B!X$46</f>
        <v>0.10153743466386352</v>
      </c>
      <c r="Y70" s="50">
        <f>+B!Y55/B!Y$46</f>
        <v>9.349624577554172E-2</v>
      </c>
      <c r="Z70" s="67">
        <f>+B!Z55/B!Z$46</f>
        <v>9.3037171895468632E-2</v>
      </c>
      <c r="AA70" s="67">
        <f>+B!AA55/B!AA$46</f>
        <v>8.4343637477974409E-2</v>
      </c>
      <c r="AB70" s="67">
        <f>+B!AB55/B!AB$46</f>
        <v>8.7241843390274784E-2</v>
      </c>
      <c r="AC70" s="67">
        <f>+B!AC55/B!AC$46</f>
        <v>7.7395577395577397E-2</v>
      </c>
      <c r="AD70" s="67">
        <f>+B!AD55/B!AD$46</f>
        <v>8.8807792846642683E-2</v>
      </c>
    </row>
    <row r="71" spans="3:30" ht="15.75" thickBot="1" x14ac:dyDescent="0.3">
      <c r="C71" s="209" t="s">
        <v>25</v>
      </c>
      <c r="D71" s="238"/>
      <c r="E71" s="71">
        <f>+B!E56/B!E$46</f>
        <v>2.5835877718722908E-2</v>
      </c>
      <c r="F71" s="72">
        <f>+B!F56/B!F$46</f>
        <v>1.8737756579507707E-2</v>
      </c>
      <c r="G71" s="71">
        <f>+B!G56/B!G$46</f>
        <v>1.4377570989256759E-2</v>
      </c>
      <c r="H71" s="72">
        <f>+B!H56/B!H$46</f>
        <v>0</v>
      </c>
      <c r="I71" s="71">
        <f>+B!I56/B!I$46</f>
        <v>3.2857466576025379E-3</v>
      </c>
      <c r="J71" s="72">
        <f>+B!J56/B!J$46</f>
        <v>2.3914135518151394E-3</v>
      </c>
      <c r="K71" s="71">
        <f>+B!K56/B!K$46</f>
        <v>2.3530472412549585E-2</v>
      </c>
      <c r="L71" s="72">
        <f>+B!L56/B!L$46</f>
        <v>3.6838559340367275E-3</v>
      </c>
      <c r="M71" s="71">
        <f>+B!M56/B!M$46</f>
        <v>5.3734084082258084E-2</v>
      </c>
      <c r="N71" s="72">
        <f>+B!N56/B!N$46</f>
        <v>8.3325699419211807E-2</v>
      </c>
      <c r="O71" s="71">
        <f>+B!O56/B!O$46</f>
        <v>7.9428621814654793E-2</v>
      </c>
      <c r="P71" s="72">
        <f>+B!P56/B!P$46</f>
        <v>5.6478501219635407E-2</v>
      </c>
      <c r="Q71" s="71">
        <f>+B!Q56/B!Q$46</f>
        <v>3.3778952685195512E-2</v>
      </c>
      <c r="R71" s="72">
        <f>+B!R56/B!R$46</f>
        <v>5.1881769684030514E-2</v>
      </c>
      <c r="S71" s="71">
        <f>+B!S56/B!S$46</f>
        <v>6.403736589478265E-2</v>
      </c>
      <c r="T71" s="72">
        <f>+B!T56/B!T$46</f>
        <v>5.3600851246952991E-2</v>
      </c>
      <c r="U71" s="71">
        <f>+B!U56/B!U$46</f>
        <v>6.3365778360739644E-2</v>
      </c>
      <c r="V71" s="72">
        <f>+B!V56/B!V$46</f>
        <v>7.2026313555418678E-2</v>
      </c>
      <c r="W71" s="71">
        <f>+B!W56/B!W$46</f>
        <v>0.10859955886813244</v>
      </c>
      <c r="X71" s="72">
        <f>+B!X56/B!X$46</f>
        <v>0.11006781092907099</v>
      </c>
      <c r="Y71" s="71">
        <f>+B!Y56/B!Y$46</f>
        <v>0.12390852231890263</v>
      </c>
      <c r="Z71" s="73">
        <f>+B!Z56/B!Z$46</f>
        <v>0.10240581109773651</v>
      </c>
      <c r="AA71" s="73">
        <f>+B!AA56/B!AA$46</f>
        <v>7.4810388416455986E-2</v>
      </c>
      <c r="AB71" s="73">
        <f>+B!AB56/B!AB$46</f>
        <v>4.619984545247429E-2</v>
      </c>
      <c r="AC71" s="73">
        <f>+B!AC56/B!AC$46</f>
        <v>3.2016744740402794E-2</v>
      </c>
      <c r="AD71" s="73">
        <f>+B!AD56/B!AD$46</f>
        <v>3.5829705937870007E-2</v>
      </c>
    </row>
    <row r="72" spans="3:30" x14ac:dyDescent="0.25">
      <c r="C72" s="1"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2022-06-17T14:46:35Z</dcterms:modified>
</cp:coreProperties>
</file>