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luise\OneDrive\Desktop\eudoro\ADMINISTRACION 20231\PRACTICA PROFESIONAL\Actualización de documentos\"/>
    </mc:Choice>
  </mc:AlternateContent>
  <xr:revisionPtr revIDLastSave="0" documentId="13_ncr:1_{013DBB69-2F46-4B2A-93DF-998B772B1F3D}" xr6:coauthVersionLast="47" xr6:coauthVersionMax="47" xr10:uidLastSave="{00000000-0000-0000-0000-000000000000}"/>
  <bookViews>
    <workbookView xWindow="-120" yWindow="-120" windowWidth="24240" windowHeight="13140" tabRatio="664" activeTab="6"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6" i="13" l="1"/>
  <c r="AF59" i="13" s="1"/>
  <c r="AF47" i="13"/>
  <c r="AF60" i="13" s="1"/>
  <c r="AF48" i="13"/>
  <c r="AF61" i="13" s="1"/>
  <c r="AF49" i="13"/>
  <c r="AF62" i="13" s="1"/>
  <c r="AF50" i="13"/>
  <c r="AF63" i="13" s="1"/>
  <c r="AF51" i="13"/>
  <c r="AF64" i="13" s="1"/>
  <c r="AF52" i="13"/>
  <c r="AF65" i="13" s="1"/>
  <c r="AF53" i="13"/>
  <c r="AF66" i="13" s="1"/>
  <c r="AF54" i="13"/>
  <c r="AF67" i="13" s="1"/>
  <c r="AF55" i="13"/>
  <c r="AF68" i="13" s="1"/>
  <c r="AF47" i="12"/>
  <c r="AF48" i="12"/>
  <c r="AF49" i="12"/>
  <c r="AF50" i="12"/>
  <c r="AF51" i="12"/>
  <c r="AF52" i="12"/>
  <c r="AF53" i="12"/>
  <c r="AF54" i="12"/>
  <c r="AF55" i="12"/>
  <c r="AF56" i="12"/>
  <c r="AF61" i="12"/>
  <c r="AF62" i="12"/>
  <c r="AF63" i="12"/>
  <c r="AF64" i="12"/>
  <c r="AF65" i="12"/>
  <c r="AF66" i="12"/>
  <c r="AF67" i="12"/>
  <c r="AF68" i="12"/>
  <c r="AF69" i="12"/>
  <c r="AF70" i="12"/>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12" i="8" l="1"/>
  <c r="AH113" i="8"/>
  <c r="AH114" i="8"/>
  <c r="AH115" i="8"/>
  <c r="AH116" i="8"/>
  <c r="AH117" i="8"/>
  <c r="AH118" i="8"/>
  <c r="AH119" i="8"/>
  <c r="AH120" i="8"/>
  <c r="AH121" i="8"/>
  <c r="AH122" i="8"/>
  <c r="AH98" i="8"/>
  <c r="AH99" i="8"/>
  <c r="AH100" i="8"/>
  <c r="AH101" i="8"/>
  <c r="AH102" i="8"/>
  <c r="AH103" i="8"/>
  <c r="AH104" i="8"/>
  <c r="AH105" i="8"/>
  <c r="AH106" i="8"/>
  <c r="AH107" i="8"/>
  <c r="AH108"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H150" i="8" l="1"/>
  <c r="AH136" i="8"/>
  <c r="AH90" i="8"/>
  <c r="AH149" i="8"/>
  <c r="AH135" i="8"/>
  <c r="AH89" i="8"/>
  <c r="AH148" i="8"/>
  <c r="AH134" i="8"/>
  <c r="AH88" i="8"/>
  <c r="AH147" i="8"/>
  <c r="AH133" i="8"/>
  <c r="AH87" i="8"/>
  <c r="AH146" i="8"/>
  <c r="AH132" i="8"/>
  <c r="AH86" i="8"/>
  <c r="AH145" i="8"/>
  <c r="AH131" i="8"/>
  <c r="AH85" i="8"/>
  <c r="AH144" i="8"/>
  <c r="AH130" i="8"/>
  <c r="AH84" i="8"/>
  <c r="AH143" i="8"/>
  <c r="AH129" i="8"/>
  <c r="AH83" i="8"/>
  <c r="AH142" i="8"/>
  <c r="AH128" i="8"/>
  <c r="AH82" i="8"/>
  <c r="AH141" i="8"/>
  <c r="AH127" i="8"/>
  <c r="AH81" i="8"/>
  <c r="AH140" i="8"/>
  <c r="AH126" i="8"/>
  <c r="AH80" i="8"/>
  <c r="AE46" i="13"/>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<sst xmlns="http://schemas.openxmlformats.org/spreadsheetml/2006/main" count="392" uniqueCount="63">
  <si>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</si>
  <si>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</si>
  <si>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</si>
  <si>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</si>
  <si>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</si>
  <si>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</si>
  <si>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</si>
  <si>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</si>
  <si>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</si>
  <si>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</si>
  <si>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</si>
  <si>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</si>
  <si>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</si>
  <si>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</si>
  <si>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</si>
  <si>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</si>
  <si>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</si>
  <si>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</si>
  <si>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</si>
  <si>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</si>
  <si>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</si>
  <si>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</si>
  <si>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</si>
  <si>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</si>
  <si>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</si>
  <si>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</si>
  <si>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</si>
  <si>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</si>
  <si>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</si>
  <si>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</si>
  <si>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</si>
  <si>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</si>
  <si>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</si>
  <si>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</si>
  <si>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</si>
  <si>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</si>
  <si>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</si>
  <si>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</si>
  <si>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</si>
  <si>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</si>
  <si>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</si>
  <si>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</si>
  <si>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</si>
  <si>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</si>
  <si>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</si>
  <si>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</si>
  <si>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</si>
  <si>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</si>
  <si>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</si>
  <si>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</si>
  <si>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</si>
  <si>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</si>
  <si>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</si>
  <si>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</si>
  <si>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</si>
  <si>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imports per capita in dollars, annual, 1995-2021</t>
  </si>
  <si>
    <t>Producto interno bruto (PIB) (1995- 2021 a precios actuales) millones de dólares</t>
  </si>
  <si>
    <t>..</t>
  </si>
  <si>
    <t xml:space="preserve"> </t>
  </si>
  <si>
    <t>Merchandise trade matrix – product groups, exports in thousands of dollars, annual, 1995-2021</t>
  </si>
  <si>
    <t>Merchandise trade matrix – product groups, imports in thousands of dollars, annual, 1995-2021</t>
  </si>
  <si>
    <t>Francia</t>
  </si>
  <si>
    <t>Estadísticas de población Colombia- Francia (1995-2021)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</si>
</sst>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6">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49">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3" fontId="17" fillId="4" borderId="0" xfId="2" applyNumberFormat="1" applyFont="1" applyFill="1" applyAlignment="1">
      <alignment horizontal="center"/>
    </xf>
    <xf numFmtId="3" fontId="17" fillId="4" borderId="8" xfId="2" applyNumberFormat="1" applyFont="1" applyFill="1" applyBorder="1" applyAlignment="1">
      <alignment horizontal="center"/>
    </xf>
    <xf numFmtId="3" fontId="17" fillId="0" borderId="3" xfId="2" applyNumberFormat="1" applyFont="1" applyBorder="1" applyAlignment="1">
      <alignment horizontal="center"/>
    </xf>
    <xf numFmtId="3" fontId="17" fillId="0" borderId="10" xfId="2" applyNumberFormat="1" applyFont="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Border="1" applyAlignment="1">
      <alignment horizont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3" fontId="17" fillId="4" borderId="15" xfId="2" applyNumberFormat="1" applyFont="1" applyFill="1" applyBorder="1" applyAlignment="1">
      <alignment horizontal="center"/>
    </xf>
    <xf numFmtId="173" fontId="1" fillId="2" borderId="12" xfId="0" applyNumberFormat="1" applyFont="1" applyFill="1" applyBorder="1" applyAlignment="1">
      <alignment horizontal="center"/>
    </xf>
    <xf numFmtId="173" fontId="0" fillId="4" borderId="13" xfId="0" applyNumberFormat="1" applyFill="1" applyBorder="1" applyAlignment="1">
      <alignment horizontal="center"/>
    </xf>
    <xf numFmtId="173" fontId="0" fillId="4" borderId="0" xfId="0" applyNumberFormat="1" applyFill="1" applyAlignment="1">
      <alignment horizontal="center"/>
    </xf>
    <xf numFmtId="173" fontId="0" fillId="4" borderId="14" xfId="0" applyNumberForma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4" xfId="0" applyNumberFormat="1" applyBorder="1" applyAlignment="1">
      <alignment horizontal="center"/>
    </xf>
    <xf numFmtId="173" fontId="0" fillId="0" borderId="13" xfId="0" applyNumberFormat="1" applyBorder="1" applyAlignment="1">
      <alignment horizontal="center"/>
    </xf>
    <xf numFmtId="173" fontId="0" fillId="0" borderId="5" xfId="0" applyNumberFormat="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0" fillId="4" borderId="4" xfId="0" applyNumberFormat="1" applyFill="1" applyBorder="1" applyAlignment="1">
      <alignment horizontal="center"/>
    </xf>
    <xf numFmtId="173" fontId="0" fillId="4" borderId="7" xfId="0" applyNumberFormat="1" applyFill="1" applyBorder="1" applyAlignment="1">
      <alignment horizontal="center"/>
    </xf>
    <xf numFmtId="173" fontId="1" fillId="2" borderId="15" xfId="0" applyNumberFormat="1" applyFont="1" applyFill="1" applyBorder="1" applyAlignment="1">
      <alignment horizontal="center"/>
    </xf>
    <xf numFmtId="173" fontId="0" fillId="4" borderId="15" xfId="0" applyNumberFormat="1" applyFill="1" applyBorder="1" applyAlignment="1">
      <alignment horizontal="center"/>
    </xf>
    <xf numFmtId="3" fontId="17" fillId="5" borderId="15" xfId="2" applyNumberFormat="1" applyFont="1" applyFill="1" applyBorder="1" applyAlignment="1">
      <alignment horizontal="center"/>
    </xf>
    <xf numFmtId="3" fontId="17" fillId="5" borderId="3" xfId="2" applyNumberFormat="1" applyFont="1"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8" fillId="0" borderId="5" xfId="0" applyFont="1" applyBorder="1" applyAlignment="1">
      <alignment horizontal="left"/>
    </xf>
    <xf numFmtId="0" fontId="18" fillId="0" borderId="0" xfId="0" applyFont="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cellXfs>
  <cellStyles count="11">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Normal" xfId="0" builtinId="0"/>
    <cellStyle name="Normal 2" xfId="2" xr:uid="{00000000-0005-0000-0000-000006000000}"/>
    <cellStyle name="Normal 3" xfId="6" xr:uid="{00000000-0005-0000-0000-000007000000}"/>
    <cellStyle name="Normal 4" xfId="10" xr:uid="{13CE5C51-6FE3-437B-BC73-5F5CA8EA4224}"/>
    <cellStyle name="Porcentaje" xfId="3" builtinId="5"/>
    <cellStyle name="Porcentual 2" xfId="7" xr:uid="{00000000-0005-0000-0000-000009000000}"/>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Francia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Francia: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Francia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Francia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Francia</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Francia</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Francia: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Francia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Francia</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Francia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240862</xdr:colOff>
      <xdr:row>20</xdr:row>
      <xdr:rowOff>98534</xdr:rowOff>
    </xdr:from>
    <xdr:to>
      <xdr:col>2</xdr:col>
      <xdr:colOff>164224</xdr:colOff>
      <xdr:row>25</xdr:row>
      <xdr:rowOff>87587</xdr:rowOff>
    </xdr:to>
    <xdr:pic>
      <xdr:nvPicPr>
        <xdr:cNvPr id="8" name="Imagen 7">
          <a:extLst>
            <a:ext uri="{FF2B5EF4-FFF2-40B4-BE49-F238E27FC236}">
              <a16:creationId xmlns:a16="http://schemas.microsoft.com/office/drawing/2014/main" id="{0AC0C3BB-1B1F-B8D1-1359-8EF8DAC19DE1}"/>
            </a:ext>
          </a:extLst>
        </xdr:cNvPr>
        <xdr:cNvPicPr>
          <a:picLocks noChangeAspect="1"/>
        </xdr:cNvPicPr>
      </xdr:nvPicPr>
      <xdr:blipFill>
        <a:blip xmlns:r="http://schemas.openxmlformats.org/officeDocument/2006/relationships" r:embed="rId4"/>
        <a:stretch>
          <a:fillRect/>
        </a:stretch>
      </xdr:blipFill>
      <xdr:spPr>
        <a:xfrm>
          <a:off x="240862" y="3820948"/>
          <a:ext cx="1456121" cy="9196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topLeftCell="M61" workbookViewId="0">
      <selection activeCell="Z71" sqref="Z71"/>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39"/>
      <c r="G3" s="239"/>
      <c r="H3" s="239"/>
      <c r="I3" s="239"/>
      <c r="J3" s="239"/>
    </row>
    <row r="6" spans="2:15" x14ac:dyDescent="0.25">
      <c r="L6" s="221" t="s">
        <v>12</v>
      </c>
      <c r="M6" s="222"/>
      <c r="N6" s="222"/>
      <c r="O6" s="222"/>
    </row>
    <row r="7" spans="2:15" x14ac:dyDescent="0.25">
      <c r="B7" s="200" t="s">
        <v>44</v>
      </c>
      <c r="C7" s="213"/>
      <c r="D7" s="213"/>
      <c r="E7" s="213"/>
      <c r="L7" s="222"/>
      <c r="M7" s="222"/>
      <c r="N7" s="222"/>
      <c r="O7" s="222"/>
    </row>
    <row r="8" spans="2:15" x14ac:dyDescent="0.25">
      <c r="B8" s="213"/>
      <c r="C8" s="213"/>
      <c r="D8" s="213"/>
      <c r="E8" s="213"/>
      <c r="L8" s="222"/>
      <c r="M8" s="222"/>
      <c r="N8" s="222"/>
      <c r="O8" s="222"/>
    </row>
    <row r="9" spans="2:15" x14ac:dyDescent="0.25">
      <c r="B9" s="213"/>
      <c r="C9" s="213"/>
      <c r="D9" s="213"/>
      <c r="E9" s="213"/>
      <c r="L9" s="222"/>
      <c r="M9" s="222"/>
      <c r="N9" s="222"/>
      <c r="O9" s="222"/>
    </row>
    <row r="10" spans="2:15" x14ac:dyDescent="0.25">
      <c r="B10" s="213"/>
      <c r="C10" s="213"/>
      <c r="D10" s="213"/>
      <c r="E10" s="213"/>
      <c r="L10" s="222"/>
      <c r="M10" s="222"/>
      <c r="N10" s="222"/>
      <c r="O10" s="222"/>
    </row>
    <row r="11" spans="2:15" x14ac:dyDescent="0.25">
      <c r="B11" s="213"/>
      <c r="C11" s="213"/>
      <c r="D11" s="213"/>
      <c r="E11" s="213"/>
      <c r="L11" s="222"/>
      <c r="M11" s="222"/>
      <c r="N11" s="222"/>
      <c r="O11" s="222"/>
    </row>
    <row r="12" spans="2:15" x14ac:dyDescent="0.25">
      <c r="B12" s="213"/>
      <c r="C12" s="213"/>
      <c r="D12" s="213"/>
      <c r="E12" s="213"/>
      <c r="L12" s="222"/>
      <c r="M12" s="222"/>
      <c r="N12" s="222"/>
      <c r="O12" s="222"/>
    </row>
    <row r="13" spans="2:15" x14ac:dyDescent="0.25">
      <c r="B13" s="213"/>
      <c r="C13" s="213"/>
      <c r="D13" s="213"/>
      <c r="E13" s="213"/>
      <c r="L13" s="222"/>
      <c r="M13" s="222"/>
      <c r="N13" s="222"/>
      <c r="O13" s="222"/>
    </row>
    <row r="14" spans="2:15" x14ac:dyDescent="0.25">
      <c r="B14" s="213"/>
      <c r="C14" s="213"/>
      <c r="D14" s="213"/>
      <c r="E14" s="213"/>
      <c r="L14" s="222"/>
      <c r="M14" s="222"/>
      <c r="N14" s="222"/>
      <c r="O14" s="222"/>
    </row>
    <row r="15" spans="2:15" ht="18.75" customHeight="1" x14ac:dyDescent="0.25">
      <c r="B15" s="213"/>
      <c r="C15" s="213"/>
      <c r="D15" s="213"/>
      <c r="E15" s="213"/>
      <c r="L15" s="222"/>
      <c r="M15" s="222"/>
      <c r="N15" s="222"/>
      <c r="O15" s="222"/>
    </row>
    <row r="16" spans="2:15" x14ac:dyDescent="0.25">
      <c r="C16" s="201" t="s">
        <v>3</v>
      </c>
      <c r="D16" s="201"/>
      <c r="E16" s="201"/>
      <c r="G16" s="201" t="s">
        <v>3</v>
      </c>
      <c r="H16" s="201"/>
      <c r="I16" s="201"/>
      <c r="L16" s="201" t="s">
        <v>3</v>
      </c>
      <c r="M16" s="201"/>
      <c r="N16" s="201"/>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205" t="s">
        <v>16</v>
      </c>
      <c r="E44" s="220"/>
      <c r="F44" s="149">
        <f>+(A!D47-B!E47)/(I!F76+H!F58)</f>
        <v>1.380096143121266E-2</v>
      </c>
      <c r="G44" s="150">
        <f>+(A!E47-B!F47)/(I!G76+H!G58)</f>
        <v>1.4210195466978418E-2</v>
      </c>
      <c r="H44" s="151">
        <f>+(A!F47-B!G47)/(I!H76+H!H58)</f>
        <v>1.786308018937624E-2</v>
      </c>
      <c r="I44" s="150">
        <f>+(A!G47-B!H47)/(I!I76+H!I58)</f>
        <v>1.8301161739343083E-2</v>
      </c>
      <c r="J44" s="151">
        <f>+(A!H47-B!I47)/(I!J76+H!J58)</f>
        <v>1.2108441334931708E-2</v>
      </c>
      <c r="K44" s="150">
        <f>+(A!I47-B!J47)/(I!K76+H!K58)</f>
        <v>6.8756709351330651E-3</v>
      </c>
      <c r="L44" s="151" t="e">
        <f>+(A!#REF!-B!K47)/(I!L76+H!L58)</f>
        <v>#REF!</v>
      </c>
      <c r="M44" s="150">
        <f>+(A!K47-B!L47)/(I!M76+H!M58)</f>
        <v>6.874087962257666E-3</v>
      </c>
      <c r="N44" s="151">
        <f>+(A!L47-B!M47)/(I!N76+H!N58)</f>
        <v>3.084404419710082E-3</v>
      </c>
      <c r="O44" s="150">
        <f>+(A!M47-B!N47)/(I!O76+H!O58)</f>
        <v>4.1703061195169895E-3</v>
      </c>
      <c r="P44" s="151">
        <f>+(A!N47-B!O47)/(I!P76+H!P58)</f>
        <v>2.2367349961556465E-3</v>
      </c>
      <c r="Q44" s="150">
        <f>+(A!O47-B!P47)/(I!Q76+H!Q58)</f>
        <v>5.5258216477485373E-3</v>
      </c>
      <c r="R44" s="151">
        <f>+(A!P47-B!Q47)/(I!R76+H!R58)</f>
        <v>6.5391521814541524E-3</v>
      </c>
      <c r="S44" s="150">
        <f>+(A!Q47-B!R47)/(I!S76+H!S58)</f>
        <v>6.5466940002918937E-3</v>
      </c>
      <c r="T44" s="151">
        <f>+(A!R47-B!S47)/(I!T76+H!T58)</f>
        <v>8.7371960950504198E-3</v>
      </c>
      <c r="U44" s="150">
        <f>+(A!S47-B!T47)/(I!U76+H!U58)</f>
        <v>6.734711915934069E-3</v>
      </c>
      <c r="V44" s="151">
        <f>+(A!T47-B!U47)/(I!V76+H!V58)</f>
        <v>4.5632265452992329E-3</v>
      </c>
      <c r="W44" s="150">
        <f>+(A!U47-B!V47)/(I!W76+H!W58)</f>
        <v>3.7342649667426184E-3</v>
      </c>
      <c r="X44" s="151">
        <f>+(A!V47-B!W47)/(I!X76+H!X58)</f>
        <v>3.2377695621929933E-3</v>
      </c>
      <c r="Y44" s="150">
        <f>+(A!W47-B!X47)/(I!Y76+H!Y58)</f>
        <v>2.8812577412054433E-3</v>
      </c>
      <c r="Z44" s="151">
        <f>+(A!X47-B!Y47)/(I!Z76+H!Z58)</f>
        <v>2.1252088908238569E-3</v>
      </c>
      <c r="AA44" s="150">
        <f>+(A!Y47-B!Z47)/(I!AA76+H!AA58)</f>
        <v>3.050993169119943E-3</v>
      </c>
      <c r="AB44" s="150">
        <f>+(A!Z47-B!AA47)/(I!AB76+H!AB58)</f>
        <v>6.0461763389640932E-3</v>
      </c>
      <c r="AC44" s="150">
        <f>+(A!AA47-B!AB47)/(I!AC76+H!AC58)</f>
        <v>4.4581151487119676E-3</v>
      </c>
      <c r="AD44" s="150">
        <f>+(A!AB47-B!AC47)/(I!AD76+H!AD58)</f>
        <v>2.7447910940960902E-3</v>
      </c>
      <c r="AE44" s="150">
        <f>+(A!AC47-B!AD47)/(I!AE76+H!AE58)</f>
        <v>5.1306584341871183E-3</v>
      </c>
      <c r="AF44" s="150">
        <f>+(A!AD47-B!AE47)/(I!AF76+H!AF58)</f>
        <v>3.2071411902426018E-3</v>
      </c>
    </row>
    <row r="45" spans="4:32" x14ac:dyDescent="0.25">
      <c r="D45" s="207" t="s">
        <v>17</v>
      </c>
      <c r="E45" s="217"/>
      <c r="F45" s="152">
        <f>+(A!D48-B!E48)/(I!F77+H!F59)</f>
        <v>9.171746470384817E-4</v>
      </c>
      <c r="G45" s="153">
        <f>+(A!E48-B!F48)/(I!G77+H!G59)</f>
        <v>2.8002936525404949E-3</v>
      </c>
      <c r="H45" s="154">
        <f>+(A!F48-B!G48)/(I!H77+H!H59)</f>
        <v>-6.4985860340780492E-3</v>
      </c>
      <c r="I45" s="153">
        <f>+(A!G48-B!H48)/(I!I77+H!I59)</f>
        <v>-1.0029741380571236E-2</v>
      </c>
      <c r="J45" s="154">
        <f>+(A!H48-B!I48)/(I!J77+H!J59)</f>
        <v>-4.3154718986575039E-3</v>
      </c>
      <c r="K45" s="153">
        <f>+(A!I48-B!J48)/(I!K77+H!K59)</f>
        <v>-6.1834106432306487E-3</v>
      </c>
      <c r="L45" s="154">
        <f>+(A!J47-B!K48)/(I!L77+H!L59)</f>
        <v>0.21887111740829532</v>
      </c>
      <c r="M45" s="153">
        <f>+(A!K48-B!L48)/(I!M77+H!M59)</f>
        <v>-1.3743051314185165E-2</v>
      </c>
      <c r="N45" s="154">
        <f>+(A!L48-B!M48)/(I!N77+H!N59)</f>
        <v>-1.2040169898896579E-2</v>
      </c>
      <c r="O45" s="153">
        <f>+(A!M48-B!N48)/(I!O77+H!O59)</f>
        <v>-1.6242869332796974E-2</v>
      </c>
      <c r="P45" s="154">
        <f>+(A!N48-B!O48)/(I!P77+H!P59)</f>
        <v>-2.09003848335685E-2</v>
      </c>
      <c r="Q45" s="153">
        <f>+(A!O48-B!P48)/(I!Q77+H!Q59)</f>
        <v>-1.8436781728838895E-2</v>
      </c>
      <c r="R45" s="154">
        <f>+(A!P48-B!Q48)/(I!R77+H!R59)</f>
        <v>-1.7559105650306842E-2</v>
      </c>
      <c r="S45" s="153">
        <f>+(A!Q48-B!R48)/(I!S77+H!S59)</f>
        <v>-1.4058392901993042E-2</v>
      </c>
      <c r="T45" s="154">
        <f>+(A!R48-B!S48)/(I!T77+H!T59)</f>
        <v>-1.9643449606871387E-2</v>
      </c>
      <c r="U45" s="153" t="e">
        <f>+(A!S48-B!T48)/(I!U77+H!U59)</f>
        <v>#VALUE!</v>
      </c>
      <c r="V45" s="154">
        <f>+(A!T48-B!U48)/(I!V77+H!V59)</f>
        <v>-2.3640847793112003E-2</v>
      </c>
      <c r="W45" s="153">
        <f>+(A!U48-B!V48)/(I!W77+H!W59)</f>
        <v>-2.253047753490155E-2</v>
      </c>
      <c r="X45" s="154" t="e">
        <f>+(A!V48-B!W48)/(I!X77+H!X59)</f>
        <v>#VALUE!</v>
      </c>
      <c r="Y45" s="153" t="e">
        <f>+(A!W48-B!X48)/(I!Y77+H!Y59)</f>
        <v>#VALUE!</v>
      </c>
      <c r="Z45" s="154">
        <f>+(A!X48-B!Y48)/(I!Z77+H!Z59)</f>
        <v>-1.9533978993056696E-2</v>
      </c>
      <c r="AA45" s="153">
        <f>+(A!Y48-B!Z48)/(I!AA77+H!AA59)</f>
        <v>-1.9783598183342917E-2</v>
      </c>
      <c r="AB45" s="153">
        <f>+(A!Z48-B!AA48)/(I!AB77+H!AB59)</f>
        <v>-1.1170494984343646E-2</v>
      </c>
      <c r="AC45" s="153">
        <f>+(A!AA48-B!AB48)/(I!AC77+H!AC59)</f>
        <v>-9.9592037693359853E-3</v>
      </c>
      <c r="AD45" s="153">
        <f>+(A!AB48-B!AC48)/(I!AD77+H!AD59)</f>
        <v>-1.8738306136876277E-2</v>
      </c>
      <c r="AE45" s="153">
        <f>+(A!AC48-B!AD48)/(I!AE77+H!AE59)</f>
        <v>-2.1497707230139967E-2</v>
      </c>
      <c r="AF45" s="153">
        <f>+(A!AD48-B!AE48)/(I!AF77+H!AF59)</f>
        <v>-2.0269012749132578E-2</v>
      </c>
    </row>
    <row r="46" spans="4:32" x14ac:dyDescent="0.25">
      <c r="D46" s="198" t="s">
        <v>18</v>
      </c>
      <c r="E46" s="218"/>
      <c r="F46" s="152">
        <f>+(A!D49-B!E49)/(I!F78+H!F60)</f>
        <v>7.1179652867144911E-3</v>
      </c>
      <c r="G46" s="153">
        <f>+(A!E49-B!F49)/(I!G78+H!G60)</f>
        <v>8.5208880899902324E-4</v>
      </c>
      <c r="H46" s="154">
        <f>+(A!F49-B!G49)/(I!H78+H!H60)</f>
        <v>1.5256107205151598E-3</v>
      </c>
      <c r="I46" s="153">
        <f>+(A!G49-B!H49)/(I!I78+H!I60)</f>
        <v>1.0573167805103779E-3</v>
      </c>
      <c r="J46" s="154">
        <f>+(A!H49-B!I49)/(I!J78+H!J60)</f>
        <v>1.5716290187261712E-3</v>
      </c>
      <c r="K46" s="153">
        <f>+(A!I49-B!J49)/(I!K78+H!K60)</f>
        <v>8.8255770717552849E-5</v>
      </c>
      <c r="L46" s="154">
        <f>+(A!J48-B!K49)/(I!L78+H!L60)</f>
        <v>-1.7822615413185402E-3</v>
      </c>
      <c r="M46" s="153">
        <f>+(A!K49-B!L49)/(I!M78+H!M60)</f>
        <v>-2.4638315672001005E-4</v>
      </c>
      <c r="N46" s="154">
        <f>+(A!L49-B!M49)/(I!N78+H!N60)</f>
        <v>-5.6436180711856414E-4</v>
      </c>
      <c r="O46" s="153">
        <f>+(A!M49-B!N49)/(I!O78+H!O60)</f>
        <v>-1.1844978982060027E-3</v>
      </c>
      <c r="P46" s="154">
        <f>+(A!N49-B!O49)/(I!P78+H!P60)</f>
        <v>-1.9077303906890668E-4</v>
      </c>
      <c r="Q46" s="153">
        <f>+(A!O49-B!P49)/(I!Q78+H!Q60)</f>
        <v>-2.2135326422371435E-3</v>
      </c>
      <c r="R46" s="154">
        <f>+(A!P49-B!Q49)/(I!R78+H!R60)</f>
        <v>-2.5198164428030141E-3</v>
      </c>
      <c r="S46" s="153">
        <f>+(A!Q49-B!R49)/(I!S78+H!S60)</f>
        <v>-3.0447248274562597E-3</v>
      </c>
      <c r="T46" s="154">
        <f>+(A!R49-B!S49)/(I!T78+H!T60)</f>
        <v>-1.2509847326542638E-3</v>
      </c>
      <c r="U46" s="153">
        <f>+(A!S49-B!T49)/(I!U78+H!U60)</f>
        <v>-1.0772590091750309E-3</v>
      </c>
      <c r="V46" s="154">
        <f>+(A!T49-B!U49)/(I!V78+H!V60)</f>
        <v>-1.5616651235096954E-3</v>
      </c>
      <c r="W46" s="153">
        <f>+(A!U49-B!V49)/(I!W78+H!W60)</f>
        <v>-1.3646968863548451E-3</v>
      </c>
      <c r="X46" s="154">
        <f>+(A!V49-B!W49)/(I!X78+H!X60)</f>
        <v>-7.6428367988813661E-4</v>
      </c>
      <c r="Y46" s="153">
        <f>+(A!W49-B!X49)/(I!Y78+H!Y60)</f>
        <v>-1.2971946070321019E-3</v>
      </c>
      <c r="Z46" s="154">
        <f>+(A!X49-B!Y49)/(I!Z78+H!Z60)</f>
        <v>-9.0338781017934079E-4</v>
      </c>
      <c r="AA46" s="153">
        <f>+(A!Y49-B!Z49)/(I!AA78+H!AA60)</f>
        <v>-1.5679168653701539E-3</v>
      </c>
      <c r="AB46" s="153">
        <f>+(A!Z49-B!AA49)/(I!AB78+H!AB60)</f>
        <v>-1.3212410860229847E-3</v>
      </c>
      <c r="AC46" s="153">
        <f>+(A!AA49-B!AB49)/(I!AC78+H!AC60)</f>
        <v>-1.1380291616859737E-3</v>
      </c>
      <c r="AD46" s="153">
        <f>+(A!AB49-B!AC49)/(I!AD78+H!AD60)</f>
        <v>-1.2298879797551551E-3</v>
      </c>
      <c r="AE46" s="153">
        <f>+(A!AC49-B!AD49)/(I!AE78+H!AE60)</f>
        <v>-9.5813945253836648E-4</v>
      </c>
      <c r="AF46" s="153">
        <f>+(A!AD49-B!AE49)/(I!AF78+H!AF60)</f>
        <v>-7.0158016853395159E-4</v>
      </c>
    </row>
    <row r="47" spans="4:32" x14ac:dyDescent="0.25">
      <c r="D47" s="207" t="s">
        <v>19</v>
      </c>
      <c r="E47" s="217"/>
      <c r="F47" s="152">
        <f>+(A!D50-B!E50)/(I!F79+H!F61)</f>
        <v>1.1160932397653988E-2</v>
      </c>
      <c r="G47" s="153">
        <f>+(A!E50-B!F50)/(I!G79+H!G61)</f>
        <v>1.6368085041361214E-2</v>
      </c>
      <c r="H47" s="154">
        <f>+(A!F50-B!G50)/(I!H79+H!H61)</f>
        <v>1.1595426825525414E-2</v>
      </c>
      <c r="I47" s="153">
        <f>+(A!G50-B!H50)/(I!I79+H!I61)</f>
        <v>2.2796519450255553E-2</v>
      </c>
      <c r="J47" s="154">
        <f>+(A!H50-B!I50)/(I!J79+H!J61)</f>
        <v>1.0886949141806067E-2</v>
      </c>
      <c r="K47" s="153">
        <f>+(A!I50-B!J50)/(I!K79+H!K61)</f>
        <v>1.0821904352562049E-2</v>
      </c>
      <c r="L47" s="154">
        <f>+(A!J49-B!K50)/(I!L79+H!L61)</f>
        <v>1.5061478360708648E-4</v>
      </c>
      <c r="M47" s="153">
        <f>+(A!K50-B!L50)/(I!M79+H!M61)</f>
        <v>1.4451223860413675E-2</v>
      </c>
      <c r="N47" s="154">
        <f>+(A!L50-B!M50)/(I!N79+H!N61)</f>
        <v>1.5940116674194624E-2</v>
      </c>
      <c r="O47" s="153">
        <f>+(A!M50-B!N50)/(I!O79+H!O61)</f>
        <v>2.0271618325658013E-2</v>
      </c>
      <c r="P47" s="154">
        <f>+(A!N50-B!O50)/(I!P79+H!P61)</f>
        <v>8.5959293924307931E-3</v>
      </c>
      <c r="Q47" s="153">
        <f>+(A!O50-B!P50)/(I!Q79+H!Q61)</f>
        <v>2.7412547647357718E-2</v>
      </c>
      <c r="R47" s="154">
        <f>+(A!P50-B!Q50)/(I!R79+H!R61)</f>
        <v>2.6331473795584398E-2</v>
      </c>
      <c r="S47" s="153">
        <f>+(A!Q50-B!R50)/(I!S79+H!S61)</f>
        <v>8.8554228630516856E-3</v>
      </c>
      <c r="T47" s="154">
        <f>+(A!R50-B!S50)/(I!T79+H!T61)</f>
        <v>8.0058202905770402E-3</v>
      </c>
      <c r="U47" s="153">
        <f>+(A!S50-B!T50)/(I!U79+H!U61)</f>
        <v>1.0295560399094395E-2</v>
      </c>
      <c r="V47" s="154">
        <f>+(A!T50-B!U50)/(I!V79+H!V61)</f>
        <v>9.6362157195063539E-3</v>
      </c>
      <c r="W47" s="153">
        <f>+(A!U50-B!V50)/(I!W79+H!W61)</f>
        <v>3.5076821141556518E-3</v>
      </c>
      <c r="X47" s="154">
        <f>+(A!V50-B!W50)/(I!X79+H!X61)</f>
        <v>5.5150772800290505E-3</v>
      </c>
      <c r="Y47" s="153">
        <f>+(A!W50-B!X50)/(I!Y79+H!Y61)</f>
        <v>1.5969769202328306E-3</v>
      </c>
      <c r="Z47" s="154">
        <f>+(A!X50-B!Y50)/(I!Z79+H!Z61)</f>
        <v>1.6656300143546752E-3</v>
      </c>
      <c r="AA47" s="153">
        <f>+(A!Y50-B!Z50)/(I!AA79+H!AA61)</f>
        <v>4.4190423677425801E-3</v>
      </c>
      <c r="AB47" s="153">
        <f>+(A!Z50-B!AA50)/(I!AB79+H!AB61)</f>
        <v>4.0670580318659154E-3</v>
      </c>
      <c r="AC47" s="153">
        <f>+(A!AA50-B!AB50)/(I!AC79+H!AC61)</f>
        <v>3.2629386989774549E-3</v>
      </c>
      <c r="AD47" s="153">
        <f>+(A!AB50-B!AC50)/(I!AD79+H!AD61)</f>
        <v>1.5796356134504699E-3</v>
      </c>
      <c r="AE47" s="153">
        <f>+(A!AC50-B!AD50)/(I!AE79+H!AE61)</f>
        <v>1.5552089831978788E-3</v>
      </c>
      <c r="AF47" s="153">
        <f>+(A!AD50-B!AE50)/(I!AF79+H!AF61)</f>
        <v>1.7533023372157629E-3</v>
      </c>
    </row>
    <row r="48" spans="4:32" x14ac:dyDescent="0.25">
      <c r="D48" s="198" t="s">
        <v>20</v>
      </c>
      <c r="E48" s="218"/>
      <c r="F48" s="152" t="e">
        <f>+(A!D51-B!E51)/(I!F80+H!F62)</f>
        <v>#VALUE!</v>
      </c>
      <c r="G48" s="153">
        <f>+(A!E51-B!F51)/(I!G80+H!G62)</f>
        <v>6.1585650639478474E-4</v>
      </c>
      <c r="H48" s="154" t="e">
        <f>+(A!F51-B!G51)/(I!H80+H!H62)</f>
        <v>#VALUE!</v>
      </c>
      <c r="I48" s="153" t="e">
        <f>+(A!G51-B!H51)/(I!I80+H!I62)</f>
        <v>#VALUE!</v>
      </c>
      <c r="J48" s="154" t="e">
        <f>+(A!H51-B!I51)/(I!J80+H!J62)</f>
        <v>#VALUE!</v>
      </c>
      <c r="K48" s="153" t="e">
        <f>+(A!I51-B!J51)/(I!K80+H!K62)</f>
        <v>#VALUE!</v>
      </c>
      <c r="L48" s="154">
        <f>+(A!J50-B!K51)/(I!L80+H!L62)</f>
        <v>0.38686889725919094</v>
      </c>
      <c r="M48" s="153" t="e">
        <f>+(A!K51-B!L51)/(I!M80+H!M62)</f>
        <v>#VALUE!</v>
      </c>
      <c r="N48" s="154" t="e">
        <f>+(A!L51-B!M51)/(I!N80+H!N62)</f>
        <v>#VALUE!</v>
      </c>
      <c r="O48" s="153" t="e">
        <f>+(A!M51-B!N51)/(I!O80+H!O62)</f>
        <v>#VALUE!</v>
      </c>
      <c r="P48" s="154">
        <f>+(A!N51-B!O51)/(I!P80+H!P62)</f>
        <v>-1.0984406325084354E-3</v>
      </c>
      <c r="Q48" s="153" t="e">
        <f>+(A!O51-B!P51)/(I!Q80+H!Q62)</f>
        <v>#VALUE!</v>
      </c>
      <c r="R48" s="154">
        <f>+(A!P51-B!Q51)/(I!R80+H!R62)</f>
        <v>-6.5660819015803584E-4</v>
      </c>
      <c r="S48" s="153">
        <f>+(A!Q51-B!R51)/(I!S80+H!S62)</f>
        <v>-3.7583673446093619E-4</v>
      </c>
      <c r="T48" s="154" t="e">
        <f>+(A!R51-B!S51)/(I!T80+H!T62)</f>
        <v>#VALUE!</v>
      </c>
      <c r="U48" s="153">
        <f>+(A!S51-B!T51)/(I!U80+H!U62)</f>
        <v>-6.07021413609203E-4</v>
      </c>
      <c r="V48" s="154">
        <f>+(A!T51-B!U51)/(I!V80+H!V62)</f>
        <v>-4.0106517052242846E-4</v>
      </c>
      <c r="W48" s="153">
        <f>+(A!U51-B!V51)/(I!W80+H!W62)</f>
        <v>-6.6398950336796843E-4</v>
      </c>
      <c r="X48" s="154">
        <f>+(A!V51-B!W51)/(I!X80+H!X62)</f>
        <v>-1.2590607467279431E-3</v>
      </c>
      <c r="Y48" s="153">
        <f>+(A!W51-B!X51)/(I!Y80+H!Y62)</f>
        <v>-3.6032380286325788E-4</v>
      </c>
      <c r="Z48" s="154" t="e">
        <f>+(A!X51-B!Y51)/(I!Z80+H!Z62)</f>
        <v>#VALUE!</v>
      </c>
      <c r="AA48" s="153" t="e">
        <f>+(A!Y51-B!Z51)/(I!AA80+H!AA62)</f>
        <v>#VALUE!</v>
      </c>
      <c r="AB48" s="153">
        <f>+(A!Z51-B!AA51)/(I!AB80+H!AB62)</f>
        <v>5.5194024527905053E-3</v>
      </c>
      <c r="AC48" s="153" t="e">
        <f>+(A!AA51-B!AB51)/(I!AC80+H!AC62)</f>
        <v>#VALUE!</v>
      </c>
      <c r="AD48" s="153">
        <f>+(A!AB51-B!AC51)/(I!AD80+H!AD62)</f>
        <v>-1.1210195331440207E-3</v>
      </c>
      <c r="AE48" s="153">
        <f>+(A!AC51-B!AD51)/(I!AE80+H!AE62)</f>
        <v>-1.9321889212989203E-4</v>
      </c>
      <c r="AF48" s="153">
        <f>+(A!AD51-B!AE51)/(I!AF80+H!AF62)</f>
        <v>-1.181098550603814E-4</v>
      </c>
    </row>
    <row r="49" spans="4:32" x14ac:dyDescent="0.25">
      <c r="D49" s="207" t="s">
        <v>21</v>
      </c>
      <c r="E49" s="217"/>
      <c r="F49" s="152">
        <f>+(A!D52-B!E52)/(I!F81+H!F63)</f>
        <v>-2.3331247142487188E-2</v>
      </c>
      <c r="G49" s="153">
        <f>+(A!E52-B!F52)/(I!G81+H!G63)</f>
        <v>-2.1888424514498281E-2</v>
      </c>
      <c r="H49" s="154">
        <f>+(A!F52-B!G52)/(I!H81+H!H63)</f>
        <v>-2.0852824668478525E-2</v>
      </c>
      <c r="I49" s="153">
        <f>+(A!G52-B!H52)/(I!I81+H!I63)</f>
        <v>-2.0716140573464058E-2</v>
      </c>
      <c r="J49" s="154">
        <f>+(A!H52-B!I52)/(I!J81+H!J63)</f>
        <v>-1.7351827216025458E-2</v>
      </c>
      <c r="K49" s="153">
        <f>+(A!I52-B!J52)/(I!K81+H!K63)</f>
        <v>-2.2138282934751053E-2</v>
      </c>
      <c r="L49" s="154">
        <f>+(A!J51-B!K52)/(I!L81+H!L63)</f>
        <v>-2.1939988284714634E-2</v>
      </c>
      <c r="M49" s="153">
        <f>+(A!K52-B!L52)/(I!M81+H!M63)</f>
        <v>-2.1382293624901204E-2</v>
      </c>
      <c r="N49" s="154">
        <f>+(A!L52-B!M52)/(I!N81+H!N63)</f>
        <v>-2.1220881299125423E-2</v>
      </c>
      <c r="O49" s="153">
        <f>+(A!M52-B!N52)/(I!O81+H!O63)</f>
        <v>-1.8945475941714938E-2</v>
      </c>
      <c r="P49" s="154">
        <f>+(A!N52-B!O52)/(I!P81+H!P63)</f>
        <v>-2.0086298358484193E-2</v>
      </c>
      <c r="Q49" s="153">
        <f>+(A!O52-B!P52)/(I!Q81+H!Q63)</f>
        <v>-2.2077372864222605E-2</v>
      </c>
      <c r="R49" s="154">
        <f>+(A!P52-B!Q52)/(I!R81+H!R63)</f>
        <v>-2.0473633511298522E-2</v>
      </c>
      <c r="S49" s="153">
        <f>+(A!Q52-B!R52)/(I!S81+H!S63)</f>
        <v>-1.7898205289892055E-2</v>
      </c>
      <c r="T49" s="154">
        <f>+(A!R52-B!S52)/(I!T81+H!T63)</f>
        <v>-2.0089651140820085E-2</v>
      </c>
      <c r="U49" s="153">
        <f>+(A!S52-B!T52)/(I!U81+H!U63)</f>
        <v>-1.9504394132638041E-2</v>
      </c>
      <c r="V49" s="154">
        <f>+(A!T52-B!U52)/(I!V81+H!V63)</f>
        <v>-1.9866220182857337E-2</v>
      </c>
      <c r="W49" s="153">
        <f>+(A!U52-B!V52)/(I!W81+H!W63)</f>
        <v>-1.9025376322904471E-2</v>
      </c>
      <c r="X49" s="154">
        <f>+(A!V52-B!W52)/(I!X81+H!X63)</f>
        <v>-1.9329221955715164E-2</v>
      </c>
      <c r="Y49" s="153">
        <f>+(A!W52-B!X52)/(I!Y81+H!Y63)</f>
        <v>-2.2381943645305134E-2</v>
      </c>
      <c r="Z49" s="154">
        <f>+(A!X52-B!Y52)/(I!Z81+H!Z63)</f>
        <v>-2.1451154630209454E-2</v>
      </c>
      <c r="AA49" s="153">
        <f>+(A!Y52-B!Z52)/(I!AA81+H!AA63)</f>
        <v>-2.0364242447361351E-2</v>
      </c>
      <c r="AB49" s="153">
        <f>+(A!Z52-B!AA52)/(I!AB81+H!AB63)</f>
        <v>-1.8582589998637596E-2</v>
      </c>
      <c r="AC49" s="153">
        <f>+(A!AA52-B!AB52)/(I!AC81+H!AC63)</f>
        <v>-1.8428263266986405E-2</v>
      </c>
      <c r="AD49" s="153">
        <f>+(A!AB52-B!AC52)/(I!AD81+H!AD63)</f>
        <v>-1.9141214277384848E-2</v>
      </c>
      <c r="AE49" s="153">
        <f>+(A!AC52-B!AD52)/(I!AE81+H!AE63)</f>
        <v>-1.8197503821542407E-2</v>
      </c>
      <c r="AF49" s="153">
        <f>+(A!AD52-B!AE52)/(I!AF81+H!AF63)</f>
        <v>-1.5923727778811608E-2</v>
      </c>
    </row>
    <row r="50" spans="4:32" x14ac:dyDescent="0.25">
      <c r="D50" s="198" t="s">
        <v>22</v>
      </c>
      <c r="E50" s="218"/>
      <c r="F50" s="152">
        <f>+(A!D53-B!E53)/(I!F82+H!F64)</f>
        <v>4.706587189100212E-3</v>
      </c>
      <c r="G50" s="153">
        <f>+(A!E53-B!F53)/(I!G82+H!G64)</f>
        <v>1.1990010003943789E-3</v>
      </c>
      <c r="H50" s="154">
        <f>+(A!F53-B!G53)/(I!H82+H!H64)</f>
        <v>-6.9975182386387696E-3</v>
      </c>
      <c r="I50" s="153">
        <f>+(A!G53-B!H53)/(I!I82+H!I64)</f>
        <v>-4.6896224243888731E-3</v>
      </c>
      <c r="J50" s="154">
        <f>+(A!H53-B!I53)/(I!J82+H!J64)</f>
        <v>-9.1235893236155229E-3</v>
      </c>
      <c r="K50" s="153">
        <f>+(A!I53-B!J53)/(I!K82+H!K64)</f>
        <v>-3.2975487009776765E-3</v>
      </c>
      <c r="L50" s="154">
        <f>+(A!J52-B!K53)/(I!L82+H!L64)</f>
        <v>-9.7423220531899953E-3</v>
      </c>
      <c r="M50" s="153">
        <f>+(A!K53-B!L53)/(I!M82+H!M64)</f>
        <v>3.6385087455985963E-4</v>
      </c>
      <c r="N50" s="154">
        <f>+(A!L53-B!M53)/(I!N82+H!N64)</f>
        <v>1.3253984299522838E-3</v>
      </c>
      <c r="O50" s="153">
        <f>+(A!M53-B!N53)/(I!O82+H!O64)</f>
        <v>1.0038027262249927E-3</v>
      </c>
      <c r="P50" s="154">
        <f>+(A!N53-B!O53)/(I!P82+H!P64)</f>
        <v>-1.555182509215849E-3</v>
      </c>
      <c r="Q50" s="153">
        <f>+(A!O53-B!P53)/(I!Q82+H!Q64)</f>
        <v>-9.0148261669929319E-4</v>
      </c>
      <c r="R50" s="154">
        <f>+(A!P53-B!Q53)/(I!R82+H!R64)</f>
        <v>2.9347381229154283E-4</v>
      </c>
      <c r="S50" s="153">
        <f>+(A!Q53-B!R53)/(I!S82+H!S64)</f>
        <v>-3.4352606098918223E-3</v>
      </c>
      <c r="T50" s="154">
        <f>+(A!R53-B!S53)/(I!T82+H!T64)</f>
        <v>-5.9334558201736319E-3</v>
      </c>
      <c r="U50" s="153">
        <f>+(A!S53-B!T53)/(I!U82+H!U64)</f>
        <v>-5.4228616637798377E-3</v>
      </c>
      <c r="V50" s="154">
        <f>+(A!T53-B!U53)/(I!V82+H!V64)</f>
        <v>-5.331772295387515E-3</v>
      </c>
      <c r="W50" s="153">
        <f>+(A!U53-B!V53)/(I!W82+H!W64)</f>
        <v>-4.2714093478180993E-3</v>
      </c>
      <c r="X50" s="154">
        <f>+(A!V53-B!W53)/(I!X82+H!X64)</f>
        <v>-5.2831501798885532E-3</v>
      </c>
      <c r="Y50" s="153">
        <f>+(A!W53-B!X53)/(I!Y82+H!Y64)</f>
        <v>-5.0886227338769923E-3</v>
      </c>
      <c r="Z50" s="154">
        <f>+(A!X53-B!Y53)/(I!Z82+H!Z64)</f>
        <v>-5.8061271924269037E-3</v>
      </c>
      <c r="AA50" s="153">
        <f>+(A!Y53-B!Z53)/(I!AA82+H!AA64)</f>
        <v>-6.8797211723279385E-3</v>
      </c>
      <c r="AB50" s="153">
        <f>+(A!Z53-B!AA53)/(I!AB82+H!AB64)</f>
        <v>-6.8938078038212076E-3</v>
      </c>
      <c r="AC50" s="153">
        <f>+(A!AA53-B!AB53)/(I!AC82+H!AC64)</f>
        <v>-5.5522566554955565E-3</v>
      </c>
      <c r="AD50" s="153">
        <f>+(A!AB53-B!AC53)/(I!AD82+H!AD64)</f>
        <v>-6.451851592103197E-3</v>
      </c>
      <c r="AE50" s="153">
        <f>+(A!AC53-B!AD53)/(I!AE82+H!AE64)</f>
        <v>-5.0684519516879202E-3</v>
      </c>
      <c r="AF50" s="153">
        <f>+(A!AD53-B!AE53)/(I!AF82+H!AF64)</f>
        <v>-4.0772609379619218E-3</v>
      </c>
    </row>
    <row r="51" spans="4:32" x14ac:dyDescent="0.25">
      <c r="D51" s="207" t="s">
        <v>23</v>
      </c>
      <c r="E51" s="217"/>
      <c r="F51" s="152">
        <f>+(A!D54-B!E54)/(I!F83+H!F65)</f>
        <v>-2.2470745242841487E-2</v>
      </c>
      <c r="G51" s="153">
        <f>+(A!E54-B!F54)/(I!G83+H!G65)</f>
        <v>-1.7845130197429556E-2</v>
      </c>
      <c r="H51" s="154">
        <f>+(A!F54-B!G54)/(I!H83+H!H65)</f>
        <v>-3.1965680813671592E-2</v>
      </c>
      <c r="I51" s="153">
        <f>+(A!G54-B!H54)/(I!I83+H!I65)</f>
        <v>-3.8442039545457024E-2</v>
      </c>
      <c r="J51" s="154">
        <f>+(A!H54-B!I54)/(I!J83+H!J65)</f>
        <v>-5.5445089298755544E-2</v>
      </c>
      <c r="K51" s="153">
        <f>+(A!I54-B!J54)/(I!K83+H!K65)</f>
        <v>-4.5130820998313073E-2</v>
      </c>
      <c r="L51" s="154">
        <f>+(A!J53-B!K54)/(I!L83+H!L65)</f>
        <v>-2.52600355597364E-2</v>
      </c>
      <c r="M51" s="153">
        <f>+(A!K54-B!L54)/(I!M83+H!M65)</f>
        <v>-1.3945846360278204E-2</v>
      </c>
      <c r="N51" s="154">
        <f>+(A!L54-B!M54)/(I!N83+H!N65)</f>
        <v>-3.7784506262985601E-2</v>
      </c>
      <c r="O51" s="153">
        <f>+(A!M54-B!N54)/(I!O83+H!O65)</f>
        <v>-1.4115040952975709E-2</v>
      </c>
      <c r="P51" s="154">
        <f>+(A!N54-B!O54)/(I!P83+H!P65)</f>
        <v>-1.2884198887089736E-2</v>
      </c>
      <c r="Q51" s="153">
        <f>+(A!O54-B!P54)/(I!Q83+H!Q65)</f>
        <v>-1.3123598343911745E-2</v>
      </c>
      <c r="R51" s="154">
        <f>+(A!P54-B!Q54)/(I!R83+H!R65)</f>
        <v>-1.2504565142527591E-2</v>
      </c>
      <c r="S51" s="153">
        <f>+(A!Q54-B!R54)/(I!S83+H!S65)</f>
        <v>-3.3895906240858191E-2</v>
      </c>
      <c r="T51" s="154">
        <f>+(A!R54-B!S54)/(I!T83+H!T65)</f>
        <v>-7.9416796825978617E-2</v>
      </c>
      <c r="U51" s="153">
        <f>+(A!S54-B!T54)/(I!U83+H!U65)</f>
        <v>-4.5736382109387054E-2</v>
      </c>
      <c r="V51" s="154">
        <f>+(A!T54-B!U54)/(I!V83+H!V65)</f>
        <v>-5.7331911228245797E-2</v>
      </c>
      <c r="W51" s="153">
        <f>+(A!U54-B!V54)/(I!W83+H!W65)</f>
        <v>-2.8245754764672035E-2</v>
      </c>
      <c r="X51" s="154">
        <f>+(A!V54-B!W54)/(I!X83+H!X65)</f>
        <v>-4.0180998937433807E-2</v>
      </c>
      <c r="Y51" s="153">
        <f>+(A!W54-B!X54)/(I!Y83+H!Y65)</f>
        <v>-5.1301543301216335E-2</v>
      </c>
      <c r="Z51" s="154">
        <f>+(A!X54-B!Y54)/(I!Z83+H!Z65)</f>
        <v>-6.704578188113651E-2</v>
      </c>
      <c r="AA51" s="153">
        <f>+(A!Y54-B!Z54)/(I!AA83+H!AA65)</f>
        <v>-2.4022528643283688E-2</v>
      </c>
      <c r="AB51" s="153">
        <f>+(A!Z54-B!AA54)/(I!AB83+H!AB65)</f>
        <v>-3.0838969949558245E-2</v>
      </c>
      <c r="AC51" s="153">
        <f>+(A!AA54-B!AB54)/(I!AC83+H!AC65)</f>
        <v>-3.7676145537346453E-2</v>
      </c>
      <c r="AD51" s="153">
        <f>+(A!AB54-B!AC54)/(I!AD83+H!AD65)</f>
        <v>-4.8721386912448331E-2</v>
      </c>
      <c r="AE51" s="153">
        <f>+(A!AC54-B!AD54)/(I!AE83+H!AE65)</f>
        <v>-3.6254974196146914E-2</v>
      </c>
      <c r="AF51" s="153">
        <f>+(A!AD54-B!AE54)/(I!AF83+H!AF65)</f>
        <v>-4.6897031283934264E-2</v>
      </c>
    </row>
    <row r="52" spans="4:32" x14ac:dyDescent="0.25">
      <c r="D52" s="198" t="s">
        <v>24</v>
      </c>
      <c r="E52" s="218"/>
      <c r="F52" s="152">
        <f>+(A!D55-B!E55)/(I!F84+H!F66)</f>
        <v>-2.8549391956536985E-3</v>
      </c>
      <c r="G52" s="153">
        <f>+(A!E55-B!F55)/(I!G84+H!G66)</f>
        <v>-5.5247520826802229E-3</v>
      </c>
      <c r="H52" s="154">
        <f>+(A!F55-B!G55)/(I!H84+H!H66)</f>
        <v>-4.9476535218063878E-3</v>
      </c>
      <c r="I52" s="153">
        <f>+(A!G55-B!H55)/(I!I84+H!I66)</f>
        <v>-8.5326453207077279E-3</v>
      </c>
      <c r="J52" s="154">
        <f>+(A!H55-B!I55)/(I!J84+H!J66)</f>
        <v>-1.4292062738432552E-2</v>
      </c>
      <c r="K52" s="153">
        <f>+(A!I55-B!J55)/(I!K84+H!K66)</f>
        <v>-6.0243499588161359E-3</v>
      </c>
      <c r="L52" s="154">
        <f>+(A!J54-B!K55)/(I!L84+H!L66)</f>
        <v>-6.4523265167992566E-3</v>
      </c>
      <c r="M52" s="153">
        <f>+(A!K55-B!L55)/(I!M84+H!M66)</f>
        <v>-7.378015763665099E-3</v>
      </c>
      <c r="N52" s="154">
        <f>+(A!L55-B!M55)/(I!N84+H!N66)</f>
        <v>-6.7965122202548155E-3</v>
      </c>
      <c r="O52" s="153">
        <f>+(A!M55-B!N55)/(I!O84+H!O66)</f>
        <v>-7.0662488408246267E-3</v>
      </c>
      <c r="P52" s="154">
        <f>+(A!N55-B!O55)/(I!P84+H!P66)</f>
        <v>-7.2575267495920597E-3</v>
      </c>
      <c r="Q52" s="153">
        <f>+(A!O55-B!P55)/(I!Q84+H!Q66)</f>
        <v>-6.2790630640757374E-3</v>
      </c>
      <c r="R52" s="154">
        <f>+(A!P55-B!Q55)/(I!R84+H!R66)</f>
        <v>-6.0988912357115791E-3</v>
      </c>
      <c r="S52" s="153">
        <f>+(A!Q55-B!R55)/(I!S84+H!S66)</f>
        <v>-6.3869243510615787E-3</v>
      </c>
      <c r="T52" s="154">
        <f>+(A!R55-B!S55)/(I!T84+H!T66)</f>
        <v>-8.5522969631669082E-3</v>
      </c>
      <c r="U52" s="153">
        <f>+(A!S55-B!T55)/(I!U84+H!U66)</f>
        <v>-1.3131576606014361E-2</v>
      </c>
      <c r="V52" s="154">
        <f>+(A!T55-B!U55)/(I!V84+H!V66)</f>
        <v>-1.0343076545908525E-2</v>
      </c>
      <c r="W52" s="153">
        <f>+(A!U55-B!V55)/(I!W84+H!W66)</f>
        <v>-1.0084743175396114E-2</v>
      </c>
      <c r="X52" s="154">
        <f>+(A!V55-B!W55)/(I!X84+H!X66)</f>
        <v>-1.0071025741332632E-2</v>
      </c>
      <c r="Y52" s="153">
        <f>+(A!W55-B!X55)/(I!Y84+H!Y66)</f>
        <v>-1.1296526833600835E-2</v>
      </c>
      <c r="Z52" s="154">
        <f>+(A!X55-B!Y55)/(I!Z84+H!Z66)</f>
        <v>-1.0810823533759522E-2</v>
      </c>
      <c r="AA52" s="153">
        <f>+(A!Y55-B!Z55)/(I!AA84+H!AA66)</f>
        <v>-1.2341236529331751E-2</v>
      </c>
      <c r="AB52" s="153">
        <f>+(A!Z55-B!AA55)/(I!AB84+H!AB66)</f>
        <v>-1.2330084753705185E-2</v>
      </c>
      <c r="AC52" s="153">
        <f>+(A!AA55-B!AB55)/(I!AC84+H!AC66)</f>
        <v>-1.275839557090961E-2</v>
      </c>
      <c r="AD52" s="153">
        <f>+(A!AB55-B!AC55)/(I!AD84+H!AD66)</f>
        <v>-1.0857380981364642E-2</v>
      </c>
      <c r="AE52" s="153">
        <f>+(A!AC55-B!AD55)/(I!AE84+H!AE66)</f>
        <v>-1.0873532416334139E-2</v>
      </c>
      <c r="AF52" s="153">
        <f>+(A!AD55-B!AE55)/(I!AF84+H!AF66)</f>
        <v>-1.0941926315875011E-2</v>
      </c>
    </row>
    <row r="53" spans="4:32" ht="15.75" thickBot="1" x14ac:dyDescent="0.3">
      <c r="D53" s="209" t="s">
        <v>25</v>
      </c>
      <c r="E53" s="238"/>
      <c r="F53" s="155">
        <f>+(A!D56-B!E56)/(I!F85+H!F67)</f>
        <v>2.7749423047096065E-2</v>
      </c>
      <c r="G53" s="156">
        <f>+(A!E56-B!F56)/(I!G85+H!G67)</f>
        <v>2.6512497457178114E-2</v>
      </c>
      <c r="H53" s="157">
        <f>+(A!F56-B!G56)/(I!H85+H!H67)</f>
        <v>-0.22989881033158982</v>
      </c>
      <c r="I53" s="156">
        <f>+(A!G56-B!H56)/(I!I85+H!I67)</f>
        <v>-0.18000719838095844</v>
      </c>
      <c r="J53" s="157">
        <f>+(A!H56-B!I56)/(I!J85+H!J67)</f>
        <v>-0.19392294612622438</v>
      </c>
      <c r="K53" s="156" t="e">
        <f>+(A!I56-B!J56)/(I!K85+H!K67)</f>
        <v>#VALUE!</v>
      </c>
      <c r="L53" s="157">
        <f>+(A!J55-B!K56)/(I!L85+H!L67)</f>
        <v>1.3547517839067925E-2</v>
      </c>
      <c r="M53" s="156" t="e">
        <f>+(A!K56-B!L56)/(I!M85+H!M67)</f>
        <v>#VALUE!</v>
      </c>
      <c r="N53" s="157" t="e">
        <f>+(A!L56-B!M56)/(I!N85+H!N67)</f>
        <v>#VALUE!</v>
      </c>
      <c r="O53" s="156">
        <f>+(A!M56-B!N56)/(I!O85+H!O67)</f>
        <v>-2.9554345286988872E-4</v>
      </c>
      <c r="P53" s="157">
        <f>+(A!N56-B!O56)/(I!P85+H!P67)</f>
        <v>-1.7612957071142858E-5</v>
      </c>
      <c r="Q53" s="156">
        <f>+(A!O56-B!P56)/(I!Q85+H!Q67)</f>
        <v>-1.3656807011736482E-4</v>
      </c>
      <c r="R53" s="157">
        <f>+(A!P56-B!Q56)/(I!R85+H!R67)</f>
        <v>-2.8102442509297639E-4</v>
      </c>
      <c r="S53" s="156">
        <f>+(A!Q56-B!R56)/(I!S85+H!S67)</f>
        <v>1.6649647669907902E-3</v>
      </c>
      <c r="T53" s="157">
        <f>+(A!R56-B!S56)/(I!T85+H!T67)</f>
        <v>-8.916004226333736E-4</v>
      </c>
      <c r="U53" s="156">
        <f>+(A!S56-B!T56)/(I!U85+H!U67)</f>
        <v>-2.7384927449280105E-4</v>
      </c>
      <c r="V53" s="157">
        <f>+(A!T56-B!U56)/(I!V85+H!V67)</f>
        <v>-9.919964980843602E-4</v>
      </c>
      <c r="W53" s="156">
        <f>+(A!U56-B!V56)/(I!W85+H!W67)</f>
        <v>-3.2895027859196541E-4</v>
      </c>
      <c r="X53" s="157">
        <f>+(A!V56-B!W56)/(I!X85+H!X67)</f>
        <v>-1.1512345164663477E-3</v>
      </c>
      <c r="Y53" s="156">
        <f>+(A!W56-B!X56)/(I!Y85+H!Y67)</f>
        <v>-6.1757261710782398E-4</v>
      </c>
      <c r="Z53" s="157">
        <f>+(A!X56-B!Y56)/(I!Z85+H!Z67)</f>
        <v>-7.8332446212733798E-4</v>
      </c>
      <c r="AA53" s="156">
        <f>+(A!Y56-B!Z56)/(I!AA85+H!AA67)</f>
        <v>-3.1149994180428546E-4</v>
      </c>
      <c r="AB53" s="156">
        <f>+(A!Z56-B!AA56)/(I!AB85+H!AB67)</f>
        <v>-1.4050633132178059E-5</v>
      </c>
      <c r="AC53" s="156">
        <f>+(A!AA56-B!AB56)/(I!AC85+H!AC67)</f>
        <v>2.5154976279893041E-4</v>
      </c>
      <c r="AD53" s="156">
        <f>+(A!AB56-B!AC56)/(I!AD85+H!AD67)</f>
        <v>9.2073934566083335E-4</v>
      </c>
      <c r="AE53" s="156">
        <f>+(A!AC56-B!AD56)/(I!AE85+H!AE67)</f>
        <v>5.9503779966134525E-4</v>
      </c>
      <c r="AF53" s="156">
        <f>+(A!AD56-B!AE56)/(I!AF85+H!AF67)</f>
        <v>1.2885946092249193E-4</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203" t="s">
        <v>15</v>
      </c>
      <c r="E57" s="219"/>
      <c r="F57" s="73">
        <v>13883488</v>
      </c>
      <c r="G57" s="74">
        <v>13680470</v>
      </c>
      <c r="H57" s="73">
        <v>15378804</v>
      </c>
      <c r="I57" s="74">
        <v>14677125</v>
      </c>
      <c r="J57" s="73">
        <v>10659187</v>
      </c>
      <c r="K57" s="74">
        <v>11757001</v>
      </c>
      <c r="L57" s="73">
        <v>12820352</v>
      </c>
      <c r="M57" s="74">
        <v>12689965</v>
      </c>
      <c r="N57" s="73">
        <v>13880613</v>
      </c>
      <c r="O57" s="74">
        <v>17099537</v>
      </c>
      <c r="P57" s="73">
        <v>21204162</v>
      </c>
      <c r="Q57" s="74">
        <v>26162440</v>
      </c>
      <c r="R57" s="73">
        <v>32897045</v>
      </c>
      <c r="S57" s="74">
        <v>39668840</v>
      </c>
      <c r="T57" s="73">
        <v>32897671</v>
      </c>
      <c r="U57" s="74">
        <v>40682508</v>
      </c>
      <c r="V57" s="73">
        <v>54674822</v>
      </c>
      <c r="W57" s="74">
        <v>58087854</v>
      </c>
      <c r="X57" s="73">
        <v>59381197</v>
      </c>
      <c r="Y57" s="74">
        <v>64027610</v>
      </c>
      <c r="Z57" s="73">
        <v>54035534</v>
      </c>
      <c r="AA57" s="75">
        <v>44831143</v>
      </c>
      <c r="AB57" s="75">
        <v>46050189</v>
      </c>
      <c r="AC57" s="75">
        <v>51230566.648000002</v>
      </c>
      <c r="AD57" s="75">
        <v>52695882</v>
      </c>
      <c r="AE57" s="75">
        <v>43487464</v>
      </c>
      <c r="AF57" s="75">
        <v>61098590</v>
      </c>
    </row>
    <row r="58" spans="4:32" x14ac:dyDescent="0.25">
      <c r="D58" s="198" t="s">
        <v>16</v>
      </c>
      <c r="E58" s="218"/>
      <c r="F58" s="76">
        <v>1059003</v>
      </c>
      <c r="G58" s="77">
        <v>1388221</v>
      </c>
      <c r="H58" s="76">
        <v>1385155</v>
      </c>
      <c r="I58" s="77">
        <v>1402806</v>
      </c>
      <c r="J58" s="76">
        <v>1075103</v>
      </c>
      <c r="K58" s="77">
        <v>1115048</v>
      </c>
      <c r="L58" s="76">
        <v>1201349</v>
      </c>
      <c r="M58" s="77">
        <v>1206033</v>
      </c>
      <c r="N58" s="76">
        <v>1197609</v>
      </c>
      <c r="O58" s="77">
        <v>1374286</v>
      </c>
      <c r="P58" s="76">
        <v>1485159</v>
      </c>
      <c r="Q58" s="77">
        <v>1890250</v>
      </c>
      <c r="R58" s="76">
        <v>2513325</v>
      </c>
      <c r="S58" s="77">
        <v>3344757</v>
      </c>
      <c r="T58" s="76">
        <v>2808656</v>
      </c>
      <c r="U58" s="77">
        <v>3183462</v>
      </c>
      <c r="V58" s="76">
        <v>4121231</v>
      </c>
      <c r="W58" s="77">
        <v>4825275</v>
      </c>
      <c r="X58" s="76">
        <v>4847604</v>
      </c>
      <c r="Y58" s="77">
        <v>4888452</v>
      </c>
      <c r="Z58" s="76">
        <v>4460744</v>
      </c>
      <c r="AA58" s="78">
        <v>4538960</v>
      </c>
      <c r="AB58" s="78">
        <v>4493170</v>
      </c>
      <c r="AC58" s="78">
        <v>4986376.4749999996</v>
      </c>
      <c r="AD58" s="78">
        <v>5385322</v>
      </c>
      <c r="AE58" s="78">
        <v>5432578</v>
      </c>
      <c r="AF58" s="78">
        <v>6908026</v>
      </c>
    </row>
    <row r="59" spans="4:32" x14ac:dyDescent="0.25">
      <c r="D59" s="207" t="s">
        <v>17</v>
      </c>
      <c r="E59" s="217"/>
      <c r="F59" s="79">
        <v>64571.41</v>
      </c>
      <c r="G59" s="80">
        <v>85870.33</v>
      </c>
      <c r="H59" s="79">
        <v>100703.8</v>
      </c>
      <c r="I59" s="80">
        <v>90012.24</v>
      </c>
      <c r="J59" s="79">
        <v>102118.3</v>
      </c>
      <c r="K59" s="80">
        <v>76908.66</v>
      </c>
      <c r="L59" s="79">
        <v>98757.85</v>
      </c>
      <c r="M59" s="80">
        <v>83622.98</v>
      </c>
      <c r="N59" s="79">
        <v>91223.02</v>
      </c>
      <c r="O59" s="80">
        <v>118649.3</v>
      </c>
      <c r="P59" s="79">
        <v>93744.35</v>
      </c>
      <c r="Q59" s="80">
        <v>104619.5</v>
      </c>
      <c r="R59" s="79">
        <v>129444.4</v>
      </c>
      <c r="S59" s="80">
        <v>130126.9</v>
      </c>
      <c r="T59" s="79">
        <v>114201.5</v>
      </c>
      <c r="U59" s="80">
        <v>126803.3</v>
      </c>
      <c r="V59" s="79">
        <v>159474.70000000001</v>
      </c>
      <c r="W59" s="80">
        <v>243603.20000000001</v>
      </c>
      <c r="X59" s="79">
        <v>264352.5</v>
      </c>
      <c r="Y59" s="80">
        <v>277838.40000000002</v>
      </c>
      <c r="Z59" s="79">
        <v>362455</v>
      </c>
      <c r="AA59" s="81">
        <v>480807</v>
      </c>
      <c r="AB59" s="81">
        <v>498498.6</v>
      </c>
      <c r="AC59" s="81">
        <v>516926.76799999998</v>
      </c>
      <c r="AD59" s="81">
        <v>378303</v>
      </c>
      <c r="AE59" s="81">
        <v>346193</v>
      </c>
      <c r="AF59" s="81">
        <v>448173</v>
      </c>
    </row>
    <row r="60" spans="4:32" x14ac:dyDescent="0.25">
      <c r="D60" s="198" t="s">
        <v>18</v>
      </c>
      <c r="E60" s="218"/>
      <c r="F60" s="76">
        <v>493431.4</v>
      </c>
      <c r="G60" s="77">
        <v>482098.5</v>
      </c>
      <c r="H60" s="76">
        <v>529412.30000000005</v>
      </c>
      <c r="I60" s="77">
        <v>442458.9</v>
      </c>
      <c r="J60" s="76">
        <v>359748.2</v>
      </c>
      <c r="K60" s="77">
        <v>487214.4</v>
      </c>
      <c r="L60" s="76">
        <v>439788.5</v>
      </c>
      <c r="M60" s="77">
        <v>479874.9</v>
      </c>
      <c r="N60" s="76">
        <v>524661.69999999995</v>
      </c>
      <c r="O60" s="77">
        <v>557112.80000000005</v>
      </c>
      <c r="P60" s="76">
        <v>564595.9</v>
      </c>
      <c r="Q60" s="77">
        <v>681088.9</v>
      </c>
      <c r="R60" s="76">
        <v>778156.4</v>
      </c>
      <c r="S60" s="77">
        <v>920157.4</v>
      </c>
      <c r="T60" s="76">
        <v>669918.5</v>
      </c>
      <c r="U60" s="77">
        <v>861231.9</v>
      </c>
      <c r="V60" s="76">
        <v>1009259</v>
      </c>
      <c r="W60" s="77">
        <v>936071.6</v>
      </c>
      <c r="X60" s="76">
        <v>913587.9</v>
      </c>
      <c r="Y60" s="77">
        <v>942299.8</v>
      </c>
      <c r="Z60" s="76">
        <v>866797</v>
      </c>
      <c r="AA60" s="78">
        <v>784473.1</v>
      </c>
      <c r="AB60" s="78">
        <v>813467.6</v>
      </c>
      <c r="AC60" s="78">
        <v>914370.43599999999</v>
      </c>
      <c r="AD60" s="78">
        <v>868558</v>
      </c>
      <c r="AE60" s="78">
        <v>729694</v>
      </c>
      <c r="AF60" s="78">
        <v>1050200</v>
      </c>
    </row>
    <row r="61" spans="4:32" x14ac:dyDescent="0.25">
      <c r="D61" s="207" t="s">
        <v>19</v>
      </c>
      <c r="E61" s="217"/>
      <c r="F61" s="79">
        <v>387031.9</v>
      </c>
      <c r="G61" s="80">
        <v>360688.9</v>
      </c>
      <c r="H61" s="79">
        <v>451595.7</v>
      </c>
      <c r="I61" s="80">
        <v>313823.3</v>
      </c>
      <c r="J61" s="79">
        <v>262833.7</v>
      </c>
      <c r="K61" s="80">
        <v>241248.8</v>
      </c>
      <c r="L61" s="79">
        <v>196857</v>
      </c>
      <c r="M61" s="80">
        <v>195922.2</v>
      </c>
      <c r="N61" s="79">
        <v>244247.3</v>
      </c>
      <c r="O61" s="80">
        <v>267989.90000000002</v>
      </c>
      <c r="P61" s="79">
        <v>551262.30000000005</v>
      </c>
      <c r="Q61" s="80">
        <v>687232.4</v>
      </c>
      <c r="R61" s="79">
        <v>913700.5</v>
      </c>
      <c r="S61" s="80">
        <v>1814456</v>
      </c>
      <c r="T61" s="79">
        <v>1238419</v>
      </c>
      <c r="U61" s="80">
        <v>2080267</v>
      </c>
      <c r="V61" s="79">
        <v>3853231</v>
      </c>
      <c r="W61" s="80">
        <v>5659974</v>
      </c>
      <c r="X61" s="79">
        <v>6386700</v>
      </c>
      <c r="Y61" s="80">
        <v>7554373</v>
      </c>
      <c r="Z61" s="79">
        <v>5132630</v>
      </c>
      <c r="AA61" s="81">
        <v>3832058</v>
      </c>
      <c r="AB61" s="81">
        <v>3715684</v>
      </c>
      <c r="AC61" s="81">
        <v>3534498.54</v>
      </c>
      <c r="AD61" s="81">
        <v>4525150</v>
      </c>
      <c r="AE61" s="81">
        <v>2200021</v>
      </c>
      <c r="AF61" s="81">
        <v>3766221</v>
      </c>
    </row>
    <row r="62" spans="4:32" x14ac:dyDescent="0.25">
      <c r="D62" s="198" t="s">
        <v>20</v>
      </c>
      <c r="E62" s="218"/>
      <c r="F62" s="76">
        <v>122775.7</v>
      </c>
      <c r="G62" s="77">
        <v>140226.4</v>
      </c>
      <c r="H62" s="76">
        <v>119647.5</v>
      </c>
      <c r="I62" s="77">
        <v>166770.4</v>
      </c>
      <c r="J62" s="76">
        <v>128109.4</v>
      </c>
      <c r="K62" s="77">
        <v>117547.1</v>
      </c>
      <c r="L62" s="76">
        <v>105652.5</v>
      </c>
      <c r="M62" s="77">
        <v>115282.7</v>
      </c>
      <c r="N62" s="76">
        <v>149218.4</v>
      </c>
      <c r="O62" s="77">
        <v>173374.8</v>
      </c>
      <c r="P62" s="76">
        <v>163269.6</v>
      </c>
      <c r="Q62" s="77">
        <v>171002.4</v>
      </c>
      <c r="R62" s="76">
        <v>236318</v>
      </c>
      <c r="S62" s="77">
        <v>407619.8</v>
      </c>
      <c r="T62" s="76">
        <v>289370.7</v>
      </c>
      <c r="U62" s="77">
        <v>454537.2</v>
      </c>
      <c r="V62" s="76">
        <v>611455.1</v>
      </c>
      <c r="W62" s="77">
        <v>602641.6</v>
      </c>
      <c r="X62" s="76">
        <v>500826.3</v>
      </c>
      <c r="Y62" s="77">
        <v>555650.1</v>
      </c>
      <c r="Z62" s="76">
        <v>482593.2</v>
      </c>
      <c r="AA62" s="78">
        <v>588183.80000000005</v>
      </c>
      <c r="AB62" s="78">
        <v>585841</v>
      </c>
      <c r="AC62" s="78">
        <v>642580.56299999997</v>
      </c>
      <c r="AD62" s="78">
        <v>539524</v>
      </c>
      <c r="AE62" s="78">
        <v>601648</v>
      </c>
      <c r="AF62" s="78">
        <v>804270</v>
      </c>
    </row>
    <row r="63" spans="4:32" x14ac:dyDescent="0.25">
      <c r="D63" s="207" t="s">
        <v>21</v>
      </c>
      <c r="E63" s="217"/>
      <c r="F63" s="79">
        <v>2514865</v>
      </c>
      <c r="G63" s="80">
        <v>2488250</v>
      </c>
      <c r="H63" s="79">
        <v>2735845</v>
      </c>
      <c r="I63" s="80">
        <v>2733054</v>
      </c>
      <c r="J63" s="79">
        <v>2357074</v>
      </c>
      <c r="K63" s="80">
        <v>2732466</v>
      </c>
      <c r="L63" s="79">
        <v>2783668</v>
      </c>
      <c r="M63" s="80">
        <v>2836600</v>
      </c>
      <c r="N63" s="79">
        <v>3055469</v>
      </c>
      <c r="O63" s="80">
        <v>3693447</v>
      </c>
      <c r="P63" s="79">
        <v>4401428</v>
      </c>
      <c r="Q63" s="80">
        <v>5230207</v>
      </c>
      <c r="R63" s="79">
        <v>6088977</v>
      </c>
      <c r="S63" s="80">
        <v>7407699</v>
      </c>
      <c r="T63" s="79">
        <v>6123263</v>
      </c>
      <c r="U63" s="80">
        <v>7456062</v>
      </c>
      <c r="V63" s="79">
        <v>9202692</v>
      </c>
      <c r="W63" s="80">
        <v>9833209</v>
      </c>
      <c r="X63" s="79">
        <v>10318549</v>
      </c>
      <c r="Y63" s="80">
        <v>10785268</v>
      </c>
      <c r="Z63" s="79">
        <v>10043319</v>
      </c>
      <c r="AA63" s="81">
        <v>8954309</v>
      </c>
      <c r="AB63" s="81">
        <v>9325518</v>
      </c>
      <c r="AC63" s="81">
        <v>10400618.523</v>
      </c>
      <c r="AD63" s="81">
        <v>10372424</v>
      </c>
      <c r="AE63" s="81">
        <v>9575097</v>
      </c>
      <c r="AF63" s="81">
        <v>14250324</v>
      </c>
    </row>
    <row r="64" spans="4:32" x14ac:dyDescent="0.25">
      <c r="D64" s="198" t="s">
        <v>22</v>
      </c>
      <c r="E64" s="218"/>
      <c r="F64" s="76">
        <v>2405515</v>
      </c>
      <c r="G64" s="77">
        <v>2256822</v>
      </c>
      <c r="H64" s="76">
        <v>2487905</v>
      </c>
      <c r="I64" s="77">
        <v>2341007</v>
      </c>
      <c r="J64" s="76">
        <v>1652494</v>
      </c>
      <c r="K64" s="77">
        <v>2106017</v>
      </c>
      <c r="L64" s="76">
        <v>2093493</v>
      </c>
      <c r="M64" s="77">
        <v>2041621</v>
      </c>
      <c r="N64" s="76">
        <v>2186468</v>
      </c>
      <c r="O64" s="77">
        <v>2944837</v>
      </c>
      <c r="P64" s="76">
        <v>3659480</v>
      </c>
      <c r="Q64" s="77">
        <v>4609382</v>
      </c>
      <c r="R64" s="76">
        <v>5793731</v>
      </c>
      <c r="S64" s="77">
        <v>6713759</v>
      </c>
      <c r="T64" s="76">
        <v>4930121</v>
      </c>
      <c r="U64" s="77">
        <v>6389495</v>
      </c>
      <c r="V64" s="76">
        <v>8551983</v>
      </c>
      <c r="W64" s="77">
        <v>8651595</v>
      </c>
      <c r="X64" s="76">
        <v>8321243</v>
      </c>
      <c r="Y64" s="77">
        <v>9041364</v>
      </c>
      <c r="Z64" s="76">
        <v>7581940</v>
      </c>
      <c r="AA64" s="78">
        <v>6493446</v>
      </c>
      <c r="AB64" s="78">
        <v>6843142</v>
      </c>
      <c r="AC64" s="78">
        <v>7975492.574</v>
      </c>
      <c r="AD64" s="78">
        <v>7532558</v>
      </c>
      <c r="AE64" s="78">
        <v>6151101</v>
      </c>
      <c r="AF64" s="78">
        <v>9649170</v>
      </c>
    </row>
    <row r="65" spans="4:32" x14ac:dyDescent="0.25">
      <c r="D65" s="207" t="s">
        <v>23</v>
      </c>
      <c r="E65" s="217"/>
      <c r="F65" s="79">
        <v>5184310</v>
      </c>
      <c r="G65" s="80">
        <v>5124889</v>
      </c>
      <c r="H65" s="79">
        <v>6015036</v>
      </c>
      <c r="I65" s="80">
        <v>5669701</v>
      </c>
      <c r="J65" s="79">
        <v>3675118</v>
      </c>
      <c r="K65" s="80">
        <v>3867023</v>
      </c>
      <c r="L65" s="79">
        <v>4745504</v>
      </c>
      <c r="M65" s="80">
        <v>4667370</v>
      </c>
      <c r="N65" s="79">
        <v>5263917</v>
      </c>
      <c r="O65" s="80">
        <v>6656392</v>
      </c>
      <c r="P65" s="79">
        <v>8563776</v>
      </c>
      <c r="Q65" s="80">
        <v>10508883</v>
      </c>
      <c r="R65" s="79">
        <v>13598247</v>
      </c>
      <c r="S65" s="80">
        <v>15562938</v>
      </c>
      <c r="T65" s="79">
        <v>13737790</v>
      </c>
      <c r="U65" s="80">
        <v>16272903</v>
      </c>
      <c r="V65" s="79">
        <v>22262263</v>
      </c>
      <c r="W65" s="80">
        <v>21860260</v>
      </c>
      <c r="X65" s="79">
        <v>22097770</v>
      </c>
      <c r="Y65" s="80">
        <v>23715197</v>
      </c>
      <c r="Z65" s="79">
        <v>19890561</v>
      </c>
      <c r="AA65" s="81">
        <v>14740059</v>
      </c>
      <c r="AB65" s="81">
        <v>15342044</v>
      </c>
      <c r="AC65" s="81">
        <v>17364015.932</v>
      </c>
      <c r="AD65" s="81">
        <v>18086133</v>
      </c>
      <c r="AE65" s="81">
        <v>14500557</v>
      </c>
      <c r="AF65" s="81">
        <v>18960045</v>
      </c>
    </row>
    <row r="66" spans="4:32" x14ac:dyDescent="0.25">
      <c r="D66" s="198" t="s">
        <v>24</v>
      </c>
      <c r="E66" s="218"/>
      <c r="F66" s="76">
        <v>992083.6</v>
      </c>
      <c r="G66" s="77">
        <v>1046624</v>
      </c>
      <c r="H66" s="76">
        <v>1251799</v>
      </c>
      <c r="I66" s="77">
        <v>1257483</v>
      </c>
      <c r="J66" s="76">
        <v>928736.1</v>
      </c>
      <c r="K66" s="77">
        <v>991960.3</v>
      </c>
      <c r="L66" s="76">
        <v>1033912</v>
      </c>
      <c r="M66" s="77">
        <v>1052854</v>
      </c>
      <c r="N66" s="76">
        <v>1093196</v>
      </c>
      <c r="O66" s="77">
        <v>1199895</v>
      </c>
      <c r="P66" s="76">
        <v>1566451</v>
      </c>
      <c r="Q66" s="77">
        <v>2024033</v>
      </c>
      <c r="R66" s="76">
        <v>2545160</v>
      </c>
      <c r="S66" s="77">
        <v>3044257</v>
      </c>
      <c r="T66" s="76">
        <v>2717236</v>
      </c>
      <c r="U66" s="77">
        <v>3520190</v>
      </c>
      <c r="V66" s="76">
        <v>4399797</v>
      </c>
      <c r="W66" s="77">
        <v>4917367</v>
      </c>
      <c r="X66" s="76">
        <v>5078035</v>
      </c>
      <c r="Y66" s="77">
        <v>5604403</v>
      </c>
      <c r="Z66" s="76">
        <v>4597375</v>
      </c>
      <c r="AA66" s="78">
        <v>3903629</v>
      </c>
      <c r="AB66" s="78">
        <v>4017558</v>
      </c>
      <c r="AC66" s="78">
        <v>4465154.1619999995</v>
      </c>
      <c r="AD66" s="78">
        <v>4547019</v>
      </c>
      <c r="AE66" s="78">
        <v>3533342</v>
      </c>
      <c r="AF66" s="78">
        <v>4626524</v>
      </c>
    </row>
    <row r="67" spans="4:32" ht="15.75" thickBot="1" x14ac:dyDescent="0.3">
      <c r="D67" s="209" t="s">
        <v>25</v>
      </c>
      <c r="E67" s="238"/>
      <c r="F67" s="82">
        <v>659901.1</v>
      </c>
      <c r="G67" s="83">
        <v>306779.8</v>
      </c>
      <c r="H67" s="82">
        <v>301704.7</v>
      </c>
      <c r="I67" s="83">
        <v>260009.8</v>
      </c>
      <c r="J67" s="82">
        <v>117851.6</v>
      </c>
      <c r="K67" s="83">
        <v>21567.97</v>
      </c>
      <c r="L67" s="82">
        <v>121369.5</v>
      </c>
      <c r="M67" s="83">
        <v>10784.55</v>
      </c>
      <c r="N67" s="82">
        <v>74602.61</v>
      </c>
      <c r="O67" s="83">
        <v>113553.3</v>
      </c>
      <c r="P67" s="82">
        <v>154996.6</v>
      </c>
      <c r="Q67" s="83">
        <v>255741.8</v>
      </c>
      <c r="R67" s="82">
        <v>299986.40000000002</v>
      </c>
      <c r="S67" s="83">
        <v>323071</v>
      </c>
      <c r="T67" s="82">
        <v>268695.90000000002</v>
      </c>
      <c r="U67" s="83">
        <v>337555.5</v>
      </c>
      <c r="V67" s="82">
        <v>503436.6</v>
      </c>
      <c r="W67" s="83">
        <v>557859.4</v>
      </c>
      <c r="X67" s="82">
        <v>652529.1</v>
      </c>
      <c r="Y67" s="83">
        <v>662764.69999999995</v>
      </c>
      <c r="Z67" s="82">
        <v>617120.1</v>
      </c>
      <c r="AA67" s="84">
        <v>515219.1</v>
      </c>
      <c r="AB67" s="84">
        <v>415266.1</v>
      </c>
      <c r="AC67" s="84">
        <v>430532.67499999999</v>
      </c>
      <c r="AD67" s="84">
        <v>460891</v>
      </c>
      <c r="AE67" s="84">
        <v>417232</v>
      </c>
      <c r="AF67" s="84">
        <v>635637</v>
      </c>
    </row>
    <row r="68" spans="4:32" x14ac:dyDescent="0.25">
      <c r="D68"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6"/>
  <sheetViews>
    <sheetView showGridLines="0" topLeftCell="A42" workbookViewId="0"/>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200" t="s">
        <v>43</v>
      </c>
      <c r="C7" s="213"/>
      <c r="D7" s="213"/>
      <c r="E7" s="213"/>
    </row>
    <row r="8" spans="2:5" x14ac:dyDescent="0.25">
      <c r="B8" s="213"/>
      <c r="C8" s="213"/>
      <c r="D8" s="213"/>
      <c r="E8" s="213"/>
    </row>
    <row r="9" spans="2:5" x14ac:dyDescent="0.25">
      <c r="B9" s="213"/>
      <c r="C9" s="213"/>
      <c r="D9" s="213"/>
      <c r="E9" s="213"/>
    </row>
    <row r="10" spans="2:5" x14ac:dyDescent="0.25">
      <c r="B10" s="213"/>
      <c r="C10" s="213"/>
      <c r="D10" s="213"/>
      <c r="E10" s="213"/>
    </row>
    <row r="11" spans="2:5" x14ac:dyDescent="0.25">
      <c r="B11" s="213"/>
      <c r="C11" s="213"/>
      <c r="D11" s="213"/>
      <c r="E11" s="213"/>
    </row>
    <row r="12" spans="2:5" x14ac:dyDescent="0.25">
      <c r="B12" s="213"/>
      <c r="C12" s="213"/>
      <c r="D12" s="213"/>
      <c r="E12" s="213"/>
    </row>
    <row r="13" spans="2:5" x14ac:dyDescent="0.25">
      <c r="B13" s="213"/>
      <c r="C13" s="213"/>
      <c r="D13" s="213"/>
      <c r="E13" s="213"/>
    </row>
    <row r="14" spans="2:5" x14ac:dyDescent="0.25">
      <c r="B14" s="213"/>
      <c r="C14" s="213"/>
      <c r="D14" s="213"/>
      <c r="E14" s="213"/>
    </row>
    <row r="15" spans="2:5" x14ac:dyDescent="0.25">
      <c r="B15" s="213"/>
      <c r="C15" s="213"/>
      <c r="D15" s="213"/>
      <c r="E15" s="213"/>
    </row>
    <row r="16" spans="2:5" x14ac:dyDescent="0.25">
      <c r="B16" s="213"/>
      <c r="C16" s="213"/>
      <c r="D16" s="213"/>
      <c r="E16" s="213"/>
    </row>
    <row r="17" spans="2:15" x14ac:dyDescent="0.25">
      <c r="B17" s="201" t="s">
        <v>3</v>
      </c>
      <c r="C17" s="201"/>
      <c r="D17" s="201"/>
      <c r="G17" s="201" t="s">
        <v>3</v>
      </c>
      <c r="H17" s="201"/>
      <c r="I17" s="201"/>
      <c r="M17" s="201" t="s">
        <v>3</v>
      </c>
      <c r="N17" s="201"/>
      <c r="O17" s="201"/>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46" t="s">
        <v>26</v>
      </c>
      <c r="E46" s="247"/>
      <c r="F46" s="48"/>
      <c r="G46" s="62"/>
      <c r="H46" s="48"/>
      <c r="I46" s="62"/>
      <c r="J46" s="48"/>
      <c r="K46" s="62"/>
      <c r="L46" s="48"/>
      <c r="M46" s="62"/>
      <c r="N46" s="48"/>
      <c r="O46" s="62"/>
      <c r="P46" s="48"/>
      <c r="Q46" s="62"/>
      <c r="R46" s="48"/>
      <c r="S46" s="62"/>
      <c r="T46" s="48"/>
      <c r="U46" s="62"/>
      <c r="V46" s="48"/>
      <c r="W46" s="62"/>
      <c r="X46" s="48"/>
      <c r="Y46" s="62"/>
      <c r="Z46" s="48"/>
      <c r="AA46" s="63"/>
      <c r="AB46" s="63"/>
      <c r="AC46" s="63"/>
      <c r="AD46" s="63"/>
      <c r="AE46" s="63"/>
      <c r="AF46" s="63"/>
    </row>
    <row r="47" spans="4:32" x14ac:dyDescent="0.25">
      <c r="D47" s="242" t="s">
        <v>16</v>
      </c>
      <c r="E47" s="243"/>
      <c r="F47" s="87">
        <f>+(A!D47/A!$D$46)/(I!F76/I!$F$75)</f>
        <v>0.94688469946042508</v>
      </c>
      <c r="G47" s="87">
        <f>+(A!E47/A!$D$46)/(I!G76/I!$F$75)</f>
        <v>0.97823386005944624</v>
      </c>
      <c r="H47" s="87">
        <f>+(A!F47/A!$D$46)/(I!H76/I!$F$75)</f>
        <v>1.1291614322593515</v>
      </c>
      <c r="I47" s="87">
        <f>+(A!G47/A!$D$46)/(I!I76/I!$F$75)</f>
        <v>1.1976188757216286</v>
      </c>
      <c r="J47" s="87">
        <f>+(A!H47/A!$D$46)/(I!J76/I!$F$75)</f>
        <v>0.86305612698076217</v>
      </c>
      <c r="K47" s="87">
        <f>+(A!I47/A!$D$46)/(I!K76/I!$F$75)</f>
        <v>0.73885001792534766</v>
      </c>
      <c r="L47" s="87" t="e">
        <f>+(A!#REF!/A!$D$46)/(I!L76/I!$F$75)</f>
        <v>#REF!</v>
      </c>
      <c r="M47" s="87">
        <f>+(A!K47/A!$D$46)/(I!M76/I!$F$75)</f>
        <v>0.50144909727336251</v>
      </c>
      <c r="N47" s="87">
        <f>+(A!L47/A!$D$46)/(I!N76/I!$F$75)</f>
        <v>0.46253579466363254</v>
      </c>
      <c r="O47" s="87">
        <f>+(A!M47/A!$D$46)/(I!O76/I!$F$75)</f>
        <v>0.35133475569475958</v>
      </c>
      <c r="P47" s="87">
        <f>+(A!N47/A!$D$46)/(I!P76/I!$F$75)</f>
        <v>0.39631397312998251</v>
      </c>
      <c r="Q47" s="87">
        <f>+(A!O47/A!$D$46)/(I!Q76/I!$F$75)</f>
        <v>0.37055256092830685</v>
      </c>
      <c r="R47" s="87">
        <f>+(A!P47/A!$D$46)/(I!R76/I!$F$75)</f>
        <v>0.4492520906943045</v>
      </c>
      <c r="S47" s="87">
        <f>+(A!Q47/A!$D$46)/(I!S76/I!$F$75)</f>
        <v>0.46360342040187491</v>
      </c>
      <c r="T47" s="87">
        <f>+(A!R47/A!$D$46)/(I!T76/I!$F$75)</f>
        <v>0.57514993413933557</v>
      </c>
      <c r="U47" s="87">
        <f>+(A!S47/A!$D$46)/(I!U76/I!$F$75)</f>
        <v>0.55783309084920729</v>
      </c>
      <c r="V47" s="87">
        <f>+(A!T47/A!$D$46)/(I!V76/I!$F$75)</f>
        <v>0.44819044198105124</v>
      </c>
      <c r="W47" s="87">
        <f>+(A!U47/A!$D$46)/(I!W76/I!$F$75)</f>
        <v>0.41114365718456136</v>
      </c>
      <c r="X47" s="87">
        <f>+(A!V47/A!$D$46)/(I!X76/I!$F$75)</f>
        <v>0.39609844468212146</v>
      </c>
      <c r="Y47" s="87">
        <f>+(A!W47/A!$D$46)/(I!Y76/I!$F$75)</f>
        <v>0.44478038285492816</v>
      </c>
      <c r="Z47" s="87">
        <f>+(A!X47/A!$D$46)/(I!Z76/I!$F$75)</f>
        <v>0.34881238765874417</v>
      </c>
      <c r="AA47" s="87">
        <f>+(A!Y47/A!$D$46)/(I!AA76/I!$F$75)</f>
        <v>0.43039901271384207</v>
      </c>
      <c r="AB47" s="87">
        <f>+(A!Z47/A!$D$46)/(I!AB76/I!$F$75)</f>
        <v>0.5989302642958596</v>
      </c>
      <c r="AC47" s="87">
        <f>+(A!AA47/A!$D$46)/(I!AC76/I!$F$75)</f>
        <v>0.5394802291133346</v>
      </c>
      <c r="AD47" s="87">
        <f>+(A!AB47/A!$D$46)/(I!AD76/I!$F$75)</f>
        <v>0.47984828187480594</v>
      </c>
      <c r="AE47" s="87">
        <f>+(A!AC47/A!$D$46)/(I!AE76/I!$F$75)</f>
        <v>0.63877429861791757</v>
      </c>
      <c r="AF47" s="87">
        <f>+(A!AD47/A!$D$46)/(I!AF76/I!$F$75)</f>
        <v>0.66016452643146706</v>
      </c>
    </row>
    <row r="48" spans="4:32" x14ac:dyDescent="0.25">
      <c r="D48" s="244" t="s">
        <v>17</v>
      </c>
      <c r="E48" s="245"/>
      <c r="F48" s="72">
        <f>+(A!D48/A!$D$46)/(I!F77/I!$F$75)</f>
        <v>3.3632825200756851</v>
      </c>
      <c r="G48" s="72">
        <f>+(A!E48/A!$D$46)/(I!G77/I!$F$75)</f>
        <v>3.0564548799524429</v>
      </c>
      <c r="H48" s="72">
        <f>+(A!F48/A!$D$46)/(I!H77/I!$F$75)</f>
        <v>1.3874329134594354</v>
      </c>
      <c r="I48" s="72">
        <f>+(A!G48/A!$D$46)/(I!I77/I!$F$75)</f>
        <v>0.87797742091392039</v>
      </c>
      <c r="J48" s="72">
        <f>+(A!H48/A!$D$46)/(I!J77/I!$F$75)</f>
        <v>1.4789859602377702</v>
      </c>
      <c r="K48" s="72">
        <f>+(A!I48/A!$D$46)/(I!K77/I!$F$75)</f>
        <v>0.91601553605112662</v>
      </c>
      <c r="L48" s="72">
        <f>+(A!J47/A!$D$46)/(I!L77/I!$F$75)</f>
        <v>26.022315057649493</v>
      </c>
      <c r="M48" s="72">
        <f>+(A!K48/A!$D$46)/(I!M77/I!$F$75)</f>
        <v>0.52563959290520845</v>
      </c>
      <c r="N48" s="72">
        <f>+(A!L48/A!$D$46)/(I!N77/I!$F$75)</f>
        <v>0.21867089121774025</v>
      </c>
      <c r="O48" s="72">
        <f>+(A!M48/A!$D$46)/(I!O77/I!$F$75)</f>
        <v>0.10744649817428202</v>
      </c>
      <c r="P48" s="72">
        <f>+(A!N48/A!$D$46)/(I!P77/I!$F$75)</f>
        <v>7.7898803179849069E-2</v>
      </c>
      <c r="Q48" s="72">
        <f>+(A!O48/A!$D$46)/(I!Q77/I!$F$75)</f>
        <v>0.22314022600504776</v>
      </c>
      <c r="R48" s="72">
        <f>+(A!P48/A!$D$46)/(I!R77/I!$F$75)</f>
        <v>0.19272387611228994</v>
      </c>
      <c r="S48" s="72">
        <f>+(A!Q48/A!$D$46)/(I!S77/I!$F$75)</f>
        <v>0.46553540670802351</v>
      </c>
      <c r="T48" s="72">
        <f>+(A!R48/A!$D$46)/(I!T77/I!$F$75)</f>
        <v>9.4567275310421407E-3</v>
      </c>
      <c r="U48" s="72" t="e">
        <f>+(A!S48/A!$D$46)/(I!U77/I!$F$75)</f>
        <v>#VALUE!</v>
      </c>
      <c r="V48" s="72">
        <f>+(A!T48/A!$D$46)/(I!V77/I!$F$75)</f>
        <v>0.18765976486895014</v>
      </c>
      <c r="W48" s="72">
        <f>+(A!U48/A!$D$46)/(I!W77/I!$F$75)</f>
        <v>4.0113525196311513E-2</v>
      </c>
      <c r="X48" s="72" t="e">
        <f>+(A!V48/A!$D$46)/(I!X77/I!$F$75)</f>
        <v>#VALUE!</v>
      </c>
      <c r="Y48" s="72" t="e">
        <f>+(A!W48/A!$D$46)/(I!Y77/I!$F$75)</f>
        <v>#VALUE!</v>
      </c>
      <c r="Z48" s="72">
        <f>+(A!X48/A!$D$46)/(I!Z77/I!$F$75)</f>
        <v>2.6819524123464809E-2</v>
      </c>
      <c r="AA48" s="72">
        <f>+(A!Y48/A!$D$46)/(I!AA77/I!$F$75)</f>
        <v>0.18187062923217467</v>
      </c>
      <c r="AB48" s="72">
        <f>+(A!Z48/A!$D$46)/(I!AB77/I!$F$75)</f>
        <v>0.31589156440269467</v>
      </c>
      <c r="AC48" s="72">
        <f>+(A!AA48/A!$D$46)/(I!AC77/I!$F$75)</f>
        <v>0.26924136687865491</v>
      </c>
      <c r="AD48" s="72">
        <f>+(A!AB48/A!$D$46)/(I!AD77/I!$F$75)</f>
        <v>0.24573291523977098</v>
      </c>
      <c r="AE48" s="72">
        <f>+(A!AC48/A!$D$46)/(I!AE77/I!$F$75)</f>
        <v>0.30578496725101922</v>
      </c>
      <c r="AF48" s="72">
        <f>+(A!AD48/A!$D$46)/(I!AF77/I!$F$75)</f>
        <v>0.84754202179517157</v>
      </c>
    </row>
    <row r="49" spans="4:32" x14ac:dyDescent="0.25">
      <c r="D49" s="242" t="s">
        <v>18</v>
      </c>
      <c r="E49" s="243"/>
      <c r="F49" s="72">
        <f>+(A!D49/A!$D$46)/(I!F78/I!$F$75)</f>
        <v>0.67074192956547773</v>
      </c>
      <c r="G49" s="72">
        <f>+(A!E49/A!$D$46)/(I!G78/I!$F$75)</f>
        <v>0.30906181210718492</v>
      </c>
      <c r="H49" s="72">
        <f>+(A!F49/A!$D$46)/(I!H78/I!$F$75)</f>
        <v>0.29568716709273896</v>
      </c>
      <c r="I49" s="72">
        <f>+(A!G49/A!$D$46)/(I!I78/I!$F$75)</f>
        <v>0.25316775718239953</v>
      </c>
      <c r="J49" s="72">
        <f>+(A!H49/A!$D$46)/(I!J78/I!$F$75)</f>
        <v>0.22598878839032988</v>
      </c>
      <c r="K49" s="72">
        <f>+(A!I49/A!$D$46)/(I!K78/I!$F$75)</f>
        <v>0.17215818161590879</v>
      </c>
      <c r="L49" s="72">
        <f>+(A!J48/A!$D$46)/(I!L78/I!$F$75)</f>
        <v>5.1134615099957204E-2</v>
      </c>
      <c r="M49" s="72">
        <f>+(A!K49/A!$D$46)/(I!M78/I!$F$75)</f>
        <v>0.14392389873153119</v>
      </c>
      <c r="N49" s="72">
        <f>+(A!L49/A!$D$46)/(I!N78/I!$F$75)</f>
        <v>0.13207386337054547</v>
      </c>
      <c r="O49" s="72">
        <f>+(A!M49/A!$D$46)/(I!O78/I!$F$75)</f>
        <v>0.12753675691172556</v>
      </c>
      <c r="P49" s="72">
        <f>+(A!N49/A!$D$46)/(I!P78/I!$F$75)</f>
        <v>0.13465095484594994</v>
      </c>
      <c r="Q49" s="72">
        <f>+(A!O49/A!$D$46)/(I!Q78/I!$F$75)</f>
        <v>9.220775085285246E-2</v>
      </c>
      <c r="R49" s="72">
        <f>+(A!P49/A!$D$46)/(I!R78/I!$F$75)</f>
        <v>8.7629557951989498E-2</v>
      </c>
      <c r="S49" s="72">
        <f>+(A!Q49/A!$D$46)/(I!S78/I!$F$75)</f>
        <v>9.4263331950760657E-2</v>
      </c>
      <c r="T49" s="72">
        <f>+(A!R49/A!$D$46)/(I!T78/I!$F$75)</f>
        <v>8.9204778965872228E-2</v>
      </c>
      <c r="U49" s="72">
        <f>+(A!S49/A!$D$46)/(I!U78/I!$F$75)</f>
        <v>9.7809907901252754E-2</v>
      </c>
      <c r="V49" s="72">
        <f>+(A!T49/A!$D$46)/(I!V78/I!$F$75)</f>
        <v>0.10692440474942411</v>
      </c>
      <c r="W49" s="72">
        <f>+(A!U49/A!$D$46)/(I!W78/I!$F$75)</f>
        <v>0.10524213952363225</v>
      </c>
      <c r="X49" s="72">
        <f>+(A!V49/A!$D$46)/(I!X78/I!$F$75)</f>
        <v>9.5101501387500051E-2</v>
      </c>
      <c r="Y49" s="72">
        <f>+(A!W49/A!$D$46)/(I!Y78/I!$F$75)</f>
        <v>8.593091198002524E-2</v>
      </c>
      <c r="Z49" s="72">
        <f>+(A!X49/A!$D$46)/(I!Z78/I!$F$75)</f>
        <v>9.9059029421448397E-2</v>
      </c>
      <c r="AA49" s="72">
        <f>+(A!Y49/A!$D$46)/(I!AA78/I!$F$75)</f>
        <v>7.5917600556802786E-2</v>
      </c>
      <c r="AB49" s="72">
        <f>+(A!Z49/A!$D$46)/(I!AB78/I!$F$75)</f>
        <v>6.8726530795109986E-2</v>
      </c>
      <c r="AC49" s="72">
        <f>+(A!AA49/A!$D$46)/(I!AC78/I!$F$75)</f>
        <v>8.188321599497432E-2</v>
      </c>
      <c r="AD49" s="72">
        <f>+(A!AB49/A!$D$46)/(I!AD78/I!$F$75)</f>
        <v>6.9660126185302929E-2</v>
      </c>
      <c r="AE49" s="72">
        <f>+(A!AC49/A!$D$46)/(I!AE78/I!$F$75)</f>
        <v>6.923794730979041E-2</v>
      </c>
      <c r="AF49" s="72">
        <f>+(A!AD49/A!$D$46)/(I!AF78/I!$F$75)</f>
        <v>7.487231433123806E-2</v>
      </c>
    </row>
    <row r="50" spans="4:32" x14ac:dyDescent="0.25">
      <c r="D50" s="244" t="s">
        <v>19</v>
      </c>
      <c r="E50" s="245"/>
      <c r="F50" s="72">
        <f>+(A!D50/A!$D$46)/(I!F79/I!$F$75)</f>
        <v>0.52279211631920897</v>
      </c>
      <c r="G50" s="72">
        <f>+(A!E50/A!$D$46)/(I!G79/I!$F$75)</f>
        <v>0.70329772229347165</v>
      </c>
      <c r="H50" s="72">
        <f>+(A!F50/A!$D$46)/(I!H79/I!$F$75)</f>
        <v>0.52254868726287751</v>
      </c>
      <c r="I50" s="72">
        <f>+(A!G50/A!$D$46)/(I!I79/I!$F$75)</f>
        <v>0.97581125856542705</v>
      </c>
      <c r="J50" s="72">
        <f>+(A!H50/A!$D$46)/(I!J79/I!$F$75)</f>
        <v>0.4577905151716915</v>
      </c>
      <c r="K50" s="72">
        <f>+(A!I50/A!$D$46)/(I!K79/I!$F$75)</f>
        <v>0.43992949927961267</v>
      </c>
      <c r="L50" s="72">
        <f>+(A!J49/A!$D$46)/(I!L79/I!$F$75)</f>
        <v>2.3513361151744832E-2</v>
      </c>
      <c r="M50" s="72">
        <f>+(A!K50/A!$D$46)/(I!M79/I!$F$75)</f>
        <v>0.59313913525487794</v>
      </c>
      <c r="N50" s="72">
        <f>+(A!L50/A!$D$46)/(I!N79/I!$F$75)</f>
        <v>0.64926647540465543</v>
      </c>
      <c r="O50" s="72">
        <f>+(A!M50/A!$D$46)/(I!O79/I!$F$75)</f>
        <v>0.83907752759234111</v>
      </c>
      <c r="P50" s="72">
        <f>+(A!N50/A!$D$46)/(I!P79/I!$F$75)</f>
        <v>0.46206748563029715</v>
      </c>
      <c r="Q50" s="72">
        <f>+(A!O50/A!$D$46)/(I!Q79/I!$F$75)</f>
        <v>1.1330789842351476</v>
      </c>
      <c r="R50" s="72">
        <f>+(A!P50/A!$D$46)/(I!R79/I!$F$75)</f>
        <v>1.1015932088267739</v>
      </c>
      <c r="S50" s="72">
        <f>+(A!Q50/A!$D$46)/(I!S79/I!$F$75)</f>
        <v>0.3913847157799713</v>
      </c>
      <c r="T50" s="72">
        <f>+(A!R50/A!$D$46)/(I!T79/I!$F$75)</f>
        <v>0.34324337863808768</v>
      </c>
      <c r="U50" s="72">
        <f>+(A!S50/A!$D$46)/(I!U79/I!$F$75)</f>
        <v>0.44101273839670907</v>
      </c>
      <c r="V50" s="72">
        <f>+(A!T50/A!$D$46)/(I!V79/I!$F$75)</f>
        <v>0.41678111337557811</v>
      </c>
      <c r="W50" s="72">
        <f>+(A!U50/A!$D$46)/(I!W79/I!$F$75)</f>
        <v>0.21154342558189773</v>
      </c>
      <c r="X50" s="72">
        <f>+(A!V50/A!$D$46)/(I!X79/I!$F$75)</f>
        <v>0.26711701349481898</v>
      </c>
      <c r="Y50" s="72">
        <f>+(A!W50/A!$D$46)/(I!Y79/I!$F$75)</f>
        <v>8.7364105228490516E-2</v>
      </c>
      <c r="Z50" s="72">
        <f>+(A!X50/A!$D$46)/(I!Z79/I!$F$75)</f>
        <v>0.11099740283970246</v>
      </c>
      <c r="AA50" s="72">
        <f>+(A!Y50/A!$D$46)/(I!AA79/I!$F$75)</f>
        <v>0.246817799232222</v>
      </c>
      <c r="AB50" s="72">
        <f>+(A!Z50/A!$D$46)/(I!AB79/I!$F$75)</f>
        <v>0.2084527353170221</v>
      </c>
      <c r="AC50" s="72">
        <f>+(A!AA50/A!$D$46)/(I!AC79/I!$F$75)</f>
        <v>0.16396719538660284</v>
      </c>
      <c r="AD50" s="72">
        <f>+(A!AB50/A!$D$46)/(I!AD79/I!$F$75)</f>
        <v>9.5933501382468103E-2</v>
      </c>
      <c r="AE50" s="72">
        <f>+(A!AC50/A!$D$46)/(I!AE79/I!$F$75)</f>
        <v>9.36754963148866E-2</v>
      </c>
      <c r="AF50" s="72">
        <f>+(A!AD50/A!$D$46)/(I!AF79/I!$F$75)</f>
        <v>0.10615148848121822</v>
      </c>
    </row>
    <row r="51" spans="4:32" x14ac:dyDescent="0.25">
      <c r="D51" s="242" t="s">
        <v>20</v>
      </c>
      <c r="E51" s="243"/>
      <c r="F51" s="72" t="e">
        <f>+(A!D51/A!$D$46)/(I!F80/I!$F$75)</f>
        <v>#VALUE!</v>
      </c>
      <c r="G51" s="72">
        <f>+(A!E51/A!$D$46)/(I!G80/I!$F$75)</f>
        <v>0.29633580672194326</v>
      </c>
      <c r="H51" s="72" t="e">
        <f>+(A!F51/A!$D$46)/(I!H80/I!$F$75)</f>
        <v>#VALUE!</v>
      </c>
      <c r="I51" s="72" t="e">
        <f>+(A!G51/A!$D$46)/(I!I80/I!$F$75)</f>
        <v>#VALUE!</v>
      </c>
      <c r="J51" s="72" t="e">
        <f>+(A!H51/A!$D$46)/(I!J80/I!$F$75)</f>
        <v>#VALUE!</v>
      </c>
      <c r="K51" s="72" t="e">
        <f>+(A!I51/A!$D$46)/(I!K80/I!$F$75)</f>
        <v>#VALUE!</v>
      </c>
      <c r="L51" s="72">
        <f>+(A!J50/A!$D$46)/(I!L80/I!$F$75)</f>
        <v>53.930096756473581</v>
      </c>
      <c r="M51" s="72" t="e">
        <f>+(A!K51/A!$D$46)/(I!M80/I!$F$75)</f>
        <v>#VALUE!</v>
      </c>
      <c r="N51" s="72" t="e">
        <f>+(A!L51/A!$D$46)/(I!N80/I!$F$75)</f>
        <v>#VALUE!</v>
      </c>
      <c r="O51" s="72" t="e">
        <f>+(A!M51/A!$D$46)/(I!O80/I!$F$75)</f>
        <v>#VALUE!</v>
      </c>
      <c r="P51" s="72">
        <f>+(A!N51/A!$D$46)/(I!P80/I!$F$75)</f>
        <v>7.3016408096794106E-4</v>
      </c>
      <c r="Q51" s="72" t="e">
        <f>+(A!O51/A!$D$46)/(I!Q80/I!$F$75)</f>
        <v>#VALUE!</v>
      </c>
      <c r="R51" s="72">
        <f>+(A!P51/A!$D$46)/(I!R80/I!$F$75)</f>
        <v>1.9036903605133859E-6</v>
      </c>
      <c r="S51" s="72">
        <f>+(A!Q51/A!$D$46)/(I!S80/I!$F$75)</f>
        <v>3.3069221287605649E-5</v>
      </c>
      <c r="T51" s="72" t="e">
        <f>+(A!R51/A!$D$46)/(I!T80/I!$F$75)</f>
        <v>#VALUE!</v>
      </c>
      <c r="U51" s="72">
        <f>+(A!S51/A!$D$46)/(I!U80/I!$F$75)</f>
        <v>1.0265295993304659E-3</v>
      </c>
      <c r="V51" s="72">
        <f>+(A!T51/A!$D$46)/(I!V80/I!$F$75)</f>
        <v>2.0218492109522042E-4</v>
      </c>
      <c r="W51" s="72">
        <f>+(A!U51/A!$D$46)/(I!W80/I!$F$75)</f>
        <v>9.0625624031914759E-5</v>
      </c>
      <c r="X51" s="72">
        <f>+(A!V51/A!$D$46)/(I!X80/I!$F$75)</f>
        <v>8.4817800669676861E-3</v>
      </c>
      <c r="Y51" s="72">
        <f>+(A!W51/A!$D$46)/(I!Y80/I!$F$75)</f>
        <v>9.6033974073767285E-4</v>
      </c>
      <c r="Z51" s="72" t="e">
        <f>+(A!X51/A!$D$46)/(I!Z80/I!$F$75)</f>
        <v>#VALUE!</v>
      </c>
      <c r="AA51" s="72" t="e">
        <f>+(A!Y51/A!$D$46)/(I!AA80/I!$F$75)</f>
        <v>#VALUE!</v>
      </c>
      <c r="AB51" s="72">
        <f>+(A!Z51/A!$D$46)/(I!AB80/I!$F$75)</f>
        <v>0.50522186915484468</v>
      </c>
      <c r="AC51" s="72" t="e">
        <f>+(A!AA51/A!$D$46)/(I!AC80/I!$F$75)</f>
        <v>#VALUE!</v>
      </c>
      <c r="AD51" s="72">
        <f>+(A!AB51/A!$D$46)/(I!AD80/I!$F$75)</f>
        <v>1.9820631382112984E-3</v>
      </c>
      <c r="AE51" s="72">
        <f>+(A!AC51/A!$D$46)/(I!AE80/I!$F$75)</f>
        <v>3.3278880937226391E-2</v>
      </c>
      <c r="AF51" s="72">
        <f>+(A!AD51/A!$D$46)/(I!AF80/I!$F$75)</f>
        <v>3.8985605148720105E-2</v>
      </c>
    </row>
    <row r="52" spans="4:32" x14ac:dyDescent="0.25">
      <c r="D52" s="244" t="s">
        <v>21</v>
      </c>
      <c r="E52" s="245"/>
      <c r="F52" s="72">
        <f>+(A!D52/A!$D$46)/(I!F81/I!$F$75)</f>
        <v>0.1177536272886173</v>
      </c>
      <c r="G52" s="72">
        <f>+(A!E52/A!$D$46)/(I!G81/I!$F$75)</f>
        <v>0.21629697217456756</v>
      </c>
      <c r="H52" s="72">
        <f>+(A!F52/A!$D$46)/(I!H81/I!$F$75)</f>
        <v>0.23664229403361814</v>
      </c>
      <c r="I52" s="72">
        <f>+(A!G52/A!$D$46)/(I!I81/I!$F$75)</f>
        <v>0.17244221402682908</v>
      </c>
      <c r="J52" s="72">
        <f>+(A!H52/A!$D$46)/(I!J81/I!$F$75)</f>
        <v>0.18108697173630084</v>
      </c>
      <c r="K52" s="72">
        <f>+(A!I52/A!$D$46)/(I!K81/I!$F$75)</f>
        <v>0.10786302831937421</v>
      </c>
      <c r="L52" s="72">
        <f>+(A!J51/A!$D$46)/(I!L81/I!$F$75)</f>
        <v>1.7104238448231335E-2</v>
      </c>
      <c r="M52" s="72">
        <f>+(A!K52/A!$D$46)/(I!M81/I!$F$75)</f>
        <v>0.11979746540633837</v>
      </c>
      <c r="N52" s="72">
        <f>+(A!L52/A!$D$46)/(I!N81/I!$F$75)</f>
        <v>6.9897175215969387E-2</v>
      </c>
      <c r="O52" s="72">
        <f>+(A!M52/A!$D$46)/(I!O81/I!$F$75)</f>
        <v>6.9100234857160825E-2</v>
      </c>
      <c r="P52" s="72">
        <f>+(A!N52/A!$D$46)/(I!P81/I!$F$75)</f>
        <v>8.1138221480520786E-2</v>
      </c>
      <c r="Q52" s="72">
        <f>+(A!O52/A!$D$46)/(I!Q81/I!$F$75)</f>
        <v>7.1854217017744443E-2</v>
      </c>
      <c r="R52" s="72">
        <f>+(A!P52/A!$D$46)/(I!R81/I!$F$75)</f>
        <v>2.1732160616833862E-2</v>
      </c>
      <c r="S52" s="72">
        <f>+(A!Q52/A!$D$46)/(I!S81/I!$F$75)</f>
        <v>2.9516269735420975E-2</v>
      </c>
      <c r="T52" s="72">
        <f>+(A!R52/A!$D$46)/(I!T81/I!$F$75)</f>
        <v>2.4356328985159353E-2</v>
      </c>
      <c r="U52" s="72">
        <f>+(A!S52/A!$D$46)/(I!U81/I!$F$75)</f>
        <v>2.3267680522525491E-2</v>
      </c>
      <c r="V52" s="72">
        <f>+(A!T52/A!$D$46)/(I!V81/I!$F$75)</f>
        <v>3.110597080361005E-2</v>
      </c>
      <c r="W52" s="72">
        <f>+(A!U52/A!$D$46)/(I!W81/I!$F$75)</f>
        <v>4.0161363570604146E-2</v>
      </c>
      <c r="X52" s="72">
        <f>+(A!V52/A!$D$46)/(I!X81/I!$F$75)</f>
        <v>4.9170002920906522E-2</v>
      </c>
      <c r="Y52" s="72">
        <f>+(A!W52/A!$D$46)/(I!Y81/I!$F$75)</f>
        <v>6.7273864059859828E-2</v>
      </c>
      <c r="Z52" s="72">
        <f>+(A!X52/A!$D$46)/(I!Z81/I!$F$75)</f>
        <v>5.9830875995204438E-2</v>
      </c>
      <c r="AA52" s="72">
        <f>+(A!Y52/A!$D$46)/(I!AA81/I!$F$75)</f>
        <v>4.1777183912777932E-2</v>
      </c>
      <c r="AB52" s="72">
        <f>+(A!Z52/A!$D$46)/(I!AB81/I!$F$75)</f>
        <v>4.7669428953095734E-2</v>
      </c>
      <c r="AC52" s="72">
        <f>+(A!AA52/A!$D$46)/(I!AC81/I!$F$75)</f>
        <v>5.3393938970407936E-2</v>
      </c>
      <c r="AD52" s="72">
        <f>+(A!AB52/A!$D$46)/(I!AD81/I!$F$75)</f>
        <v>4.1960145795342269E-2</v>
      </c>
      <c r="AE52" s="72">
        <f>+(A!AC52/A!$D$46)/(I!AE81/I!$F$75)</f>
        <v>2.6037076464361573E-2</v>
      </c>
      <c r="AF52" s="72">
        <f>+(A!AD52/A!$D$46)/(I!AF81/I!$F$75)</f>
        <v>3.0995266727199482E-2</v>
      </c>
    </row>
    <row r="53" spans="4:32" x14ac:dyDescent="0.25">
      <c r="D53" s="242" t="s">
        <v>22</v>
      </c>
      <c r="E53" s="243"/>
      <c r="F53" s="72">
        <f>+(A!D53/A!$D$46)/(I!F82/I!$F$75)</f>
        <v>1.281417119138784</v>
      </c>
      <c r="G53" s="72">
        <f>+(A!E53/A!$D$46)/(I!G82/I!$F$75)</f>
        <v>1.4437826813362833</v>
      </c>
      <c r="H53" s="72">
        <f>+(A!F53/A!$D$46)/(I!H82/I!$F$75)</f>
        <v>1.3334736878886484</v>
      </c>
      <c r="I53" s="72">
        <f>+(A!G53/A!$D$46)/(I!I82/I!$F$75)</f>
        <v>1.2325751068061008</v>
      </c>
      <c r="J53" s="72">
        <f>+(A!H53/A!$D$46)/(I!J82/I!$F$75)</f>
        <v>0.57081839343651741</v>
      </c>
      <c r="K53" s="72">
        <f>+(A!I53/A!$D$46)/(I!K82/I!$F$75)</f>
        <v>0.68295551198981785</v>
      </c>
      <c r="L53" s="72">
        <f>+(A!J52/A!$D$46)/(I!L82/I!$F$75)</f>
        <v>8.7007912003937038E-2</v>
      </c>
      <c r="M53" s="72">
        <f>+(A!K53/A!$D$46)/(I!M82/I!$F$75)</f>
        <v>0.98531118700336051</v>
      </c>
      <c r="N53" s="72">
        <f>+(A!L53/A!$D$46)/(I!N82/I!$F$75)</f>
        <v>0.82900257246558451</v>
      </c>
      <c r="O53" s="72">
        <f>+(A!M53/A!$D$46)/(I!O82/I!$F$75)</f>
        <v>0.6961572251784357</v>
      </c>
      <c r="P53" s="72">
        <f>+(A!N53/A!$D$46)/(I!P82/I!$F$75)</f>
        <v>0.4670038860430108</v>
      </c>
      <c r="Q53" s="72">
        <f>+(A!O53/A!$D$46)/(I!Q82/I!$F$75)</f>
        <v>0.46497817506848188</v>
      </c>
      <c r="R53" s="72">
        <f>+(A!P53/A!$D$46)/(I!R82/I!$F$75)</f>
        <v>0.63295978829234201</v>
      </c>
      <c r="S53" s="72">
        <f>+(A!Q53/A!$D$46)/(I!S82/I!$F$75)</f>
        <v>0.25606258571732127</v>
      </c>
      <c r="T53" s="72">
        <f>+(A!R53/A!$D$46)/(I!T82/I!$F$75)</f>
        <v>8.3514677460751918E-2</v>
      </c>
      <c r="U53" s="72">
        <f>+(A!S53/A!$D$46)/(I!U82/I!$F$75)</f>
        <v>6.7068007193981399E-2</v>
      </c>
      <c r="V53" s="72">
        <f>+(A!T53/A!$D$46)/(I!V82/I!$F$75)</f>
        <v>6.3074377408748231E-2</v>
      </c>
      <c r="W53" s="72">
        <f>+(A!U53/A!$D$46)/(I!W82/I!$F$75)</f>
        <v>0.12248756593077963</v>
      </c>
      <c r="X53" s="72">
        <f>+(A!V53/A!$D$46)/(I!X82/I!$F$75)</f>
        <v>0.102905724608144</v>
      </c>
      <c r="Y53" s="72">
        <f>+(A!W53/A!$D$46)/(I!Y82/I!$F$75)</f>
        <v>4.2648089271782749E-2</v>
      </c>
      <c r="Z53" s="72">
        <f>+(A!X53/A!$D$46)/(I!Z82/I!$F$75)</f>
        <v>5.0942360370252779E-2</v>
      </c>
      <c r="AA53" s="72">
        <f>+(A!Y53/A!$D$46)/(I!AA82/I!$F$75)</f>
        <v>3.7770642783210399E-2</v>
      </c>
      <c r="AB53" s="72">
        <f>+(A!Z53/A!$D$46)/(I!AB82/I!$F$75)</f>
        <v>3.5603294614845571E-2</v>
      </c>
      <c r="AC53" s="72">
        <f>+(A!AA53/A!$D$46)/(I!AC82/I!$F$75)</f>
        <v>0.10738071521980536</v>
      </c>
      <c r="AD53" s="72">
        <f>+(A!AB53/A!$D$46)/(I!AD82/I!$F$75)</f>
        <v>2.7113531510125626E-2</v>
      </c>
      <c r="AE53" s="72">
        <f>+(A!AC53/A!$D$46)/(I!AE82/I!$F$75)</f>
        <v>2.200558152117741E-2</v>
      </c>
      <c r="AF53" s="72">
        <f>+(A!AD53/A!$D$46)/(I!AF82/I!$F$75)</f>
        <v>3.0701014252191312E-2</v>
      </c>
    </row>
    <row r="54" spans="4:32" x14ac:dyDescent="0.25">
      <c r="D54" s="244" t="s">
        <v>23</v>
      </c>
      <c r="E54" s="245"/>
      <c r="F54" s="72">
        <f>+(A!D54/A!$D$46)/(I!F83/I!$F$75)</f>
        <v>1.1819551772185235E-2</v>
      </c>
      <c r="G54" s="72">
        <f>+(A!E54/A!$D$46)/(I!G83/I!$F$75)</f>
        <v>2.8399618580938521E-2</v>
      </c>
      <c r="H54" s="72">
        <f>+(A!F54/A!$D$46)/(I!H83/I!$F$75)</f>
        <v>2.5895731902623391E-2</v>
      </c>
      <c r="I54" s="72">
        <f>+(A!G54/A!$D$46)/(I!I83/I!$F$75)</f>
        <v>1.7273920222478721E-2</v>
      </c>
      <c r="J54" s="72">
        <f>+(A!H54/A!$D$46)/(I!J83/I!$F$75)</f>
        <v>3.4592039269986559E-2</v>
      </c>
      <c r="K54" s="72">
        <f>+(A!I54/A!$D$46)/(I!K83/I!$F$75)</f>
        <v>3.3434193214677187E-2</v>
      </c>
      <c r="L54" s="72">
        <f>+(A!J53/A!$D$46)/(I!L83/I!$F$75)</f>
        <v>1.7263755822625109</v>
      </c>
      <c r="M54" s="72">
        <f>+(A!K54/A!$D$46)/(I!M83/I!$F$75)</f>
        <v>3.1544283289898278E-2</v>
      </c>
      <c r="N54" s="72">
        <f>+(A!L54/A!$D$46)/(I!N83/I!$F$75)</f>
        <v>9.4821263483038862E-2</v>
      </c>
      <c r="O54" s="72">
        <f>+(A!M54/A!$D$46)/(I!O83/I!$F$75)</f>
        <v>5.0773612103877742E-2</v>
      </c>
      <c r="P54" s="72">
        <f>+(A!N54/A!$D$46)/(I!P83/I!$F$75)</f>
        <v>2.8929054933764898E-2</v>
      </c>
      <c r="Q54" s="72">
        <f>+(A!O54/A!$D$46)/(I!Q83/I!$F$75)</f>
        <v>3.384284731474009E-2</v>
      </c>
      <c r="R54" s="72">
        <f>+(A!P54/A!$D$46)/(I!R83/I!$F$75)</f>
        <v>0.41632012429177423</v>
      </c>
      <c r="S54" s="72">
        <f>+(A!Q54/A!$D$46)/(I!S83/I!$F$75)</f>
        <v>1.7135959011802392E-2</v>
      </c>
      <c r="T54" s="72">
        <f>+(A!R54/A!$D$46)/(I!T83/I!$F$75)</f>
        <v>8.9652440660558233E-2</v>
      </c>
      <c r="U54" s="72">
        <f>+(A!S54/A!$D$46)/(I!U83/I!$F$75)</f>
        <v>0.19557714866354478</v>
      </c>
      <c r="V54" s="72">
        <f>+(A!T54/A!$D$46)/(I!V83/I!$F$75)</f>
        <v>4.2281871310384904E-2</v>
      </c>
      <c r="W54" s="72">
        <f>+(A!U54/A!$D$46)/(I!W83/I!$F$75)</f>
        <v>7.3857510024804687E-2</v>
      </c>
      <c r="X54" s="72">
        <f>+(A!V54/A!$D$46)/(I!X83/I!$F$75)</f>
        <v>8.8250165806234973E-2</v>
      </c>
      <c r="Y54" s="72">
        <f>+(A!W54/A!$D$46)/(I!Y83/I!$F$75)</f>
        <v>0.12629567642703723</v>
      </c>
      <c r="Z54" s="72">
        <f>+(A!X54/A!$D$46)/(I!Z83/I!$F$75)</f>
        <v>6.1391437931826116E-2</v>
      </c>
      <c r="AA54" s="72">
        <f>+(A!Y54/A!$D$46)/(I!AA83/I!$F$75)</f>
        <v>5.0468209012020843E-2</v>
      </c>
      <c r="AB54" s="72">
        <f>+(A!Z54/A!$D$46)/(I!AB83/I!$F$75)</f>
        <v>3.5777383044906713E-2</v>
      </c>
      <c r="AC54" s="72">
        <f>+(A!AA54/A!$D$46)/(I!AC83/I!$F$75)</f>
        <v>9.9640952009652534E-2</v>
      </c>
      <c r="AD54" s="72">
        <f>+(A!AB54/A!$D$46)/(I!AD83/I!$F$75)</f>
        <v>4.1216748225228375E-2</v>
      </c>
      <c r="AE54" s="72">
        <f>+(A!AC54/A!$D$46)/(I!AE83/I!$F$75)</f>
        <v>3.0773713726415512E-2</v>
      </c>
      <c r="AF54" s="72">
        <f>+(A!AD54/A!$D$46)/(I!AF83/I!$F$75)</f>
        <v>4.322245634597871E-2</v>
      </c>
    </row>
    <row r="55" spans="4:32" x14ac:dyDescent="0.25">
      <c r="D55" s="242" t="s">
        <v>24</v>
      </c>
      <c r="E55" s="243"/>
      <c r="F55" s="72">
        <f>+(A!D55/A!$D$46)/(I!F84/I!$F$75)</f>
        <v>0.1850693520759899</v>
      </c>
      <c r="G55" s="72">
        <f>+(A!E55/A!$D$46)/(I!G84/I!$F$75)</f>
        <v>0.18404206041713303</v>
      </c>
      <c r="H55" s="72">
        <f>+(A!F55/A!$D$46)/(I!H84/I!$F$75)</f>
        <v>0.17264614590914643</v>
      </c>
      <c r="I55" s="72">
        <f>+(A!G55/A!$D$46)/(I!I84/I!$F$75)</f>
        <v>7.9368177314097121E-2</v>
      </c>
      <c r="J55" s="72">
        <f>+(A!H55/A!$D$46)/(I!J84/I!$F$75)</f>
        <v>0.10713627380158308</v>
      </c>
      <c r="K55" s="72">
        <f>+(A!I55/A!$D$46)/(I!K84/I!$F$75)</f>
        <v>0.10549077988405159</v>
      </c>
      <c r="L55" s="72">
        <f>+(A!J54/A!$D$46)/(I!L84/I!$F$75)</f>
        <v>1.0279622849084078E-2</v>
      </c>
      <c r="M55" s="72">
        <f>+(A!K55/A!$D$46)/(I!M84/I!$F$75)</f>
        <v>5.9627507772784145E-2</v>
      </c>
      <c r="N55" s="72">
        <f>+(A!L55/A!$D$46)/(I!N84/I!$F$75)</f>
        <v>7.5527869579730053E-2</v>
      </c>
      <c r="O55" s="72">
        <f>+(A!M55/A!$D$46)/(I!O84/I!$F$75)</f>
        <v>6.652869290780028E-2</v>
      </c>
      <c r="P55" s="72">
        <f>+(A!N55/A!$D$46)/(I!P84/I!$F$75)</f>
        <v>0.13638475572775416</v>
      </c>
      <c r="Q55" s="72">
        <f>+(A!O55/A!$D$46)/(I!Q84/I!$F$75)</f>
        <v>0.28295036755610092</v>
      </c>
      <c r="R55" s="72">
        <f>+(A!P55/A!$D$46)/(I!R84/I!$F$75)</f>
        <v>0.20244439145924817</v>
      </c>
      <c r="S55" s="72">
        <f>+(A!Q55/A!$D$46)/(I!S84/I!$F$75)</f>
        <v>0.17456378874716796</v>
      </c>
      <c r="T55" s="72">
        <f>+(A!R55/A!$D$46)/(I!T84/I!$F$75)</f>
        <v>0.30342732504304099</v>
      </c>
      <c r="U55" s="72">
        <f>+(A!S55/A!$D$46)/(I!U84/I!$F$75)</f>
        <v>0.4235826224092909</v>
      </c>
      <c r="V55" s="72">
        <f>+(A!T55/A!$D$46)/(I!V84/I!$F$75)</f>
        <v>0.29047762445065201</v>
      </c>
      <c r="W55" s="72">
        <f>+(A!U55/A!$D$46)/(I!W84/I!$F$75)</f>
        <v>0.27236059708621879</v>
      </c>
      <c r="X55" s="72">
        <f>+(A!V55/A!$D$46)/(I!X84/I!$F$75)</f>
        <v>0.24865491234370102</v>
      </c>
      <c r="Y55" s="72">
        <f>+(A!W55/A!$D$46)/(I!Y84/I!$F$75)</f>
        <v>0.36210757864318821</v>
      </c>
      <c r="Z55" s="72">
        <f>+(A!X55/A!$D$46)/(I!Z84/I!$F$75)</f>
        <v>0.30239003104828099</v>
      </c>
      <c r="AA55" s="72">
        <f>+(A!Y55/A!$D$46)/(I!AA84/I!$F$75)</f>
        <v>0.2542667573089184</v>
      </c>
      <c r="AB55" s="72">
        <f>+(A!Z55/A!$D$46)/(I!AB84/I!$F$75)</f>
        <v>0.29994794665470526</v>
      </c>
      <c r="AC55" s="72">
        <f>+(A!AA55/A!$D$46)/(I!AC84/I!$F$75)</f>
        <v>0.23309836782624543</v>
      </c>
      <c r="AD55" s="72">
        <f>+(A!AB55/A!$D$46)/(I!AD84/I!$F$75)</f>
        <v>0.1950732517825006</v>
      </c>
      <c r="AE55" s="72">
        <f>+(A!AC55/A!$D$46)/(I!AE84/I!$F$75)</f>
        <v>0.21922643154714716</v>
      </c>
      <c r="AF55" s="72">
        <f>+(A!AD55/A!$D$46)/(I!AF84/I!$F$75)</f>
        <v>0.16848643066104019</v>
      </c>
    </row>
    <row r="56" spans="4:32" ht="15.75" thickBot="1" x14ac:dyDescent="0.3">
      <c r="D56" s="240" t="s">
        <v>25</v>
      </c>
      <c r="E56" s="241"/>
      <c r="F56" s="88">
        <f>+(A!D56/A!$D$46)/(I!F85/I!$F$75)</f>
        <v>18.194650350533177</v>
      </c>
      <c r="G56" s="88">
        <f>+(A!E56/A!$D$46)/(I!G85/I!$F$75)</f>
        <v>14.456831864917296</v>
      </c>
      <c r="H56" s="88">
        <f>+(A!F56/A!$D$46)/(I!H85/I!$F$75)</f>
        <v>2.2589745961434189</v>
      </c>
      <c r="I56" s="88">
        <f>+(A!G56/A!$D$46)/(I!I85/I!$F$75)</f>
        <v>2.2530260502416563E-5</v>
      </c>
      <c r="J56" s="88">
        <f>+(A!H56/A!$D$46)/(I!J85/I!$F$75)</f>
        <v>2.5922004321480521E-5</v>
      </c>
      <c r="K56" s="88" t="e">
        <f>+(A!I56/A!$D$46)/(I!K85/I!$F$75)</f>
        <v>#VALUE!</v>
      </c>
      <c r="L56" s="88">
        <f>+(A!J55/A!$D$46)/(I!L85/I!$F$75)</f>
        <v>6.3068162628024256</v>
      </c>
      <c r="M56" s="88" t="e">
        <f>+(A!K56/A!$D$46)/(I!M85/I!$F$75)</f>
        <v>#VALUE!</v>
      </c>
      <c r="N56" s="88" t="e">
        <f>+(A!L56/A!$D$46)/(I!N85/I!$F$75)</f>
        <v>#VALUE!</v>
      </c>
      <c r="O56" s="88">
        <f>+(A!M56/A!$D$46)/(I!O85/I!$F$75)</f>
        <v>4.296742956792651E-4</v>
      </c>
      <c r="P56" s="88">
        <f>+(A!N56/A!$D$46)/(I!P85/I!$F$75)</f>
        <v>9.0681111534629093E-3</v>
      </c>
      <c r="Q56" s="88">
        <f>+(A!O56/A!$D$46)/(I!Q85/I!$F$75)</f>
        <v>7.6853273910462592E-3</v>
      </c>
      <c r="R56" s="88">
        <f>+(A!P56/A!$D$46)/(I!R85/I!$F$75)</f>
        <v>4.1856974696864576E-3</v>
      </c>
      <c r="S56" s="88">
        <f>+(A!Q56/A!$D$46)/(I!S85/I!$F$75)</f>
        <v>0.11252175508488102</v>
      </c>
      <c r="T56" s="88">
        <f>+(A!R56/A!$D$46)/(I!T85/I!$F$75)</f>
        <v>4.6890191620157532E-3</v>
      </c>
      <c r="U56" s="88">
        <f>+(A!S56/A!$D$46)/(I!U85/I!$F$75)</f>
        <v>1.6038309484711242E-3</v>
      </c>
      <c r="V56" s="88">
        <f>+(A!T56/A!$D$46)/(I!V85/I!$F$75)</f>
        <v>3.3445029952761975E-3</v>
      </c>
      <c r="W56" s="88">
        <f>+(A!U56/A!$D$46)/(I!W85/I!$F$75)</f>
        <v>1.6229651879526329E-3</v>
      </c>
      <c r="X56" s="88">
        <f>+(A!V56/A!$D$46)/(I!X85/I!$F$75)</f>
        <v>4.5629929162716741E-3</v>
      </c>
      <c r="Y56" s="88">
        <f>+(A!W56/A!$D$46)/(I!Y85/I!$F$75)</f>
        <v>4.4207886807868572E-2</v>
      </c>
      <c r="Z56" s="88">
        <f>+(A!X56/A!$D$46)/(I!Z85/I!$F$75)</f>
        <v>4.5472219943425166E-2</v>
      </c>
      <c r="AA56" s="88">
        <f>+(A!Y56/A!$D$46)/(I!AA85/I!$F$75)</f>
        <v>3.1944064602204413E-2</v>
      </c>
      <c r="AB56" s="88">
        <f>+(A!Z56/A!$D$46)/(I!AB85/I!$F$75)</f>
        <v>4.6690870617773154E-2</v>
      </c>
      <c r="AC56" s="88">
        <f>+(A!AA56/A!$D$46)/(I!AC85/I!$F$75)</f>
        <v>4.3096919785804919E-2</v>
      </c>
      <c r="AD56" s="88">
        <f>+(A!AB56/A!$D$46)/(I!AD85/I!$F$75)</f>
        <v>6.6947232485108435E-2</v>
      </c>
      <c r="AE56" s="88">
        <f>+(A!AC56/A!$D$46)/(I!AE85/I!$F$75)</f>
        <v>2.7931856619263028E-2</v>
      </c>
      <c r="AF56" s="88">
        <f>+(A!AD56/A!$D$46)/(I!AF85/I!$F$75)</f>
        <v>9.3692553140579671E-3</v>
      </c>
    </row>
    <row r="57" spans="4:32" x14ac:dyDescent="0.25">
      <c r="D57" t="s">
        <v>52</v>
      </c>
      <c r="E57" s="111"/>
      <c r="F57" s="89"/>
      <c r="G57" s="89"/>
      <c r="H57" s="89"/>
      <c r="I57" s="89"/>
      <c r="J57" s="89"/>
      <c r="K57" s="89"/>
      <c r="L57" s="89"/>
      <c r="M57" s="89"/>
      <c r="N57" s="89"/>
      <c r="O57" s="89"/>
      <c r="P57" s="89"/>
      <c r="Q57" s="89"/>
      <c r="R57" s="89"/>
      <c r="S57" s="89"/>
      <c r="T57" s="89"/>
      <c r="U57" s="89"/>
      <c r="V57" s="89"/>
      <c r="W57" s="89"/>
      <c r="X57" s="89"/>
      <c r="Y57" s="89"/>
      <c r="Z57" s="89"/>
      <c r="AA57" s="89"/>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46" t="s">
        <v>26</v>
      </c>
      <c r="E60" s="247"/>
      <c r="F60" s="97"/>
      <c r="G60" s="90"/>
      <c r="H60" s="91"/>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4:32" x14ac:dyDescent="0.25">
      <c r="D61" s="242" t="s">
        <v>16</v>
      </c>
      <c r="E61" s="243"/>
      <c r="F61" s="92" t="str">
        <f>+IF(F47&gt; 0.33,"VENTAJA","INTRAPRODUCTO")</f>
        <v>VENTAJA</v>
      </c>
      <c r="G61" s="87" t="str">
        <f t="shared" ref="G61:AA61" si="0">+IF(G47&gt; 0.33,"VENTAJA","INTRAPRODUCTO")</f>
        <v>VENTAJA</v>
      </c>
      <c r="H61" s="93" t="str">
        <f t="shared" si="0"/>
        <v>VENTAJA</v>
      </c>
      <c r="I61" s="87" t="str">
        <f t="shared" si="0"/>
        <v>VENTAJA</v>
      </c>
      <c r="J61" s="93" t="str">
        <f t="shared" si="0"/>
        <v>VENTAJA</v>
      </c>
      <c r="K61" s="87" t="str">
        <f t="shared" si="0"/>
        <v>VENTAJA</v>
      </c>
      <c r="L61" s="93" t="e">
        <f t="shared" si="0"/>
        <v>#REF!</v>
      </c>
      <c r="M61" s="87" t="str">
        <f t="shared" si="0"/>
        <v>VENTAJA</v>
      </c>
      <c r="N61" s="93" t="str">
        <f t="shared" si="0"/>
        <v>VENTAJA</v>
      </c>
      <c r="O61" s="87" t="str">
        <f t="shared" si="0"/>
        <v>VENTAJA</v>
      </c>
      <c r="P61" s="93" t="str">
        <f t="shared" si="0"/>
        <v>VENTAJA</v>
      </c>
      <c r="Q61" s="87" t="str">
        <f t="shared" si="0"/>
        <v>VENTAJA</v>
      </c>
      <c r="R61" s="93" t="str">
        <f t="shared" si="0"/>
        <v>VENTAJA</v>
      </c>
      <c r="S61" s="87" t="str">
        <f t="shared" si="0"/>
        <v>VENTAJA</v>
      </c>
      <c r="T61" s="93" t="str">
        <f t="shared" si="0"/>
        <v>VENTAJA</v>
      </c>
      <c r="U61" s="87" t="str">
        <f t="shared" si="0"/>
        <v>VENTAJA</v>
      </c>
      <c r="V61" s="93" t="str">
        <f t="shared" si="0"/>
        <v>VENTAJA</v>
      </c>
      <c r="W61" s="87" t="str">
        <f t="shared" si="0"/>
        <v>VENTAJA</v>
      </c>
      <c r="X61" s="93" t="str">
        <f t="shared" si="0"/>
        <v>VENTAJA</v>
      </c>
      <c r="Y61" s="87" t="str">
        <f t="shared" si="0"/>
        <v>VENTAJA</v>
      </c>
      <c r="Z61" s="93" t="str">
        <f t="shared" si="0"/>
        <v>VENTAJA</v>
      </c>
      <c r="AA61" s="87" t="str">
        <f t="shared" si="0"/>
        <v>VENTAJA</v>
      </c>
      <c r="AB61" s="87" t="str">
        <f t="shared" ref="AB61:AC61" si="1">+IF(AB47&gt; 0.33,"VENTAJA","INTRAPRODUCTO")</f>
        <v>VENTAJA</v>
      </c>
      <c r="AC61" s="87" t="str">
        <f t="shared" si="1"/>
        <v>VENTAJA</v>
      </c>
      <c r="AD61" s="87" t="str">
        <f t="shared" ref="AD61:AE61" si="2">+IF(AD47&gt; 0.33,"VENTAJA","INTRAPRODUCTO")</f>
        <v>VENTAJA</v>
      </c>
      <c r="AE61" s="87" t="str">
        <f t="shared" si="2"/>
        <v>VENTAJA</v>
      </c>
      <c r="AF61" s="87" t="str">
        <f t="shared" ref="AF61" si="3">+IF(AF47&gt; 0.33,"VENTAJA","INTRAPRODUCTO")</f>
        <v>VENTAJA</v>
      </c>
    </row>
    <row r="62" spans="4:32" x14ac:dyDescent="0.25">
      <c r="D62" s="244" t="s">
        <v>17</v>
      </c>
      <c r="E62" s="245"/>
      <c r="F62" s="94" t="str">
        <f t="shared" ref="F62:AA62" si="4">+IF(F48&gt; 0.33,"VENTAJA","INTRAPRODUCTO")</f>
        <v>VENTAJA</v>
      </c>
      <c r="G62" s="72" t="str">
        <f t="shared" si="4"/>
        <v>VENTAJA</v>
      </c>
      <c r="H62" s="89" t="str">
        <f t="shared" si="4"/>
        <v>VENTAJA</v>
      </c>
      <c r="I62" s="72" t="str">
        <f t="shared" si="4"/>
        <v>VENTAJA</v>
      </c>
      <c r="J62" s="89" t="str">
        <f t="shared" si="4"/>
        <v>VENTAJA</v>
      </c>
      <c r="K62" s="72" t="str">
        <f t="shared" si="4"/>
        <v>VENTAJA</v>
      </c>
      <c r="L62" s="89" t="str">
        <f t="shared" si="4"/>
        <v>VENTAJA</v>
      </c>
      <c r="M62" s="72" t="str">
        <f t="shared" si="4"/>
        <v>VENTAJA</v>
      </c>
      <c r="N62" s="89" t="str">
        <f t="shared" si="4"/>
        <v>INTRAPRODUCTO</v>
      </c>
      <c r="O62" s="72" t="str">
        <f t="shared" si="4"/>
        <v>INTRAPRODUCTO</v>
      </c>
      <c r="P62" s="89" t="str">
        <f t="shared" si="4"/>
        <v>INTRAPRODUCTO</v>
      </c>
      <c r="Q62" s="72" t="str">
        <f t="shared" si="4"/>
        <v>INTRAPRODUCTO</v>
      </c>
      <c r="R62" s="89" t="str">
        <f t="shared" si="4"/>
        <v>INTRAPRODUCTO</v>
      </c>
      <c r="S62" s="72" t="str">
        <f t="shared" si="4"/>
        <v>VENTAJA</v>
      </c>
      <c r="T62" s="89" t="str">
        <f t="shared" si="4"/>
        <v>INTRAPRODUCTO</v>
      </c>
      <c r="U62" s="72" t="e">
        <f t="shared" si="4"/>
        <v>#VALUE!</v>
      </c>
      <c r="V62" s="89" t="str">
        <f t="shared" si="4"/>
        <v>INTRAPRODUCTO</v>
      </c>
      <c r="W62" s="72" t="str">
        <f t="shared" si="4"/>
        <v>INTRAPRODUCTO</v>
      </c>
      <c r="X62" s="89" t="e">
        <f t="shared" si="4"/>
        <v>#VALUE!</v>
      </c>
      <c r="Y62" s="72" t="e">
        <f t="shared" si="4"/>
        <v>#VALUE!</v>
      </c>
      <c r="Z62" s="89" t="str">
        <f t="shared" si="4"/>
        <v>INTRAPRODUCTO</v>
      </c>
      <c r="AA62" s="72" t="str">
        <f t="shared" si="4"/>
        <v>INTRAPRODUCTO</v>
      </c>
      <c r="AB62" s="72" t="str">
        <f t="shared" ref="AB62:AC62" si="5">+IF(AB48&gt; 0.33,"VENTAJA","INTRAPRODUCTO")</f>
        <v>INTRAPRODUCTO</v>
      </c>
      <c r="AC62" s="72" t="str">
        <f t="shared" si="5"/>
        <v>INTRAPRODUCTO</v>
      </c>
      <c r="AD62" s="72" t="str">
        <f t="shared" ref="AD62:AE62" si="6">+IF(AD48&gt; 0.33,"VENTAJA","INTRAPRODUCTO")</f>
        <v>INTRAPRODUCTO</v>
      </c>
      <c r="AE62" s="72" t="str">
        <f t="shared" si="6"/>
        <v>INTRAPRODUCTO</v>
      </c>
      <c r="AF62" s="72" t="str">
        <f t="shared" ref="AF62" si="7">+IF(AF48&gt; 0.33,"VENTAJA","INTRAPRODUCTO")</f>
        <v>VENTAJA</v>
      </c>
    </row>
    <row r="63" spans="4:32" x14ac:dyDescent="0.25">
      <c r="D63" s="242" t="s">
        <v>18</v>
      </c>
      <c r="E63" s="243"/>
      <c r="F63" s="94" t="str">
        <f t="shared" ref="F63:AA63" si="8">+IF(F49&gt; 0.33,"VENTAJA","INTRAPRODUCTO")</f>
        <v>VENTAJA</v>
      </c>
      <c r="G63" s="72" t="str">
        <f t="shared" si="8"/>
        <v>INTRAPRODUCTO</v>
      </c>
      <c r="H63" s="89" t="str">
        <f t="shared" si="8"/>
        <v>INTRAPRODUCTO</v>
      </c>
      <c r="I63" s="72" t="str">
        <f t="shared" si="8"/>
        <v>INTRAPRODUCTO</v>
      </c>
      <c r="J63" s="89" t="str">
        <f t="shared" si="8"/>
        <v>INTRAPRODUCTO</v>
      </c>
      <c r="K63" s="72" t="str">
        <f t="shared" si="8"/>
        <v>INTRAPRODUCTO</v>
      </c>
      <c r="L63" s="89" t="str">
        <f t="shared" si="8"/>
        <v>INTRAPRODUCTO</v>
      </c>
      <c r="M63" s="72" t="str">
        <f t="shared" si="8"/>
        <v>INTRAPRODUCTO</v>
      </c>
      <c r="N63" s="89" t="str">
        <f t="shared" si="8"/>
        <v>INTRAPRODUCTO</v>
      </c>
      <c r="O63" s="72" t="str">
        <f t="shared" si="8"/>
        <v>INTRAPRODUCTO</v>
      </c>
      <c r="P63" s="89" t="str">
        <f t="shared" si="8"/>
        <v>INTRAPRODUCTO</v>
      </c>
      <c r="Q63" s="72" t="str">
        <f t="shared" si="8"/>
        <v>INTRAPRODUCTO</v>
      </c>
      <c r="R63" s="89" t="str">
        <f t="shared" si="8"/>
        <v>INTRAPRODUCTO</v>
      </c>
      <c r="S63" s="72" t="str">
        <f t="shared" si="8"/>
        <v>INTRAPRODUCTO</v>
      </c>
      <c r="T63" s="89" t="str">
        <f t="shared" si="8"/>
        <v>INTRAPRODUCTO</v>
      </c>
      <c r="U63" s="72" t="str">
        <f t="shared" si="8"/>
        <v>INTRAPRODUCTO</v>
      </c>
      <c r="V63" s="89" t="str">
        <f t="shared" si="8"/>
        <v>INTRAPRODUCTO</v>
      </c>
      <c r="W63" s="72" t="str">
        <f t="shared" si="8"/>
        <v>INTRAPRODUCTO</v>
      </c>
      <c r="X63" s="89" t="str">
        <f t="shared" si="8"/>
        <v>INTRAPRODUCTO</v>
      </c>
      <c r="Y63" s="72" t="str">
        <f t="shared" si="8"/>
        <v>INTRAPRODUCTO</v>
      </c>
      <c r="Z63" s="89" t="str">
        <f t="shared" si="8"/>
        <v>INTRAPRODUCTO</v>
      </c>
      <c r="AA63" s="72" t="str">
        <f t="shared" si="8"/>
        <v>INTRAPRODUCTO</v>
      </c>
      <c r="AB63" s="72" t="str">
        <f t="shared" ref="AB63:AC63" si="9">+IF(AB49&gt; 0.33,"VENTAJA","INTRAPRODUCTO")</f>
        <v>INTRAPRODUCTO</v>
      </c>
      <c r="AC63" s="72" t="str">
        <f t="shared" si="9"/>
        <v>INTRAPRODUCTO</v>
      </c>
      <c r="AD63" s="72" t="str">
        <f t="shared" ref="AD63:AE63" si="10">+IF(AD49&gt; 0.33,"VENTAJA","INTRAPRODUCTO")</f>
        <v>INTRAPRODUCTO</v>
      </c>
      <c r="AE63" s="72" t="str">
        <f t="shared" si="10"/>
        <v>INTRAPRODUCTO</v>
      </c>
      <c r="AF63" s="72" t="str">
        <f t="shared" ref="AF63" si="11">+IF(AF49&gt; 0.33,"VENTAJA","INTRAPRODUCTO")</f>
        <v>INTRAPRODUCTO</v>
      </c>
    </row>
    <row r="64" spans="4:32" x14ac:dyDescent="0.25">
      <c r="D64" s="244" t="s">
        <v>19</v>
      </c>
      <c r="E64" s="245"/>
      <c r="F64" s="94" t="str">
        <f t="shared" ref="F64:AA64" si="12">+IF(F50&gt; 0.33,"VENTAJA","INTRAPRODUCTO")</f>
        <v>VENTAJA</v>
      </c>
      <c r="G64" s="72" t="str">
        <f t="shared" si="12"/>
        <v>VENTAJA</v>
      </c>
      <c r="H64" s="89" t="str">
        <f t="shared" si="12"/>
        <v>VENTAJA</v>
      </c>
      <c r="I64" s="72" t="str">
        <f t="shared" si="12"/>
        <v>VENTAJA</v>
      </c>
      <c r="J64" s="89" t="str">
        <f t="shared" si="12"/>
        <v>VENTAJA</v>
      </c>
      <c r="K64" s="72" t="str">
        <f t="shared" si="12"/>
        <v>VENTAJA</v>
      </c>
      <c r="L64" s="89" t="str">
        <f t="shared" si="12"/>
        <v>INTRAPRODUCTO</v>
      </c>
      <c r="M64" s="72" t="str">
        <f t="shared" si="12"/>
        <v>VENTAJA</v>
      </c>
      <c r="N64" s="89" t="str">
        <f t="shared" si="12"/>
        <v>VENTAJA</v>
      </c>
      <c r="O64" s="72" t="str">
        <f t="shared" si="12"/>
        <v>VENTAJA</v>
      </c>
      <c r="P64" s="89" t="str">
        <f t="shared" si="12"/>
        <v>VENTAJA</v>
      </c>
      <c r="Q64" s="72" t="str">
        <f t="shared" si="12"/>
        <v>VENTAJA</v>
      </c>
      <c r="R64" s="89" t="str">
        <f t="shared" si="12"/>
        <v>VENTAJA</v>
      </c>
      <c r="S64" s="72" t="str">
        <f t="shared" si="12"/>
        <v>VENTAJA</v>
      </c>
      <c r="T64" s="89" t="str">
        <f t="shared" si="12"/>
        <v>VENTAJA</v>
      </c>
      <c r="U64" s="72" t="str">
        <f t="shared" si="12"/>
        <v>VENTAJA</v>
      </c>
      <c r="V64" s="89" t="str">
        <f t="shared" si="12"/>
        <v>VENTAJA</v>
      </c>
      <c r="W64" s="72" t="str">
        <f t="shared" si="12"/>
        <v>INTRAPRODUCTO</v>
      </c>
      <c r="X64" s="89" t="str">
        <f t="shared" si="12"/>
        <v>INTRAPRODUCTO</v>
      </c>
      <c r="Y64" s="72" t="str">
        <f t="shared" si="12"/>
        <v>INTRAPRODUCTO</v>
      </c>
      <c r="Z64" s="89" t="str">
        <f t="shared" si="12"/>
        <v>INTRAPRODUCTO</v>
      </c>
      <c r="AA64" s="72" t="str">
        <f t="shared" si="12"/>
        <v>INTRAPRODUCTO</v>
      </c>
      <c r="AB64" s="72" t="str">
        <f t="shared" ref="AB64:AC64" si="13">+IF(AB50&gt; 0.33,"VENTAJA","INTRAPRODUCTO")</f>
        <v>INTRAPRODUCTO</v>
      </c>
      <c r="AC64" s="72" t="str">
        <f t="shared" si="13"/>
        <v>INTRAPRODUCTO</v>
      </c>
      <c r="AD64" s="72" t="str">
        <f t="shared" ref="AD64:AE64" si="14">+IF(AD50&gt; 0.33,"VENTAJA","INTRAPRODUCTO")</f>
        <v>INTRAPRODUCTO</v>
      </c>
      <c r="AE64" s="72" t="str">
        <f t="shared" si="14"/>
        <v>INTRAPRODUCTO</v>
      </c>
      <c r="AF64" s="72" t="str">
        <f t="shared" ref="AF64" si="15">+IF(AF50&gt; 0.33,"VENTAJA","INTRAPRODUCTO")</f>
        <v>INTRAPRODUCTO</v>
      </c>
    </row>
    <row r="65" spans="4:32" x14ac:dyDescent="0.25">
      <c r="D65" s="242" t="s">
        <v>20</v>
      </c>
      <c r="E65" s="243"/>
      <c r="F65" s="94" t="e">
        <f t="shared" ref="F65:AA65" si="16">+IF(F51&gt; 0.33,"VENTAJA","INTRAPRODUCTO")</f>
        <v>#VALUE!</v>
      </c>
      <c r="G65" s="72" t="str">
        <f t="shared" si="16"/>
        <v>INTRAPRODUCTO</v>
      </c>
      <c r="H65" s="89" t="e">
        <f t="shared" si="16"/>
        <v>#VALUE!</v>
      </c>
      <c r="I65" s="72" t="e">
        <f t="shared" si="16"/>
        <v>#VALUE!</v>
      </c>
      <c r="J65" s="89" t="e">
        <f t="shared" si="16"/>
        <v>#VALUE!</v>
      </c>
      <c r="K65" s="72" t="e">
        <f t="shared" si="16"/>
        <v>#VALUE!</v>
      </c>
      <c r="L65" s="89" t="str">
        <f t="shared" si="16"/>
        <v>VENTAJA</v>
      </c>
      <c r="M65" s="72" t="e">
        <f t="shared" si="16"/>
        <v>#VALUE!</v>
      </c>
      <c r="N65" s="89" t="e">
        <f t="shared" si="16"/>
        <v>#VALUE!</v>
      </c>
      <c r="O65" s="72" t="e">
        <f t="shared" si="16"/>
        <v>#VALUE!</v>
      </c>
      <c r="P65" s="89" t="str">
        <f t="shared" si="16"/>
        <v>INTRAPRODUCTO</v>
      </c>
      <c r="Q65" s="72" t="e">
        <f t="shared" si="16"/>
        <v>#VALUE!</v>
      </c>
      <c r="R65" s="89" t="str">
        <f t="shared" si="16"/>
        <v>INTRAPRODUCTO</v>
      </c>
      <c r="S65" s="72" t="str">
        <f t="shared" si="16"/>
        <v>INTRAPRODUCTO</v>
      </c>
      <c r="T65" s="89" t="e">
        <f t="shared" si="16"/>
        <v>#VALUE!</v>
      </c>
      <c r="U65" s="72" t="str">
        <f t="shared" si="16"/>
        <v>INTRAPRODUCTO</v>
      </c>
      <c r="V65" s="89" t="str">
        <f t="shared" si="16"/>
        <v>INTRAPRODUCTO</v>
      </c>
      <c r="W65" s="72" t="str">
        <f t="shared" si="16"/>
        <v>INTRAPRODUCTO</v>
      </c>
      <c r="X65" s="89" t="str">
        <f t="shared" si="16"/>
        <v>INTRAPRODUCTO</v>
      </c>
      <c r="Y65" s="72" t="str">
        <f t="shared" si="16"/>
        <v>INTRAPRODUCTO</v>
      </c>
      <c r="Z65" s="89" t="e">
        <f t="shared" si="16"/>
        <v>#VALUE!</v>
      </c>
      <c r="AA65" s="72" t="e">
        <f t="shared" si="16"/>
        <v>#VALUE!</v>
      </c>
      <c r="AB65" s="72" t="str">
        <f t="shared" ref="AB65:AC65" si="17">+IF(AB51&gt; 0.33,"VENTAJA","INTRAPRODUCTO")</f>
        <v>VENTAJA</v>
      </c>
      <c r="AC65" s="72" t="e">
        <f t="shared" si="17"/>
        <v>#VALUE!</v>
      </c>
      <c r="AD65" s="72" t="str">
        <f t="shared" ref="AD65:AE65" si="18">+IF(AD51&gt; 0.33,"VENTAJA","INTRAPRODUCTO")</f>
        <v>INTRAPRODUCTO</v>
      </c>
      <c r="AE65" s="72" t="str">
        <f t="shared" si="18"/>
        <v>INTRAPRODUCTO</v>
      </c>
      <c r="AF65" s="72" t="str">
        <f t="shared" ref="AF65" si="19">+IF(AF51&gt; 0.33,"VENTAJA","INTRAPRODUCTO")</f>
        <v>INTRAPRODUCTO</v>
      </c>
    </row>
    <row r="66" spans="4:32" x14ac:dyDescent="0.25">
      <c r="D66" s="244" t="s">
        <v>21</v>
      </c>
      <c r="E66" s="245"/>
      <c r="F66" s="94" t="str">
        <f t="shared" ref="F66:AA66" si="20">+IF(F52&gt; 0.33,"VENTAJA","INTRAPRODUCTO")</f>
        <v>INTRAPRODUCTO</v>
      </c>
      <c r="G66" s="72" t="str">
        <f t="shared" si="20"/>
        <v>INTRAPRODUCTO</v>
      </c>
      <c r="H66" s="89" t="str">
        <f t="shared" si="20"/>
        <v>INTRAPRODUCTO</v>
      </c>
      <c r="I66" s="72" t="str">
        <f t="shared" si="20"/>
        <v>INTRAPRODUCTO</v>
      </c>
      <c r="J66" s="89" t="str">
        <f t="shared" si="20"/>
        <v>INTRAPRODUCTO</v>
      </c>
      <c r="K66" s="72" t="str">
        <f t="shared" si="20"/>
        <v>INTRAPRODUCTO</v>
      </c>
      <c r="L66" s="89" t="str">
        <f t="shared" si="20"/>
        <v>INTRAPRODUCTO</v>
      </c>
      <c r="M66" s="72" t="str">
        <f t="shared" si="20"/>
        <v>INTRAPRODUCTO</v>
      </c>
      <c r="N66" s="89" t="str">
        <f t="shared" si="20"/>
        <v>INTRAPRODUCTO</v>
      </c>
      <c r="O66" s="72" t="str">
        <f t="shared" si="20"/>
        <v>INTRAPRODUCTO</v>
      </c>
      <c r="P66" s="89" t="str">
        <f t="shared" si="20"/>
        <v>INTRAPRODUCTO</v>
      </c>
      <c r="Q66" s="72" t="str">
        <f t="shared" si="20"/>
        <v>INTRAPRODUCTO</v>
      </c>
      <c r="R66" s="89" t="str">
        <f t="shared" si="20"/>
        <v>INTRAPRODUCTO</v>
      </c>
      <c r="S66" s="72" t="str">
        <f t="shared" si="20"/>
        <v>INTRAPRODUCTO</v>
      </c>
      <c r="T66" s="89" t="str">
        <f t="shared" si="20"/>
        <v>INTRAPRODUCTO</v>
      </c>
      <c r="U66" s="72" t="str">
        <f t="shared" si="20"/>
        <v>INTRAPRODUCTO</v>
      </c>
      <c r="V66" s="89" t="str">
        <f t="shared" si="20"/>
        <v>INTRAPRODUCTO</v>
      </c>
      <c r="W66" s="72" t="str">
        <f t="shared" si="20"/>
        <v>INTRAPRODUCTO</v>
      </c>
      <c r="X66" s="89" t="str">
        <f t="shared" si="20"/>
        <v>INTRAPRODUCTO</v>
      </c>
      <c r="Y66" s="72" t="str">
        <f t="shared" si="20"/>
        <v>INTRAPRODUCTO</v>
      </c>
      <c r="Z66" s="89" t="str">
        <f t="shared" si="20"/>
        <v>INTRAPRODUCTO</v>
      </c>
      <c r="AA66" s="72" t="str">
        <f t="shared" si="20"/>
        <v>INTRAPRODUCTO</v>
      </c>
      <c r="AB66" s="72" t="str">
        <f t="shared" ref="AB66:AC66" si="21">+IF(AB52&gt; 0.33,"VENTAJA","INTRAPRODUCTO")</f>
        <v>INTRAPRODUCTO</v>
      </c>
      <c r="AC66" s="72" t="str">
        <f t="shared" si="21"/>
        <v>INTRAPRODUCTO</v>
      </c>
      <c r="AD66" s="72" t="str">
        <f t="shared" ref="AD66:AE66" si="22">+IF(AD52&gt; 0.33,"VENTAJA","INTRAPRODUCTO")</f>
        <v>INTRAPRODUCTO</v>
      </c>
      <c r="AE66" s="72" t="str">
        <f t="shared" si="22"/>
        <v>INTRAPRODUCTO</v>
      </c>
      <c r="AF66" s="72" t="str">
        <f t="shared" ref="AF66" si="23">+IF(AF52&gt; 0.33,"VENTAJA","INTRAPRODUCTO")</f>
        <v>INTRAPRODUCTO</v>
      </c>
    </row>
    <row r="67" spans="4:32" x14ac:dyDescent="0.25">
      <c r="D67" s="242" t="s">
        <v>22</v>
      </c>
      <c r="E67" s="243"/>
      <c r="F67" s="94" t="str">
        <f t="shared" ref="F67:AA67" si="24">+IF(F53&gt; 0.33,"VENTAJA","INTRAPRODUCTO")</f>
        <v>VENTAJA</v>
      </c>
      <c r="G67" s="72" t="str">
        <f t="shared" si="24"/>
        <v>VENTAJA</v>
      </c>
      <c r="H67" s="89" t="str">
        <f t="shared" si="24"/>
        <v>VENTAJA</v>
      </c>
      <c r="I67" s="72" t="str">
        <f t="shared" si="24"/>
        <v>VENTAJA</v>
      </c>
      <c r="J67" s="89" t="str">
        <f t="shared" si="24"/>
        <v>VENTAJA</v>
      </c>
      <c r="K67" s="72" t="str">
        <f t="shared" si="24"/>
        <v>VENTAJA</v>
      </c>
      <c r="L67" s="89" t="str">
        <f t="shared" si="24"/>
        <v>INTRAPRODUCTO</v>
      </c>
      <c r="M67" s="72" t="str">
        <f t="shared" si="24"/>
        <v>VENTAJA</v>
      </c>
      <c r="N67" s="89" t="str">
        <f t="shared" si="24"/>
        <v>VENTAJA</v>
      </c>
      <c r="O67" s="72" t="str">
        <f t="shared" si="24"/>
        <v>VENTAJA</v>
      </c>
      <c r="P67" s="89" t="str">
        <f t="shared" si="24"/>
        <v>VENTAJA</v>
      </c>
      <c r="Q67" s="72" t="str">
        <f t="shared" si="24"/>
        <v>VENTAJA</v>
      </c>
      <c r="R67" s="89" t="str">
        <f t="shared" si="24"/>
        <v>VENTAJA</v>
      </c>
      <c r="S67" s="72" t="str">
        <f t="shared" si="24"/>
        <v>INTRAPRODUCTO</v>
      </c>
      <c r="T67" s="89" t="str">
        <f t="shared" si="24"/>
        <v>INTRAPRODUCTO</v>
      </c>
      <c r="U67" s="72" t="str">
        <f t="shared" si="24"/>
        <v>INTRAPRODUCTO</v>
      </c>
      <c r="V67" s="89" t="str">
        <f t="shared" si="24"/>
        <v>INTRAPRODUCTO</v>
      </c>
      <c r="W67" s="72" t="str">
        <f t="shared" si="24"/>
        <v>INTRAPRODUCTO</v>
      </c>
      <c r="X67" s="89" t="str">
        <f t="shared" si="24"/>
        <v>INTRAPRODUCTO</v>
      </c>
      <c r="Y67" s="72" t="str">
        <f t="shared" si="24"/>
        <v>INTRAPRODUCTO</v>
      </c>
      <c r="Z67" s="89" t="str">
        <f t="shared" si="24"/>
        <v>INTRAPRODUCTO</v>
      </c>
      <c r="AA67" s="72" t="str">
        <f t="shared" si="24"/>
        <v>INTRAPRODUCTO</v>
      </c>
      <c r="AB67" s="72" t="str">
        <f t="shared" ref="AB67:AC67" si="25">+IF(AB53&gt; 0.33,"VENTAJA","INTRAPRODUCTO")</f>
        <v>INTRAPRODUCTO</v>
      </c>
      <c r="AC67" s="72" t="str">
        <f t="shared" si="25"/>
        <v>INTRAPRODUCTO</v>
      </c>
      <c r="AD67" s="72" t="str">
        <f t="shared" ref="AD67:AE67" si="26">+IF(AD53&gt; 0.33,"VENTAJA","INTRAPRODUCTO")</f>
        <v>INTRAPRODUCTO</v>
      </c>
      <c r="AE67" s="72" t="str">
        <f t="shared" si="26"/>
        <v>INTRAPRODUCTO</v>
      </c>
      <c r="AF67" s="72" t="str">
        <f t="shared" ref="AF67" si="27">+IF(AF53&gt; 0.33,"VENTAJA","INTRAPRODUCTO")</f>
        <v>INTRAPRODUCTO</v>
      </c>
    </row>
    <row r="68" spans="4:32" x14ac:dyDescent="0.25">
      <c r="D68" s="244" t="s">
        <v>23</v>
      </c>
      <c r="E68" s="245"/>
      <c r="F68" s="94" t="str">
        <f t="shared" ref="F68:AA68" si="28">+IF(F54&gt; 0.33,"VENTAJA","INTRAPRODUCTO")</f>
        <v>INTRAPRODUCTO</v>
      </c>
      <c r="G68" s="72" t="str">
        <f t="shared" si="28"/>
        <v>INTRAPRODUCTO</v>
      </c>
      <c r="H68" s="89" t="str">
        <f t="shared" si="28"/>
        <v>INTRAPRODUCTO</v>
      </c>
      <c r="I68" s="72" t="str">
        <f t="shared" si="28"/>
        <v>INTRAPRODUCTO</v>
      </c>
      <c r="J68" s="89" t="str">
        <f t="shared" si="28"/>
        <v>INTRAPRODUCTO</v>
      </c>
      <c r="K68" s="72" t="str">
        <f t="shared" si="28"/>
        <v>INTRAPRODUCTO</v>
      </c>
      <c r="L68" s="89" t="str">
        <f t="shared" si="28"/>
        <v>VENTAJA</v>
      </c>
      <c r="M68" s="72" t="str">
        <f t="shared" si="28"/>
        <v>INTRAPRODUCTO</v>
      </c>
      <c r="N68" s="89" t="str">
        <f t="shared" si="28"/>
        <v>INTRAPRODUCTO</v>
      </c>
      <c r="O68" s="72" t="str">
        <f t="shared" si="28"/>
        <v>INTRAPRODUCTO</v>
      </c>
      <c r="P68" s="89" t="str">
        <f t="shared" si="28"/>
        <v>INTRAPRODUCTO</v>
      </c>
      <c r="Q68" s="72" t="str">
        <f t="shared" si="28"/>
        <v>INTRAPRODUCTO</v>
      </c>
      <c r="R68" s="89" t="str">
        <f t="shared" si="28"/>
        <v>VENTAJA</v>
      </c>
      <c r="S68" s="72" t="str">
        <f t="shared" si="28"/>
        <v>INTRAPRODUCTO</v>
      </c>
      <c r="T68" s="89" t="str">
        <f t="shared" si="28"/>
        <v>INTRAPRODUCTO</v>
      </c>
      <c r="U68" s="72" t="str">
        <f t="shared" si="28"/>
        <v>INTRAPRODUCTO</v>
      </c>
      <c r="V68" s="89" t="str">
        <f t="shared" si="28"/>
        <v>INTRAPRODUCTO</v>
      </c>
      <c r="W68" s="72" t="str">
        <f t="shared" si="28"/>
        <v>INTRAPRODUCTO</v>
      </c>
      <c r="X68" s="89" t="str">
        <f t="shared" si="28"/>
        <v>INTRAPRODUCTO</v>
      </c>
      <c r="Y68" s="72" t="str">
        <f t="shared" si="28"/>
        <v>INTRAPRODUCTO</v>
      </c>
      <c r="Z68" s="89" t="str">
        <f t="shared" si="28"/>
        <v>INTRAPRODUCTO</v>
      </c>
      <c r="AA68" s="72" t="str">
        <f t="shared" si="28"/>
        <v>INTRAPRODUCTO</v>
      </c>
      <c r="AB68" s="72" t="str">
        <f t="shared" ref="AB68:AC68" si="29">+IF(AB54&gt; 0.33,"VENTAJA","INTRAPRODUCTO")</f>
        <v>INTRAPRODUCTO</v>
      </c>
      <c r="AC68" s="72" t="str">
        <f t="shared" si="29"/>
        <v>INTRAPRODUCTO</v>
      </c>
      <c r="AD68" s="72" t="str">
        <f t="shared" ref="AD68:AE68" si="30">+IF(AD54&gt; 0.33,"VENTAJA","INTRAPRODUCTO")</f>
        <v>INTRAPRODUCTO</v>
      </c>
      <c r="AE68" s="72" t="str">
        <f t="shared" si="30"/>
        <v>INTRAPRODUCTO</v>
      </c>
      <c r="AF68" s="72" t="str">
        <f t="shared" ref="AF68" si="31">+IF(AF54&gt; 0.33,"VENTAJA","INTRAPRODUCTO")</f>
        <v>INTRAPRODUCTO</v>
      </c>
    </row>
    <row r="69" spans="4:32" x14ac:dyDescent="0.25">
      <c r="D69" s="242" t="s">
        <v>24</v>
      </c>
      <c r="E69" s="243"/>
      <c r="F69" s="94" t="str">
        <f t="shared" ref="F69:AA69" si="32">+IF(F55&gt; 0.33,"VENTAJA","INTRAPRODUCTO")</f>
        <v>INTRAPRODUCTO</v>
      </c>
      <c r="G69" s="72" t="str">
        <f t="shared" si="32"/>
        <v>INTRAPRODUCTO</v>
      </c>
      <c r="H69" s="89" t="str">
        <f t="shared" si="32"/>
        <v>INTRAPRODUCTO</v>
      </c>
      <c r="I69" s="72" t="str">
        <f t="shared" si="32"/>
        <v>INTRAPRODUCTO</v>
      </c>
      <c r="J69" s="89" t="str">
        <f t="shared" si="32"/>
        <v>INTRAPRODUCTO</v>
      </c>
      <c r="K69" s="72" t="str">
        <f t="shared" si="32"/>
        <v>INTRAPRODUCTO</v>
      </c>
      <c r="L69" s="89" t="str">
        <f t="shared" si="32"/>
        <v>INTRAPRODUCTO</v>
      </c>
      <c r="M69" s="72" t="str">
        <f t="shared" si="32"/>
        <v>INTRAPRODUCTO</v>
      </c>
      <c r="N69" s="89" t="str">
        <f t="shared" si="32"/>
        <v>INTRAPRODUCTO</v>
      </c>
      <c r="O69" s="72" t="str">
        <f t="shared" si="32"/>
        <v>INTRAPRODUCTO</v>
      </c>
      <c r="P69" s="89" t="str">
        <f t="shared" si="32"/>
        <v>INTRAPRODUCTO</v>
      </c>
      <c r="Q69" s="72" t="str">
        <f t="shared" si="32"/>
        <v>INTRAPRODUCTO</v>
      </c>
      <c r="R69" s="89" t="str">
        <f t="shared" si="32"/>
        <v>INTRAPRODUCTO</v>
      </c>
      <c r="S69" s="72" t="str">
        <f t="shared" si="32"/>
        <v>INTRAPRODUCTO</v>
      </c>
      <c r="T69" s="89" t="str">
        <f t="shared" si="32"/>
        <v>INTRAPRODUCTO</v>
      </c>
      <c r="U69" s="72" t="str">
        <f t="shared" si="32"/>
        <v>VENTAJA</v>
      </c>
      <c r="V69" s="89" t="str">
        <f t="shared" si="32"/>
        <v>INTRAPRODUCTO</v>
      </c>
      <c r="W69" s="72" t="str">
        <f t="shared" si="32"/>
        <v>INTRAPRODUCTO</v>
      </c>
      <c r="X69" s="89" t="str">
        <f t="shared" si="32"/>
        <v>INTRAPRODUCTO</v>
      </c>
      <c r="Y69" s="72" t="str">
        <f t="shared" si="32"/>
        <v>VENTAJA</v>
      </c>
      <c r="Z69" s="89" t="str">
        <f t="shared" si="32"/>
        <v>INTRAPRODUCTO</v>
      </c>
      <c r="AA69" s="72" t="str">
        <f t="shared" si="32"/>
        <v>INTRAPRODUCTO</v>
      </c>
      <c r="AB69" s="72" t="str">
        <f t="shared" ref="AB69:AC69" si="33">+IF(AB55&gt; 0.33,"VENTAJA","INTRAPRODUCTO")</f>
        <v>INTRAPRODUCTO</v>
      </c>
      <c r="AC69" s="72" t="str">
        <f t="shared" si="33"/>
        <v>INTRAPRODUCTO</v>
      </c>
      <c r="AD69" s="72" t="str">
        <f t="shared" ref="AD69:AE69" si="34">+IF(AD55&gt; 0.33,"VENTAJA","INTRAPRODUCTO")</f>
        <v>INTRAPRODUCTO</v>
      </c>
      <c r="AE69" s="72" t="str">
        <f t="shared" si="34"/>
        <v>INTRAPRODUCTO</v>
      </c>
      <c r="AF69" s="72" t="str">
        <f t="shared" ref="AF69" si="35">+IF(AF55&gt; 0.33,"VENTAJA","INTRAPRODUCTO")</f>
        <v>INTRAPRODUCTO</v>
      </c>
    </row>
    <row r="70" spans="4:32" ht="15.75" thickBot="1" x14ac:dyDescent="0.3">
      <c r="D70" s="240" t="s">
        <v>25</v>
      </c>
      <c r="E70" s="241"/>
      <c r="F70" s="95" t="str">
        <f t="shared" ref="F70:AA70" si="36">+IF(F56&gt; 0.33,"VENTAJA","INTRAPRODUCTO")</f>
        <v>VENTAJA</v>
      </c>
      <c r="G70" s="88" t="str">
        <f t="shared" si="36"/>
        <v>VENTAJA</v>
      </c>
      <c r="H70" s="96" t="str">
        <f t="shared" si="36"/>
        <v>VENTAJA</v>
      </c>
      <c r="I70" s="88" t="str">
        <f t="shared" si="36"/>
        <v>INTRAPRODUCTO</v>
      </c>
      <c r="J70" s="96" t="str">
        <f t="shared" si="36"/>
        <v>INTRAPRODUCTO</v>
      </c>
      <c r="K70" s="88" t="e">
        <f t="shared" si="36"/>
        <v>#VALUE!</v>
      </c>
      <c r="L70" s="96" t="str">
        <f t="shared" si="36"/>
        <v>VENTAJA</v>
      </c>
      <c r="M70" s="88" t="e">
        <f t="shared" si="36"/>
        <v>#VALUE!</v>
      </c>
      <c r="N70" s="96" t="e">
        <f t="shared" si="36"/>
        <v>#VALUE!</v>
      </c>
      <c r="O70" s="88" t="str">
        <f t="shared" si="36"/>
        <v>INTRAPRODUCTO</v>
      </c>
      <c r="P70" s="96" t="str">
        <f t="shared" si="36"/>
        <v>INTRAPRODUCTO</v>
      </c>
      <c r="Q70" s="88" t="str">
        <f t="shared" si="36"/>
        <v>INTRAPRODUCTO</v>
      </c>
      <c r="R70" s="96" t="str">
        <f t="shared" si="36"/>
        <v>INTRAPRODUCTO</v>
      </c>
      <c r="S70" s="88" t="str">
        <f t="shared" si="36"/>
        <v>INTRAPRODUCTO</v>
      </c>
      <c r="T70" s="96" t="str">
        <f t="shared" si="36"/>
        <v>INTRAPRODUCTO</v>
      </c>
      <c r="U70" s="88" t="str">
        <f t="shared" si="36"/>
        <v>INTRAPRODUCTO</v>
      </c>
      <c r="V70" s="96" t="str">
        <f t="shared" si="36"/>
        <v>INTRAPRODUCTO</v>
      </c>
      <c r="W70" s="88" t="str">
        <f t="shared" si="36"/>
        <v>INTRAPRODUCTO</v>
      </c>
      <c r="X70" s="96" t="str">
        <f t="shared" si="36"/>
        <v>INTRAPRODUCTO</v>
      </c>
      <c r="Y70" s="88" t="str">
        <f t="shared" si="36"/>
        <v>INTRAPRODUCTO</v>
      </c>
      <c r="Z70" s="96" t="str">
        <f t="shared" si="36"/>
        <v>INTRAPRODUCTO</v>
      </c>
      <c r="AA70" s="88" t="str">
        <f t="shared" si="36"/>
        <v>INTRAPRODUCTO</v>
      </c>
      <c r="AB70" s="88" t="str">
        <f t="shared" ref="AB70:AC70" si="37">+IF(AB56&gt; 0.33,"VENTAJA","INTRAPRODUCTO")</f>
        <v>INTRAPRODUCTO</v>
      </c>
      <c r="AC70" s="88" t="str">
        <f t="shared" si="37"/>
        <v>INTRAPRODUCTO</v>
      </c>
      <c r="AD70" s="88" t="str">
        <f t="shared" ref="AD70:AE70" si="38">+IF(AD56&gt; 0.33,"VENTAJA","INTRAPRODUCTO")</f>
        <v>INTRAPRODUCTO</v>
      </c>
      <c r="AE70" s="88" t="str">
        <f t="shared" si="38"/>
        <v>INTRAPRODUCTO</v>
      </c>
      <c r="AF70" s="88" t="str">
        <f t="shared" ref="AF70" si="39">+IF(AF56&gt; 0.33,"VENTAJA","INTRAPRODUCTO")</f>
        <v>INTRAPRODUCTO</v>
      </c>
    </row>
    <row r="71" spans="4:32" x14ac:dyDescent="0.25">
      <c r="D71" t="s">
        <v>52</v>
      </c>
      <c r="E71" s="111"/>
      <c r="F71" s="89"/>
      <c r="G71" s="89"/>
      <c r="H71" s="89"/>
      <c r="I71" s="89"/>
      <c r="J71" s="89"/>
      <c r="K71" s="89"/>
      <c r="L71" s="89"/>
      <c r="M71" s="89"/>
      <c r="N71" s="89"/>
      <c r="O71" s="89"/>
      <c r="P71" s="89"/>
      <c r="Q71" s="89"/>
      <c r="R71" s="89"/>
      <c r="S71" s="89"/>
      <c r="T71" s="89"/>
      <c r="U71" s="89"/>
      <c r="V71" s="89"/>
      <c r="W71" s="89"/>
      <c r="X71" s="89"/>
      <c r="Y71" s="89"/>
      <c r="Z71" s="89"/>
      <c r="AA71" s="89"/>
    </row>
    <row r="73" spans="4:32" ht="15.75" thickBot="1" x14ac:dyDescent="0.3">
      <c r="D73" t="s">
        <v>59</v>
      </c>
      <c r="E73" s="2"/>
    </row>
    <row r="74" spans="4:32" ht="15.75" thickBot="1" x14ac:dyDescent="0.3">
      <c r="D74" s="85" t="s">
        <v>14</v>
      </c>
      <c r="E74" s="86"/>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46" t="s">
        <v>15</v>
      </c>
      <c r="E75" s="247"/>
      <c r="F75" s="73">
        <v>10201048.063999999</v>
      </c>
      <c r="G75" s="74">
        <v>10647555.072000001</v>
      </c>
      <c r="H75" s="73">
        <v>11549019.136</v>
      </c>
      <c r="I75" s="74">
        <v>10821222.4</v>
      </c>
      <c r="J75" s="73">
        <v>11617030.143999999</v>
      </c>
      <c r="K75" s="74">
        <v>13158400.846999999</v>
      </c>
      <c r="L75" s="73">
        <v>12301486.486</v>
      </c>
      <c r="M75" s="74">
        <v>11897488.380999999</v>
      </c>
      <c r="N75" s="73">
        <v>13092218.069</v>
      </c>
      <c r="O75" s="74">
        <v>16729677.706</v>
      </c>
      <c r="P75" s="73">
        <v>21190438.734999999</v>
      </c>
      <c r="Q75" s="74">
        <v>24390975.103</v>
      </c>
      <c r="R75" s="73">
        <v>29991332</v>
      </c>
      <c r="S75" s="74">
        <v>37625882.064999998</v>
      </c>
      <c r="T75" s="73">
        <v>32852985.837000001</v>
      </c>
      <c r="U75" s="74">
        <v>39819528.641999997</v>
      </c>
      <c r="V75" s="73">
        <v>56953516.086000003</v>
      </c>
      <c r="W75" s="74">
        <v>60273618.167999998</v>
      </c>
      <c r="X75" s="73">
        <v>58821869.987000003</v>
      </c>
      <c r="Y75" s="74">
        <v>54794812.015000001</v>
      </c>
      <c r="Z75" s="73">
        <v>35690766.593000002</v>
      </c>
      <c r="AA75" s="75">
        <v>31044991.243000001</v>
      </c>
      <c r="AB75" s="75">
        <v>37766321.060000002</v>
      </c>
      <c r="AC75" s="75">
        <v>41831520.221000001</v>
      </c>
      <c r="AD75" s="75">
        <v>39489359.461999997</v>
      </c>
      <c r="AE75" s="75">
        <v>31055811</v>
      </c>
      <c r="AF75" s="75">
        <v>41389989</v>
      </c>
    </row>
    <row r="76" spans="4:32" x14ac:dyDescent="0.25">
      <c r="D76" s="242" t="s">
        <v>16</v>
      </c>
      <c r="E76" s="243"/>
      <c r="F76" s="76">
        <v>3098921.09</v>
      </c>
      <c r="G76" s="77">
        <v>2785849.662</v>
      </c>
      <c r="H76" s="76">
        <v>3607707.88</v>
      </c>
      <c r="I76" s="77">
        <v>3335956.557</v>
      </c>
      <c r="J76" s="76">
        <v>2695929.8470000001</v>
      </c>
      <c r="K76" s="77">
        <v>2405215.0010000002</v>
      </c>
      <c r="L76" s="76">
        <v>2138679.7719999999</v>
      </c>
      <c r="M76" s="77">
        <v>2078652.2009999999</v>
      </c>
      <c r="N76" s="76">
        <v>2115649.7719999999</v>
      </c>
      <c r="O76" s="77">
        <v>2562060.0449999999</v>
      </c>
      <c r="P76" s="76">
        <v>3414451.378</v>
      </c>
      <c r="Q76" s="77">
        <v>3636147.1490000002</v>
      </c>
      <c r="R76" s="76">
        <v>4207719.53</v>
      </c>
      <c r="S76" s="77">
        <v>4920759.6100000003</v>
      </c>
      <c r="T76" s="76">
        <v>4598395.335</v>
      </c>
      <c r="U76" s="77">
        <v>4252563.568</v>
      </c>
      <c r="V76" s="76">
        <v>5361940.517</v>
      </c>
      <c r="W76" s="77">
        <v>4891277.0719999997</v>
      </c>
      <c r="X76" s="76">
        <v>4827988.8420000002</v>
      </c>
      <c r="Y76" s="77">
        <v>5397566.3509999998</v>
      </c>
      <c r="Z76" s="76">
        <v>5065806.5839999998</v>
      </c>
      <c r="AA76" s="78">
        <v>5017400.301</v>
      </c>
      <c r="AB76" s="78">
        <v>5287654.5549999997</v>
      </c>
      <c r="AC76" s="78">
        <v>5056430.5199999996</v>
      </c>
      <c r="AD76" s="78">
        <v>5180742.5949999997</v>
      </c>
      <c r="AE76" s="78">
        <v>5734248</v>
      </c>
      <c r="AF76" s="78">
        <v>6808623</v>
      </c>
    </row>
    <row r="77" spans="4:32" x14ac:dyDescent="0.25">
      <c r="D77" s="244" t="s">
        <v>17</v>
      </c>
      <c r="E77" s="245"/>
      <c r="F77" s="79">
        <v>30803.01</v>
      </c>
      <c r="G77" s="80">
        <v>35173.404000000002</v>
      </c>
      <c r="H77" s="79">
        <v>39259.262000000002</v>
      </c>
      <c r="I77" s="80">
        <v>35104.345999999998</v>
      </c>
      <c r="J77" s="79">
        <v>39624.252</v>
      </c>
      <c r="K77" s="80">
        <v>46419.232000000004</v>
      </c>
      <c r="L77" s="79">
        <v>53188.722000000002</v>
      </c>
      <c r="M77" s="80">
        <v>74104.146999999997</v>
      </c>
      <c r="N77" s="79">
        <v>91780.876000000004</v>
      </c>
      <c r="O77" s="80">
        <v>123835.197</v>
      </c>
      <c r="P77" s="79">
        <v>96874.676000000007</v>
      </c>
      <c r="Q77" s="80">
        <v>94055.032999999996</v>
      </c>
      <c r="R77" s="79">
        <v>105375.874</v>
      </c>
      <c r="S77" s="80">
        <v>94489.955000000002</v>
      </c>
      <c r="T77" s="79">
        <v>70182.815000000002</v>
      </c>
      <c r="U77" s="80">
        <v>53309.548000000003</v>
      </c>
      <c r="V77" s="79">
        <v>64346.038</v>
      </c>
      <c r="W77" s="80">
        <v>70258.634000000005</v>
      </c>
      <c r="X77" s="79">
        <v>97455.774999999994</v>
      </c>
      <c r="Y77" s="80">
        <v>83701.375</v>
      </c>
      <c r="Z77" s="79">
        <v>73863.785999999993</v>
      </c>
      <c r="AA77" s="81">
        <v>54157.362999999998</v>
      </c>
      <c r="AB77" s="81">
        <v>67241.414999999994</v>
      </c>
      <c r="AC77" s="81">
        <v>74247.701000000001</v>
      </c>
      <c r="AD77" s="81">
        <v>79792.514999999999</v>
      </c>
      <c r="AE77" s="81">
        <v>45473</v>
      </c>
      <c r="AF77" s="81">
        <v>47547</v>
      </c>
    </row>
    <row r="78" spans="4:32" x14ac:dyDescent="0.25">
      <c r="D78" s="242" t="s">
        <v>18</v>
      </c>
      <c r="E78" s="243"/>
      <c r="F78" s="76">
        <v>579990.24399999995</v>
      </c>
      <c r="G78" s="77">
        <v>605765.80500000005</v>
      </c>
      <c r="H78" s="76">
        <v>616942.38699999999</v>
      </c>
      <c r="I78" s="77">
        <v>617456.18000000005</v>
      </c>
      <c r="J78" s="76">
        <v>620240.06799999997</v>
      </c>
      <c r="K78" s="77">
        <v>659124.23800000001</v>
      </c>
      <c r="L78" s="76">
        <v>688855.61499999999</v>
      </c>
      <c r="M78" s="77">
        <v>757827.40099999995</v>
      </c>
      <c r="N78" s="76">
        <v>789590.94900000002</v>
      </c>
      <c r="O78" s="77">
        <v>875534.74</v>
      </c>
      <c r="P78" s="76">
        <v>1139266.4569999999</v>
      </c>
      <c r="Q78" s="77">
        <v>1479351.7949999999</v>
      </c>
      <c r="R78" s="76">
        <v>1801174.3359999999</v>
      </c>
      <c r="S78" s="77">
        <v>1883633.2490000001</v>
      </c>
      <c r="T78" s="76">
        <v>1536759.11</v>
      </c>
      <c r="U78" s="77">
        <v>1790755.2039999999</v>
      </c>
      <c r="V78" s="76">
        <v>1862520.5719999999</v>
      </c>
      <c r="W78" s="77">
        <v>1903899.7069999999</v>
      </c>
      <c r="X78" s="76">
        <v>1983921.308</v>
      </c>
      <c r="Y78" s="77">
        <v>1921493.327</v>
      </c>
      <c r="Z78" s="76">
        <v>1777427.3</v>
      </c>
      <c r="AA78" s="78">
        <v>1737163.1470000001</v>
      </c>
      <c r="AB78" s="78">
        <v>1879180.273</v>
      </c>
      <c r="AC78" s="78">
        <v>2002077.676</v>
      </c>
      <c r="AD78" s="78">
        <v>1958958.048</v>
      </c>
      <c r="AE78" s="78">
        <v>1868552</v>
      </c>
      <c r="AF78" s="78">
        <v>2483094</v>
      </c>
    </row>
    <row r="79" spans="4:32" x14ac:dyDescent="0.25">
      <c r="D79" s="244" t="s">
        <v>19</v>
      </c>
      <c r="E79" s="245"/>
      <c r="F79" s="79">
        <v>2777924.2829999998</v>
      </c>
      <c r="G79" s="80">
        <v>3827695.986</v>
      </c>
      <c r="H79" s="79">
        <v>3622565.1490000002</v>
      </c>
      <c r="I79" s="80">
        <v>3273865.3459999999</v>
      </c>
      <c r="J79" s="79">
        <v>4702466.4309999999</v>
      </c>
      <c r="K79" s="80">
        <v>5668573.9000000004</v>
      </c>
      <c r="L79" s="79">
        <v>4465281.6239999998</v>
      </c>
      <c r="M79" s="80">
        <v>4273429.8509999998</v>
      </c>
      <c r="N79" s="79">
        <v>4869042.2489999998</v>
      </c>
      <c r="O79" s="80">
        <v>6174538.5109999999</v>
      </c>
      <c r="P79" s="79">
        <v>8316319.8449999997</v>
      </c>
      <c r="Q79" s="80">
        <v>9373867.7410000004</v>
      </c>
      <c r="R79" s="79">
        <v>10872100.037</v>
      </c>
      <c r="S79" s="80">
        <v>17295009.647999998</v>
      </c>
      <c r="T79" s="79">
        <v>15780856.358999999</v>
      </c>
      <c r="U79" s="80">
        <v>22564428.982000001</v>
      </c>
      <c r="V79" s="79">
        <v>36481785.703000002</v>
      </c>
      <c r="W79" s="80">
        <v>39611602.737000003</v>
      </c>
      <c r="X79" s="79">
        <v>39276186.884999998</v>
      </c>
      <c r="Y79" s="80">
        <v>35930632.399999999</v>
      </c>
      <c r="Z79" s="79">
        <v>18839854.679000001</v>
      </c>
      <c r="AA79" s="81">
        <v>14745528.085000001</v>
      </c>
      <c r="AB79" s="81">
        <v>20445576.850000001</v>
      </c>
      <c r="AC79" s="81">
        <v>24211578.954</v>
      </c>
      <c r="AD79" s="81">
        <v>21598659.598000001</v>
      </c>
      <c r="AE79" s="81">
        <v>12905691</v>
      </c>
      <c r="AF79" s="81">
        <v>19165038</v>
      </c>
    </row>
    <row r="80" spans="4:32" x14ac:dyDescent="0.25">
      <c r="D80" s="242" t="s">
        <v>20</v>
      </c>
      <c r="E80" s="243"/>
      <c r="F80" s="76">
        <v>15458.19</v>
      </c>
      <c r="G80" s="77">
        <v>20060.937999999998</v>
      </c>
      <c r="H80" s="76">
        <v>39520.923999999999</v>
      </c>
      <c r="I80" s="77">
        <v>47420.091999999997</v>
      </c>
      <c r="J80" s="76">
        <v>59328.618000000002</v>
      </c>
      <c r="K80" s="77">
        <v>49121.404000000002</v>
      </c>
      <c r="L80" s="76">
        <v>40252.230000000003</v>
      </c>
      <c r="M80" s="77">
        <v>47038.563999999998</v>
      </c>
      <c r="N80" s="76">
        <v>70101.479000000007</v>
      </c>
      <c r="O80" s="77">
        <v>132581.01300000001</v>
      </c>
      <c r="P80" s="76">
        <v>122856.924</v>
      </c>
      <c r="Q80" s="77">
        <v>127010.948</v>
      </c>
      <c r="R80" s="76">
        <v>261453.73800000001</v>
      </c>
      <c r="S80" s="77">
        <v>384381.01500000001</v>
      </c>
      <c r="T80" s="76">
        <v>178528.27600000001</v>
      </c>
      <c r="U80" s="77">
        <v>135985.625</v>
      </c>
      <c r="V80" s="76">
        <v>290296.103</v>
      </c>
      <c r="W80" s="77">
        <v>280943.15100000001</v>
      </c>
      <c r="X80" s="76">
        <v>255500.98800000001</v>
      </c>
      <c r="Y80" s="77">
        <v>328909.83600000001</v>
      </c>
      <c r="Z80" s="76">
        <v>363479.42700000003</v>
      </c>
      <c r="AA80" s="78">
        <v>338839.57299999997</v>
      </c>
      <c r="AB80" s="78">
        <v>500779.88900000002</v>
      </c>
      <c r="AC80" s="78">
        <v>585061.14500000002</v>
      </c>
      <c r="AD80" s="78">
        <v>497421.35700000002</v>
      </c>
      <c r="AE80" s="78">
        <v>555744</v>
      </c>
      <c r="AF80" s="78">
        <v>683108</v>
      </c>
    </row>
    <row r="81" spans="4:32" x14ac:dyDescent="0.25">
      <c r="D81" s="244" t="s">
        <v>21</v>
      </c>
      <c r="E81" s="245"/>
      <c r="F81" s="79">
        <v>806467.44</v>
      </c>
      <c r="G81" s="80">
        <v>878271.42099999997</v>
      </c>
      <c r="H81" s="79">
        <v>1075389.1259999999</v>
      </c>
      <c r="I81" s="80">
        <v>1092606.466</v>
      </c>
      <c r="J81" s="79">
        <v>1179674.507</v>
      </c>
      <c r="K81" s="80">
        <v>1335680.9410000001</v>
      </c>
      <c r="L81" s="79">
        <v>1361828.9720000001</v>
      </c>
      <c r="M81" s="80">
        <v>1329738.9140000001</v>
      </c>
      <c r="N81" s="79">
        <v>1219370.236</v>
      </c>
      <c r="O81" s="80">
        <v>1541722.7209999999</v>
      </c>
      <c r="P81" s="79">
        <v>1786172.6610000001</v>
      </c>
      <c r="Q81" s="80">
        <v>2024381.6680000001</v>
      </c>
      <c r="R81" s="79">
        <v>2413255.6839999999</v>
      </c>
      <c r="S81" s="80">
        <v>2951475.1740000001</v>
      </c>
      <c r="T81" s="79">
        <v>2715936.733</v>
      </c>
      <c r="U81" s="80">
        <v>2846822.6030000001</v>
      </c>
      <c r="V81" s="79">
        <v>3312122.983</v>
      </c>
      <c r="W81" s="80">
        <v>3428685.415</v>
      </c>
      <c r="X81" s="79">
        <v>3733191.8110000002</v>
      </c>
      <c r="Y81" s="80">
        <v>3684127.247</v>
      </c>
      <c r="Z81" s="79">
        <v>3423007.0780000002</v>
      </c>
      <c r="AA81" s="81">
        <v>3029705.855</v>
      </c>
      <c r="AB81" s="81">
        <v>3053327.361</v>
      </c>
      <c r="AC81" s="81">
        <v>3210970.0660000001</v>
      </c>
      <c r="AD81" s="81">
        <v>3134328.5630000001</v>
      </c>
      <c r="AE81" s="81">
        <v>2867523</v>
      </c>
      <c r="AF81" s="81">
        <v>3784040</v>
      </c>
    </row>
    <row r="82" spans="4:32" x14ac:dyDescent="0.25">
      <c r="D82" s="242" t="s">
        <v>22</v>
      </c>
      <c r="E82" s="243"/>
      <c r="F82" s="76">
        <v>1467892.4750000001</v>
      </c>
      <c r="G82" s="77">
        <v>1145310.274</v>
      </c>
      <c r="H82" s="76">
        <v>1189097.206</v>
      </c>
      <c r="I82" s="77">
        <v>1100459.8259999999</v>
      </c>
      <c r="J82" s="76">
        <v>1195512.314</v>
      </c>
      <c r="K82" s="77">
        <v>1443992.7379999999</v>
      </c>
      <c r="L82" s="76">
        <v>1600065.148</v>
      </c>
      <c r="M82" s="77">
        <v>1560431.6310000001</v>
      </c>
      <c r="N82" s="76">
        <v>1737469.0460000001</v>
      </c>
      <c r="O82" s="77">
        <v>2330093.8820000002</v>
      </c>
      <c r="P82" s="76">
        <v>2753889.4539999999</v>
      </c>
      <c r="Q82" s="77">
        <v>3484528.9249999998</v>
      </c>
      <c r="R82" s="76">
        <v>4748504.3559999997</v>
      </c>
      <c r="S82" s="77">
        <v>4649722.3870000001</v>
      </c>
      <c r="T82" s="76">
        <v>3441238.7110000001</v>
      </c>
      <c r="U82" s="77">
        <v>3337209.6940000001</v>
      </c>
      <c r="V82" s="76">
        <v>3472061.2480000001</v>
      </c>
      <c r="W82" s="77">
        <v>3549539.51</v>
      </c>
      <c r="X82" s="76">
        <v>3048385.906</v>
      </c>
      <c r="Y82" s="77">
        <v>2962845.625</v>
      </c>
      <c r="Z82" s="76">
        <v>2367656.7080000001</v>
      </c>
      <c r="AA82" s="78">
        <v>2028656.209</v>
      </c>
      <c r="AB82" s="78">
        <v>2137856.7110000001</v>
      </c>
      <c r="AC82" s="78">
        <v>2445979.3769999999</v>
      </c>
      <c r="AD82" s="78">
        <v>2402659.0589999999</v>
      </c>
      <c r="AE82" s="78">
        <v>1946915</v>
      </c>
      <c r="AF82" s="78">
        <v>2585719</v>
      </c>
    </row>
    <row r="83" spans="4:32" x14ac:dyDescent="0.25">
      <c r="D83" s="244" t="s">
        <v>23</v>
      </c>
      <c r="E83" s="245"/>
      <c r="F83" s="79">
        <v>264716.17499999999</v>
      </c>
      <c r="G83" s="80">
        <v>290365.29800000001</v>
      </c>
      <c r="H83" s="79">
        <v>438185.76</v>
      </c>
      <c r="I83" s="80">
        <v>427399.25199999998</v>
      </c>
      <c r="J83" s="79">
        <v>306885.30800000002</v>
      </c>
      <c r="K83" s="80">
        <v>565442.83100000001</v>
      </c>
      <c r="L83" s="79">
        <v>828162.73800000001</v>
      </c>
      <c r="M83" s="80">
        <v>663024.73400000005</v>
      </c>
      <c r="N83" s="79">
        <v>430313.315</v>
      </c>
      <c r="O83" s="80">
        <v>910814.52500000002</v>
      </c>
      <c r="P83" s="79">
        <v>1265020.04</v>
      </c>
      <c r="Q83" s="80">
        <v>1519771.098</v>
      </c>
      <c r="R83" s="79">
        <v>2208299.469</v>
      </c>
      <c r="S83" s="80">
        <v>1884343.71</v>
      </c>
      <c r="T83" s="79">
        <v>1427862.03</v>
      </c>
      <c r="U83" s="80">
        <v>1265311.8959999999</v>
      </c>
      <c r="V83" s="79">
        <v>1720984.7679999999</v>
      </c>
      <c r="W83" s="80">
        <v>1492637.152</v>
      </c>
      <c r="X83" s="79">
        <v>1834495.1359999999</v>
      </c>
      <c r="Y83" s="80">
        <v>1529037.4939999999</v>
      </c>
      <c r="Z83" s="79">
        <v>1423523.017</v>
      </c>
      <c r="AA83" s="81">
        <v>1464320.9709999999</v>
      </c>
      <c r="AB83" s="81">
        <v>1526610.9469999999</v>
      </c>
      <c r="AC83" s="81">
        <v>1571426.105</v>
      </c>
      <c r="AD83" s="81">
        <v>1631002.3049999999</v>
      </c>
      <c r="AE83" s="81">
        <v>1230427</v>
      </c>
      <c r="AF83" s="81">
        <v>1401013</v>
      </c>
    </row>
    <row r="84" spans="4:32" x14ac:dyDescent="0.25">
      <c r="D84" s="242" t="s">
        <v>24</v>
      </c>
      <c r="E84" s="243"/>
      <c r="F84" s="76">
        <v>985174.973</v>
      </c>
      <c r="G84" s="77">
        <v>854746.38600000006</v>
      </c>
      <c r="H84" s="76">
        <v>844979.59499999997</v>
      </c>
      <c r="I84" s="77">
        <v>870562.44400000002</v>
      </c>
      <c r="J84" s="76">
        <v>807029.93</v>
      </c>
      <c r="K84" s="77">
        <v>975983.973</v>
      </c>
      <c r="L84" s="76">
        <v>1113974.9620000001</v>
      </c>
      <c r="M84" s="77">
        <v>999796.94099999999</v>
      </c>
      <c r="N84" s="76">
        <v>1176477.253</v>
      </c>
      <c r="O84" s="77">
        <v>1501711.953</v>
      </c>
      <c r="P84" s="76">
        <v>1662357.4920000001</v>
      </c>
      <c r="Q84" s="77">
        <v>1818153.287</v>
      </c>
      <c r="R84" s="76">
        <v>2568492.432</v>
      </c>
      <c r="S84" s="77">
        <v>2529167.3969999999</v>
      </c>
      <c r="T84" s="76">
        <v>1535642.514</v>
      </c>
      <c r="U84" s="77">
        <v>1443255.895</v>
      </c>
      <c r="V84" s="76">
        <v>1590328.8319999999</v>
      </c>
      <c r="W84" s="77">
        <v>1631760.6129999999</v>
      </c>
      <c r="X84" s="76">
        <v>1499523.801</v>
      </c>
      <c r="Y84" s="77">
        <v>1360366.0090000001</v>
      </c>
      <c r="Z84" s="76">
        <v>1254999.4099999999</v>
      </c>
      <c r="AA84" s="78">
        <v>1085000.3689999999</v>
      </c>
      <c r="AB84" s="78">
        <v>1086945.68</v>
      </c>
      <c r="AC84" s="78">
        <v>1207352.51</v>
      </c>
      <c r="AD84" s="78">
        <v>1211819.1680000001</v>
      </c>
      <c r="AE84" s="78">
        <v>982329</v>
      </c>
      <c r="AF84" s="78">
        <v>1280420</v>
      </c>
    </row>
    <row r="85" spans="4:32" ht="15.75" thickBot="1" x14ac:dyDescent="0.3">
      <c r="D85" s="240" t="s">
        <v>25</v>
      </c>
      <c r="E85" s="241"/>
      <c r="F85" s="82">
        <v>173700.736</v>
      </c>
      <c r="G85" s="83">
        <v>204315.77</v>
      </c>
      <c r="H85" s="82">
        <v>75372.135999999999</v>
      </c>
      <c r="I85" s="83">
        <v>20392.142</v>
      </c>
      <c r="J85" s="82">
        <v>10338.969999999999</v>
      </c>
      <c r="K85" s="83">
        <v>8846.5889999999999</v>
      </c>
      <c r="L85" s="82">
        <v>11196.703</v>
      </c>
      <c r="M85" s="83">
        <v>113443.997</v>
      </c>
      <c r="N85" s="82">
        <v>592422.89399999997</v>
      </c>
      <c r="O85" s="83">
        <v>576785.11899999995</v>
      </c>
      <c r="P85" s="82">
        <v>633229.92799999996</v>
      </c>
      <c r="Q85" s="83">
        <v>833707.58499999996</v>
      </c>
      <c r="R85" s="82">
        <v>804956.70200000005</v>
      </c>
      <c r="S85" s="83">
        <v>1032900.036</v>
      </c>
      <c r="T85" s="82">
        <v>1567584.0730000001</v>
      </c>
      <c r="U85" s="83">
        <v>2129885.764</v>
      </c>
      <c r="V85" s="82">
        <v>2797129.4870000002</v>
      </c>
      <c r="W85" s="83">
        <v>3413014.27</v>
      </c>
      <c r="X85" s="82">
        <v>2265219.588</v>
      </c>
      <c r="Y85" s="83">
        <v>1596132.41</v>
      </c>
      <c r="Z85" s="82">
        <v>1101148.7209999999</v>
      </c>
      <c r="AA85" s="84">
        <v>1544219.487</v>
      </c>
      <c r="AB85" s="84">
        <v>1781147.379</v>
      </c>
      <c r="AC85" s="84">
        <v>1466396.166</v>
      </c>
      <c r="AD85" s="84">
        <v>1793976.254</v>
      </c>
      <c r="AE85" s="84">
        <v>2918909</v>
      </c>
      <c r="AF85" s="84">
        <v>3151388</v>
      </c>
    </row>
    <row r="86" spans="4:32" x14ac:dyDescent="0.25">
      <c r="D86"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workbookViewId="0">
      <selection activeCell="AI62" sqref="AI62"/>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 min="32" max="32" width="26.5703125" customWidth="1"/>
  </cols>
  <sheetData>
    <row r="7" spans="2:16" ht="15" customHeight="1" x14ac:dyDescent="0.25">
      <c r="C7" s="110"/>
      <c r="D7" s="211" t="s">
        <v>46</v>
      </c>
      <c r="E7" s="211"/>
      <c r="I7" s="200" t="s">
        <v>45</v>
      </c>
      <c r="J7" s="200"/>
      <c r="K7" s="200"/>
      <c r="M7" s="61"/>
      <c r="N7" s="61"/>
      <c r="O7" s="61"/>
      <c r="P7" s="61"/>
    </row>
    <row r="8" spans="2:16" x14ac:dyDescent="0.25">
      <c r="B8" s="110"/>
      <c r="C8" s="110"/>
      <c r="D8" s="211"/>
      <c r="E8" s="211"/>
      <c r="I8" s="200"/>
      <c r="J8" s="200"/>
      <c r="K8" s="200"/>
      <c r="L8" s="61"/>
      <c r="M8" s="61"/>
      <c r="N8" s="61"/>
      <c r="O8" s="61"/>
      <c r="P8" s="61"/>
    </row>
    <row r="9" spans="2:16" x14ac:dyDescent="0.25">
      <c r="B9" s="110"/>
      <c r="C9" s="110"/>
      <c r="D9" s="211"/>
      <c r="E9" s="211"/>
      <c r="I9" s="200"/>
      <c r="J9" s="200"/>
      <c r="K9" s="200"/>
      <c r="L9" s="61"/>
      <c r="M9" s="61"/>
      <c r="N9" s="61"/>
      <c r="O9" s="61"/>
      <c r="P9" s="61"/>
    </row>
    <row r="10" spans="2:16" x14ac:dyDescent="0.25">
      <c r="B10" s="110"/>
      <c r="C10" s="110"/>
      <c r="D10" s="211"/>
      <c r="E10" s="211"/>
      <c r="I10" s="200"/>
      <c r="J10" s="200"/>
      <c r="K10" s="200"/>
      <c r="L10" s="61"/>
      <c r="M10" s="61"/>
      <c r="N10" s="61"/>
      <c r="O10" s="61"/>
      <c r="P10" s="61"/>
    </row>
    <row r="11" spans="2:16" x14ac:dyDescent="0.25">
      <c r="B11" s="110"/>
      <c r="C11" s="110"/>
      <c r="D11" s="211"/>
      <c r="E11" s="211"/>
      <c r="I11" s="200"/>
      <c r="J11" s="200"/>
      <c r="K11" s="200"/>
      <c r="L11" s="61"/>
      <c r="M11" s="61"/>
      <c r="N11" s="61"/>
      <c r="O11" s="61"/>
      <c r="P11" s="61"/>
    </row>
    <row r="12" spans="2:16" x14ac:dyDescent="0.25">
      <c r="B12" s="110"/>
      <c r="C12" s="110"/>
      <c r="D12" s="211"/>
      <c r="E12" s="211"/>
      <c r="I12" s="200"/>
      <c r="J12" s="200"/>
      <c r="K12" s="200"/>
      <c r="L12" s="61"/>
      <c r="M12" s="61"/>
      <c r="N12" s="61"/>
      <c r="O12" s="61"/>
      <c r="P12" s="61"/>
    </row>
    <row r="13" spans="2:16" x14ac:dyDescent="0.25">
      <c r="B13" s="110"/>
      <c r="C13" s="110"/>
      <c r="D13" s="211"/>
      <c r="E13" s="211"/>
      <c r="I13" s="200"/>
      <c r="J13" s="200"/>
      <c r="K13" s="200"/>
      <c r="L13" s="61"/>
      <c r="M13" s="61"/>
      <c r="N13" s="61"/>
      <c r="O13" s="61"/>
      <c r="P13" s="61"/>
    </row>
    <row r="14" spans="2:16" x14ac:dyDescent="0.25">
      <c r="B14" s="110"/>
      <c r="C14" s="110"/>
      <c r="D14" s="211"/>
      <c r="E14" s="211"/>
      <c r="I14" s="200"/>
      <c r="J14" s="200"/>
      <c r="K14" s="200"/>
      <c r="L14" s="61"/>
      <c r="M14" s="61"/>
      <c r="N14" s="61"/>
      <c r="O14" s="61"/>
      <c r="P14" s="61"/>
    </row>
    <row r="15" spans="2:16" ht="17.25" customHeight="1" x14ac:dyDescent="0.25">
      <c r="B15" s="110"/>
      <c r="C15" s="110"/>
      <c r="D15" s="110"/>
      <c r="E15" s="110"/>
      <c r="G15" s="248" t="s">
        <v>47</v>
      </c>
      <c r="H15" s="248"/>
      <c r="I15" s="200"/>
      <c r="J15" s="200"/>
      <c r="K15" s="200"/>
      <c r="L15" s="61"/>
      <c r="M15" s="61"/>
      <c r="N15" s="61"/>
      <c r="O15" s="61"/>
      <c r="P15" s="61"/>
    </row>
    <row r="16" spans="2:16" x14ac:dyDescent="0.25">
      <c r="B16" s="110"/>
      <c r="C16" s="110"/>
      <c r="D16" s="110"/>
      <c r="E16" s="110"/>
      <c r="G16" s="248"/>
      <c r="H16" s="248"/>
      <c r="I16" s="54"/>
      <c r="J16" s="54" t="s">
        <v>3</v>
      </c>
      <c r="L16" s="61"/>
      <c r="M16" s="61"/>
      <c r="N16" s="61"/>
      <c r="O16" s="61"/>
      <c r="P16" s="61"/>
    </row>
    <row r="17" spans="3:15" x14ac:dyDescent="0.25">
      <c r="C17" s="54"/>
      <c r="D17" s="54"/>
      <c r="E17" s="54" t="s">
        <v>3</v>
      </c>
      <c r="G17" s="54" t="s">
        <v>3</v>
      </c>
      <c r="H17" s="54"/>
      <c r="I17" s="54"/>
      <c r="N17" s="54"/>
      <c r="O17" s="54"/>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42" t="s">
        <v>16</v>
      </c>
      <c r="E46" s="243"/>
      <c r="F46" s="98">
        <f>+(A!D47-B!E47)/(A!D47+B!E47)</f>
        <v>0.59837794610679218</v>
      </c>
      <c r="G46" s="99">
        <f>+(A!E47-B!F47)/(A!E47+B!F47)</f>
        <v>0.71425340777752866</v>
      </c>
      <c r="H46" s="100">
        <f>+(A!F47-B!G47)/(A!F47+B!G47)</f>
        <v>0.72152029401245477</v>
      </c>
      <c r="I46" s="99">
        <f>+(A!G47-B!H47)/(A!G47+B!H47)</f>
        <v>0.71100788738371146</v>
      </c>
      <c r="J46" s="100">
        <f>+(A!H47-B!I47)/(A!H47+B!I47)</f>
        <v>0.60174419026054127</v>
      </c>
      <c r="K46" s="99">
        <f>+(A!I47-B!J47)/(A!I47+B!J47)</f>
        <v>0.35269324514995554</v>
      </c>
      <c r="L46" s="100" t="e">
        <f>+(A!#REF!-B!K47)/(A!#REF!+B!K47)</f>
        <v>#REF!</v>
      </c>
      <c r="M46" s="99">
        <f>+(A!K47-B!L47)/(A!K47+B!L47)</f>
        <v>0.70848077520155761</v>
      </c>
      <c r="N46" s="100">
        <f>+(A!L47-B!M47)/(A!L47+B!M47)</f>
        <v>0.24987438343969071</v>
      </c>
      <c r="O46" s="99">
        <f>+(A!M47-B!N47)/(A!M47+B!N47)</f>
        <v>0.53636989552663272</v>
      </c>
      <c r="P46" s="100">
        <f>+(A!N47-B!O47)/(A!N47+B!O47)</f>
        <v>0.18348288543045299</v>
      </c>
      <c r="Q46" s="99">
        <f>+(A!O47-B!P47)/(A!O47+B!P47)</f>
        <v>0.76639708317276745</v>
      </c>
      <c r="R46" s="100">
        <f>+(A!P47-B!Q47)/(A!P47+B!Q47)</f>
        <v>0.80206510453588675</v>
      </c>
      <c r="S46" s="99">
        <f>+(A!Q47-B!R47)/(A!Q47+B!R47)</f>
        <v>0.83176569210123519</v>
      </c>
      <c r="T46" s="100">
        <f>+(A!R47-B!S47)/(A!R47+B!S47)</f>
        <v>0.8812318999638884</v>
      </c>
      <c r="U46" s="99">
        <f>+(A!S47-B!T47)/(A!S47+B!T47)</f>
        <v>0.67822243240831148</v>
      </c>
      <c r="V46" s="100">
        <f>+(A!T47-B!U47)/(A!T47+B!U47)</f>
        <v>0.52605112707371715</v>
      </c>
      <c r="W46" s="99">
        <f>+(A!U47-B!V47)/(A!U47+B!V47)</f>
        <v>0.5276447911258858</v>
      </c>
      <c r="X46" s="100">
        <f>+(A!V47-B!W47)/(A!V47+B!W47)</f>
        <v>0.45687015764744243</v>
      </c>
      <c r="Y46" s="99">
        <f>+(A!W47-B!X47)/(A!W47+B!X47)</f>
        <v>0.30945190473699424</v>
      </c>
      <c r="Z46" s="100">
        <f>+(A!X47-B!Y47)/(A!X47+B!Y47)</f>
        <v>0.28096471549871599</v>
      </c>
      <c r="AA46" s="99">
        <f>+(A!Y47-B!Z47)/(A!Y47+B!Z47)</f>
        <v>0.34855380676610448</v>
      </c>
      <c r="AB46" s="99">
        <f>+(A!Z47-B!AA47)/(A!Z47+B!AA47)</f>
        <v>0.55633791885446104</v>
      </c>
      <c r="AC46" s="99">
        <f>+(A!AA47-B!AB47)/(A!AA47+B!AB47)</f>
        <v>0.45814869288118515</v>
      </c>
      <c r="AD46" s="99">
        <f>+(A!AB47-B!AC47)/(A!AB47+B!AC47)</f>
        <v>0.28754586345040689</v>
      </c>
      <c r="AE46" s="99">
        <f>+(A!AC47-B!AD47)/(A!AC47+B!AD47)</f>
        <v>0.42741115297123095</v>
      </c>
      <c r="AF46" s="99">
        <f>+(A!AD47-B!AE47)/(A!AD47+B!AE47)</f>
        <v>0.23055430486938144</v>
      </c>
    </row>
    <row r="47" spans="4:32" x14ac:dyDescent="0.25">
      <c r="D47" s="244" t="s">
        <v>17</v>
      </c>
      <c r="E47" s="245"/>
      <c r="F47" s="101">
        <f>+(A!D48-B!E48)/(A!D48+B!E48)</f>
        <v>1.6429429893617661E-2</v>
      </c>
      <c r="G47" s="102">
        <f>+(A!E48-B!F48)/(A!E48+B!F48)</f>
        <v>6.4234547687269772E-2</v>
      </c>
      <c r="H47" s="103">
        <f>+(A!F48-B!G48)/(A!F48+B!G48)</f>
        <v>-0.24223231624888547</v>
      </c>
      <c r="I47" s="102">
        <f>+(A!G48-B!H48)/(A!G48+B!H48)</f>
        <v>-0.43802290420326928</v>
      </c>
      <c r="J47" s="103">
        <f>+(A!H48-B!I48)/(A!H48+B!I48)</f>
        <v>-0.166535983159252</v>
      </c>
      <c r="K47" s="102">
        <f>+(A!I48-B!J48)/(A!I48+B!J48)</f>
        <v>-0.25557894511058687</v>
      </c>
      <c r="L47" s="103">
        <f>+(A!J47-B!K48)/(A!J47+B!K48)</f>
        <v>0.85175691827581645</v>
      </c>
      <c r="M47" s="102">
        <f>+(A!K48-B!L48)/(A!K48+B!L48)</f>
        <v>-0.51581164141528313</v>
      </c>
      <c r="N47" s="103">
        <f>+(A!L48-B!M48)/(A!L48+B!M48)</f>
        <v>-0.677594583174703</v>
      </c>
      <c r="O47" s="102">
        <f>+(A!M48-B!N48)/(A!M48+B!N48)</f>
        <v>-0.85000015106724691</v>
      </c>
      <c r="P47" s="103">
        <f>+(A!N48-B!O48)/(A!N48+B!O48)</f>
        <v>-0.90996197767264619</v>
      </c>
      <c r="Q47" s="102">
        <f>+(A!O48-B!P48)/(A!O48+B!P48)</f>
        <v>-0.76964190373653329</v>
      </c>
      <c r="R47" s="103">
        <f>+(A!P48-B!Q48)/(A!P48+B!Q48)</f>
        <v>-0.79536220008271463</v>
      </c>
      <c r="S47" s="102">
        <f>+(A!Q48-B!R48)/(A!Q48+B!R48)</f>
        <v>-0.5788097212476877</v>
      </c>
      <c r="T47" s="103">
        <f>+(A!R48-B!S48)/(A!R48+B!S48)</f>
        <v>-0.99051855076855255</v>
      </c>
      <c r="U47" s="102" t="e">
        <f>+(A!S48-B!T48)/(A!S48+B!T48)</f>
        <v>#VALUE!</v>
      </c>
      <c r="V47" s="103">
        <f>+(A!T48-B!U48)/(A!T48+B!U48)</f>
        <v>-0.89348756722291189</v>
      </c>
      <c r="W47" s="102">
        <f>+(A!U48-B!V48)/(A!U48+B!V48)</f>
        <v>-0.97960540979866262</v>
      </c>
      <c r="X47" s="103" t="e">
        <f>+(A!V48-B!W48)/(A!V48+B!W48)</f>
        <v>#VALUE!</v>
      </c>
      <c r="Y47" s="102" t="e">
        <f>+(A!W48-B!X48)/(A!W48+B!X48)</f>
        <v>#VALUE!</v>
      </c>
      <c r="Z47" s="103">
        <f>+(A!X48-B!Y48)/(A!X48+B!Y48)</f>
        <v>-0.9880042065610668</v>
      </c>
      <c r="AA47" s="102">
        <f>+(A!Y48-B!Z48)/(A!Y48+B!Z48)</f>
        <v>-0.95363866052023594</v>
      </c>
      <c r="AB47" s="102">
        <f>+(A!Z48-B!AA48)/(A!Z48+B!AA48)</f>
        <v>-0.85064607469042297</v>
      </c>
      <c r="AC47" s="102">
        <f>+(A!AA48-B!AB48)/(A!AA48+B!AB48)</f>
        <v>-0.8493546414444676</v>
      </c>
      <c r="AD47" s="102">
        <f>+(A!AB48-B!AC48)/(A!AB48+B!AC48)</f>
        <v>-0.89339779779496398</v>
      </c>
      <c r="AE47" s="102">
        <f>+(A!AC48-B!AD48)/(A!AC48+B!AD48)</f>
        <v>-0.92058411500805626</v>
      </c>
      <c r="AF47" s="102">
        <f>+(A!AD48-B!AE48)/(A!AD48+B!AE48)</f>
        <v>-0.82678348449846029</v>
      </c>
    </row>
    <row r="48" spans="4:32" x14ac:dyDescent="0.25">
      <c r="D48" s="242" t="s">
        <v>18</v>
      </c>
      <c r="E48" s="243"/>
      <c r="F48" s="101">
        <f>+(A!D49-B!E49)/(A!D49+B!E49)</f>
        <v>0.60251972984554425</v>
      </c>
      <c r="G48" s="102">
        <f>+(A!E49-B!F49)/(A!E49+B!F49)</f>
        <v>0.1047066524566258</v>
      </c>
      <c r="H48" s="103">
        <f>+(A!F49-B!G49)/(A!F49+B!G49)</f>
        <v>0.22478246859950515</v>
      </c>
      <c r="I48" s="102">
        <f>+(A!G49-B!H49)/(A!G49+B!H49)</f>
        <v>0.15907036610998626</v>
      </c>
      <c r="J48" s="103">
        <f>+(A!H49-B!I49)/(A!H49+B!I49)</f>
        <v>0.26638345652432593</v>
      </c>
      <c r="K48" s="102">
        <f>+(A!I49-B!J49)/(A!I49+B!J49)</f>
        <v>1.7364223736592257E-2</v>
      </c>
      <c r="L48" s="103">
        <f>+(A!J48-B!K49)/(A!J48+B!K49)</f>
        <v>-0.52226455127011806</v>
      </c>
      <c r="M48" s="102">
        <f>+(A!K49-B!L49)/(A!K49+B!L49)</f>
        <v>-5.0803978300241096E-2</v>
      </c>
      <c r="N48" s="103">
        <f>+(A!L49-B!M49)/(A!L49+B!M49)</f>
        <v>-0.11983880474318108</v>
      </c>
      <c r="O48" s="102">
        <f>+(A!M49-B!N49)/(A!M49+B!N49)</f>
        <v>-0.22536233289074548</v>
      </c>
      <c r="P48" s="103">
        <f>+(A!N49-B!O49)/(A!N49+B!O49)</f>
        <v>-3.8982170913477637E-2</v>
      </c>
      <c r="Q48" s="102">
        <f>+(A!O49-B!P49)/(A!O49+B!P49)</f>
        <v>-0.40160281496162176</v>
      </c>
      <c r="R48" s="103">
        <f>+(A!P49-B!Q49)/(A!P49+B!Q49)</f>
        <v>-0.44080735736957766</v>
      </c>
      <c r="S48" s="102">
        <f>+(A!Q49-B!R49)/(A!Q49+B!R49)</f>
        <v>-0.47927268293063602</v>
      </c>
      <c r="T48" s="103">
        <f>+(A!R49-B!S49)/(A!R49+B!S49)</f>
        <v>-0.27823447119203032</v>
      </c>
      <c r="U48" s="102">
        <f>+(A!S49-B!T49)/(A!S49+B!T49)</f>
        <v>-0.23794500943200653</v>
      </c>
      <c r="V48" s="103">
        <f>+(A!T49-B!U49)/(A!T49+B!U49)</f>
        <v>-0.30123724172970151</v>
      </c>
      <c r="W48" s="102">
        <f>+(A!U49-B!V49)/(A!U49+B!V49)</f>
        <v>-0.27022395183896197</v>
      </c>
      <c r="X48" s="103">
        <f>+(A!V49-B!W49)/(A!V49+B!W49)</f>
        <v>-0.18346741238273867</v>
      </c>
      <c r="Y48" s="102">
        <f>+(A!W49-B!X49)/(A!W49+B!X49)</f>
        <v>-0.30104213710025418</v>
      </c>
      <c r="Z48" s="103">
        <f>+(A!X49-B!Y49)/(A!X49+B!Y49)</f>
        <v>-0.20617243374545496</v>
      </c>
      <c r="AA48" s="102">
        <f>+(A!Y49-B!Z49)/(A!Y49+B!Z49)</f>
        <v>-0.36463774317846021</v>
      </c>
      <c r="AB48" s="102">
        <f>+(A!Z49-B!AA49)/(A!Z49+B!AA49)</f>
        <v>-0.34526478484305689</v>
      </c>
      <c r="AC48" s="102">
        <f>+(A!AA49-B!AB49)/(A!AA49+B!AB49)</f>
        <v>-0.27931540436948543</v>
      </c>
      <c r="AD48" s="102">
        <f>+(A!AB49-B!AC49)/(A!AB49+B!AC49)</f>
        <v>-0.32788555825425802</v>
      </c>
      <c r="AE48" s="102">
        <f>+(A!AC49-B!AD49)/(A!AC49+B!AD49)</f>
        <v>-0.26920041653645399</v>
      </c>
      <c r="AF48" s="102">
        <f>+(A!AD49-B!AE49)/(A!AD49+B!AE49)</f>
        <v>-0.2033439811382835</v>
      </c>
    </row>
    <row r="49" spans="4:32" x14ac:dyDescent="0.25">
      <c r="D49" s="244" t="s">
        <v>19</v>
      </c>
      <c r="E49" s="245"/>
      <c r="F49" s="101">
        <f>+(A!D50-B!E50)/(A!D50+B!E50)</f>
        <v>0.87134605632473572</v>
      </c>
      <c r="G49" s="102">
        <f>+(A!E50-B!F50)/(A!E50+B!F50)</f>
        <v>0.9512665545132678</v>
      </c>
      <c r="H49" s="103">
        <f>+(A!F50-B!G50)/(A!F50+B!G50)</f>
        <v>0.91478800482535905</v>
      </c>
      <c r="I49" s="102">
        <f>+(A!G50-B!H50)/(A!G50+B!H50)</f>
        <v>0.96112445059297669</v>
      </c>
      <c r="J49" s="103">
        <f>+(A!H50-B!I50)/(A!H50+B!I50)</f>
        <v>0.92568107557635271</v>
      </c>
      <c r="K49" s="102">
        <f>+(A!I50-B!J50)/(A!I50+B!J50)</f>
        <v>0.96445142227607605</v>
      </c>
      <c r="L49" s="103">
        <f>+(A!J49-B!K50)/(A!J49+B!K50)</f>
        <v>0.14682661905899999</v>
      </c>
      <c r="M49" s="102">
        <f>+(A!K50-B!L50)/(A!K50+B!L50)</f>
        <v>0.9523283536319197</v>
      </c>
      <c r="N49" s="103">
        <f>+(A!L50-B!M50)/(A!L50+B!M50)</f>
        <v>0.97458185009296883</v>
      </c>
      <c r="O49" s="102">
        <f>+(A!M50-B!N50)/(A!M50+B!N50)</f>
        <v>0.93261059037726635</v>
      </c>
      <c r="P49" s="103">
        <f>+(A!N50-B!O50)/(A!N50+B!O50)</f>
        <v>0.61221108156278292</v>
      </c>
      <c r="Q49" s="102">
        <f>+(A!O50-B!P50)/(A!O50+B!P50)</f>
        <v>0.98842127385942302</v>
      </c>
      <c r="R49" s="103">
        <f>+(A!P50-B!Q50)/(A!P50+B!Q50)</f>
        <v>0.98428754353169989</v>
      </c>
      <c r="S49" s="102">
        <f>+(A!Q50-B!R50)/(A!Q50+B!R50)</f>
        <v>0.91782535684239697</v>
      </c>
      <c r="T49" s="103">
        <f>+(A!R50-B!S50)/(A!R50+B!S50)</f>
        <v>0.92878752535614484</v>
      </c>
      <c r="U49" s="102">
        <f>+(A!S50-B!T50)/(A!S50+B!T50)</f>
        <v>0.95353650184706462</v>
      </c>
      <c r="V49" s="103">
        <f>+(A!T50-B!U50)/(A!T50+B!U50)</f>
        <v>0.95830082243858272</v>
      </c>
      <c r="W49" s="102">
        <f>+(A!U50-B!V50)/(A!U50+B!V50)</f>
        <v>0.56931339281072812</v>
      </c>
      <c r="X49" s="103">
        <f>+(A!V50-B!W50)/(A!V50+B!W50)</f>
        <v>0.8501981640182622</v>
      </c>
      <c r="Y49" s="102">
        <f>+(A!W50-B!X50)/(A!W50+B!X50)</f>
        <v>0.73461910051657975</v>
      </c>
      <c r="Z49" s="103">
        <f>+(A!X50-B!Y50)/(A!X50+B!Y50)</f>
        <v>0.57611031619395103</v>
      </c>
      <c r="AA49" s="102">
        <f>+(A!Y50-B!Z50)/(A!Y50+B!Z50)</f>
        <v>0.75999240888345798</v>
      </c>
      <c r="AB49" s="102">
        <f>+(A!Z50-B!AA50)/(A!Z50+B!AA50)</f>
        <v>0.7901196895814061</v>
      </c>
      <c r="AC49" s="102">
        <f>+(A!AA50-B!AB50)/(A!AA50+B!AB50)</f>
        <v>0.77482550459351596</v>
      </c>
      <c r="AD49" s="102">
        <f>+(A!AB50-B!AC50)/(A!AB50+B!AC50)</f>
        <v>0.61617146804221135</v>
      </c>
      <c r="AE49" s="102">
        <f>+(A!AC50-B!AD50)/(A!AC50+B!AD50)</f>
        <v>0.59235140892411431</v>
      </c>
      <c r="AF49" s="102">
        <f>+(A!AD50-B!AE50)/(A!AD50+B!AE50)</f>
        <v>0.60856139320546687</v>
      </c>
    </row>
    <row r="50" spans="4:32" x14ac:dyDescent="0.25">
      <c r="D50" s="242" t="s">
        <v>20</v>
      </c>
      <c r="E50" s="243"/>
      <c r="F50" s="101" t="e">
        <f>+(A!D51-B!E51)/(A!D51+B!E51)</f>
        <v>#VALUE!</v>
      </c>
      <c r="G50" s="102">
        <f>+(A!E51-B!F51)/(A!E51+B!F51)</f>
        <v>0.46601455911927714</v>
      </c>
      <c r="H50" s="103" t="e">
        <f>+(A!F51-B!G51)/(A!F51+B!G51)</f>
        <v>#VALUE!</v>
      </c>
      <c r="I50" s="102" t="e">
        <f>+(A!G51-B!H51)/(A!G51+B!H51)</f>
        <v>#VALUE!</v>
      </c>
      <c r="J50" s="103" t="e">
        <f>+(A!H51-B!I51)/(A!H51+B!I51)</f>
        <v>#VALUE!</v>
      </c>
      <c r="K50" s="102" t="e">
        <f>+(A!I51-B!J51)/(A!I51+B!J51)</f>
        <v>#VALUE!</v>
      </c>
      <c r="L50" s="103">
        <f>+(A!J50-B!K51)/(A!J50+B!K51)</f>
        <v>0.99112479262602893</v>
      </c>
      <c r="M50" s="102" t="e">
        <f>+(A!K51-B!L51)/(A!K51+B!L51)</f>
        <v>#VALUE!</v>
      </c>
      <c r="N50" s="103" t="e">
        <f>+(A!L51-B!M51)/(A!L51+B!M51)</f>
        <v>#VALUE!</v>
      </c>
      <c r="O50" s="102" t="e">
        <f>+(A!M51-B!N51)/(A!M51+B!N51)</f>
        <v>#VALUE!</v>
      </c>
      <c r="P50" s="103">
        <f>+(A!N51-B!O51)/(A!N51+B!O51)</f>
        <v>-0.98530937773333027</v>
      </c>
      <c r="Q50" s="102" t="e">
        <f>+(A!O51-B!P51)/(A!O51+B!P51)</f>
        <v>#VALUE!</v>
      </c>
      <c r="R50" s="103">
        <f>+(A!P51-B!Q51)/(A!P51+B!Q51)</f>
        <v>-0.9999204569442619</v>
      </c>
      <c r="S50" s="102">
        <f>+(A!Q51-B!R51)/(A!Q51+B!R51)</f>
        <v>-0.99777425442551304</v>
      </c>
      <c r="T50" s="103" t="e">
        <f>+(A!R51-B!S51)/(A!R51+B!S51)</f>
        <v>#VALUE!</v>
      </c>
      <c r="U50" s="102">
        <f>+(A!S51-B!T51)/(A!S51+B!T51)</f>
        <v>-0.98006299350379489</v>
      </c>
      <c r="V50" s="103">
        <f>+(A!T51-B!U51)/(A!T51+B!U51)</f>
        <v>-0.99159371255761153</v>
      </c>
      <c r="W50" s="102">
        <f>+(A!U51-B!V51)/(A!U51+B!V51)</f>
        <v>-0.99773817601752335</v>
      </c>
      <c r="X50" s="103">
        <f>+(A!V51-B!W51)/(A!V51+B!W51)</f>
        <v>-0.8937516542057653</v>
      </c>
      <c r="Y50" s="102">
        <f>+(A!W51-B!X51)/(A!W51+B!X51)</f>
        <v>-0.95077976779982576</v>
      </c>
      <c r="Z50" s="103" t="e">
        <f>+(A!X51-B!Y51)/(A!X51+B!Y51)</f>
        <v>#VALUE!</v>
      </c>
      <c r="AA50" s="102" t="e">
        <f>+(A!Y51-B!Z51)/(A!Y51+B!Z51)</f>
        <v>#VALUE!</v>
      </c>
      <c r="AB50" s="102">
        <f>+(A!Z51-B!AA51)/(A!Z51+B!AA51)</f>
        <v>0.83081164541348862</v>
      </c>
      <c r="AC50" s="102" t="e">
        <f>+(A!AA51-B!AB51)/(A!AA51+B!AB51)</f>
        <v>#VALUE!</v>
      </c>
      <c r="AD50" s="102">
        <f>+(A!AB51-B!AC51)/(A!AB51+B!AC51)</f>
        <v>-0.95757443955127863</v>
      </c>
      <c r="AE50" s="102">
        <f>+(A!AC51-B!AD51)/(A!AC51+B!AD51)</f>
        <v>-0.18796575380461919</v>
      </c>
      <c r="AF50" s="102">
        <f>+(A!AD51-B!AE51)/(A!AD51+B!AE51)</f>
        <v>-0.11212065125125252</v>
      </c>
    </row>
    <row r="51" spans="4:32" x14ac:dyDescent="0.25">
      <c r="D51" s="244" t="s">
        <v>21</v>
      </c>
      <c r="E51" s="245"/>
      <c r="F51" s="101">
        <f>+(A!D52-B!E52)/(A!D52+B!E52)</f>
        <v>-0.93983490810091919</v>
      </c>
      <c r="G51" s="102">
        <f>+(A!E52-B!F52)/(A!E52+B!F52)</f>
        <v>-0.88131480361439296</v>
      </c>
      <c r="H51" s="103">
        <f>+(A!F52-B!G52)/(A!F52+B!G52)</f>
        <v>-0.85670219197086916</v>
      </c>
      <c r="I51" s="102">
        <f>+(A!G52-B!H52)/(A!G52+B!H52)</f>
        <v>-0.88953214690017623</v>
      </c>
      <c r="J51" s="103">
        <f>+(A!H52-B!I52)/(A!H52+B!I52)</f>
        <v>-0.84614039356354731</v>
      </c>
      <c r="K51" s="102">
        <f>+(A!I52-B!J52)/(A!I52+B!J52)</f>
        <v>-0.92288079174590831</v>
      </c>
      <c r="L51" s="103">
        <f>+(A!J51-B!K52)/(A!J51+B!K52)</f>
        <v>-0.98679847898844442</v>
      </c>
      <c r="M51" s="102">
        <f>+(A!K52-B!L52)/(A!K52+B!L52)</f>
        <v>-0.914571106278116</v>
      </c>
      <c r="N51" s="103">
        <f>+(A!L52-B!M52)/(A!L52+B!M52)</f>
        <v>-0.95321721513275393</v>
      </c>
      <c r="O51" s="102">
        <f>+(A!M52-B!N52)/(A!M52+B!N52)</f>
        <v>-0.94687205799360907</v>
      </c>
      <c r="P51" s="103">
        <f>+(A!N52-B!O52)/(A!N52+B!O52)</f>
        <v>-0.94258449256168109</v>
      </c>
      <c r="Q51" s="102">
        <f>+(A!O52-B!P52)/(A!O52+B!P52)</f>
        <v>-0.9547064351605361</v>
      </c>
      <c r="R51" s="103">
        <f>+(A!P52-B!Q52)/(A!P52+B!Q52)</f>
        <v>-0.98450546154303653</v>
      </c>
      <c r="S51" s="102">
        <f>+(A!Q52-B!R52)/(A!Q52+B!R52)</f>
        <v>-0.97604382457246275</v>
      </c>
      <c r="T51" s="103">
        <f>+(A!R52-B!S52)/(A!R52+B!S52)</f>
        <v>-0.98091208877751701</v>
      </c>
      <c r="U51" s="102">
        <f>+(A!S52-B!T52)/(A!S52+B!T52)</f>
        <v>-0.9830726109493606</v>
      </c>
      <c r="V51" s="103">
        <f>+(A!T52-B!U52)/(A!T52+B!U52)</f>
        <v>-0.97881190263473483</v>
      </c>
      <c r="W51" s="102">
        <f>+(A!U52-B!V52)/(A!U52+B!V52)</f>
        <v>-0.97228139155712001</v>
      </c>
      <c r="X51" s="103">
        <f>+(A!V52-B!W52)/(A!V52+B!W52)</f>
        <v>-0.96590030306156238</v>
      </c>
      <c r="Y51" s="102">
        <f>+(A!W52-B!X52)/(A!W52+B!X52)</f>
        <v>-0.96155931835762309</v>
      </c>
      <c r="Z51" s="103">
        <f>+(A!X52-B!Y52)/(A!X52+B!Y52)</f>
        <v>-0.96428735534721255</v>
      </c>
      <c r="AA51" s="102">
        <f>+(A!Y52-B!Z52)/(A!Y52+B!Z52)</f>
        <v>-0.97362201613218269</v>
      </c>
      <c r="AB51" s="102">
        <f>+(A!Z52-B!AA52)/(A!Z52+B!AA52)</f>
        <v>-0.96800467165095494</v>
      </c>
      <c r="AC51" s="102">
        <f>+(A!AA52-B!AB52)/(A!AA52+B!AB52)</f>
        <v>-0.96552680678806801</v>
      </c>
      <c r="AD51" s="102">
        <f>+(A!AB52-B!AC52)/(A!AB52+B!AC52)</f>
        <v>-0.97411469091919278</v>
      </c>
      <c r="AE51" s="102">
        <f>+(A!AC52-B!AD52)/(A!AC52+B!AD52)</f>
        <v>-0.98306673695871394</v>
      </c>
      <c r="AF51" s="102">
        <f>+(A!AD52-B!AE52)/(A!AD52+B!AE52)</f>
        <v>-0.97911090663257905</v>
      </c>
    </row>
    <row r="52" spans="4:32" x14ac:dyDescent="0.25">
      <c r="D52" s="242" t="s">
        <v>22</v>
      </c>
      <c r="E52" s="243"/>
      <c r="F52" s="101">
        <f>+(A!D53-B!E53)/(A!D53+B!E53)</f>
        <v>0.22780402925253584</v>
      </c>
      <c r="G52" s="102">
        <f>+(A!E53-B!F53)/(A!E53+B!F53)</f>
        <v>4.9564736856686172E-2</v>
      </c>
      <c r="H52" s="103">
        <f>+(A!F53-B!G53)/(A!F53+B!G53)</f>
        <v>-0.23701254587474346</v>
      </c>
      <c r="I52" s="102">
        <f>+(A!G53-B!H53)/(A!G53+B!H53)</f>
        <v>-0.1855204826628393</v>
      </c>
      <c r="J52" s="103">
        <f>+(A!H53-B!I53)/(A!H53+B!I53)</f>
        <v>-0.42160009190037118</v>
      </c>
      <c r="K52" s="102">
        <f>+(A!I53-B!J53)/(A!I53+B!J53)</f>
        <v>-0.18516219741757742</v>
      </c>
      <c r="L52" s="103">
        <f>+(A!J52-B!K53)/(A!J52+B!K53)</f>
        <v>-0.83187598313834288</v>
      </c>
      <c r="M52" s="102">
        <f>+(A!K53-B!L53)/(A!K53+B!L53)</f>
        <v>1.6588935368325008E-2</v>
      </c>
      <c r="N52" s="103">
        <f>+(A!L53-B!M53)/(A!L53+B!M53)</f>
        <v>7.4254086788866788E-2</v>
      </c>
      <c r="O52" s="102">
        <f>+(A!M53-B!N53)/(A!M53+B!N53)</f>
        <v>6.6653927497258056E-2</v>
      </c>
      <c r="P52" s="103">
        <f>+(A!N53-B!O53)/(A!N53+B!O53)</f>
        <v>-0.12927108906728213</v>
      </c>
      <c r="Q52" s="102">
        <f>+(A!O53-B!P53)/(A!O53+B!P53)</f>
        <v>-7.9367593266592124E-2</v>
      </c>
      <c r="R52" s="103">
        <f>+(A!P53-B!Q53)/(A!P53+B!Q53)</f>
        <v>2.0101586799134871E-2</v>
      </c>
      <c r="S52" s="102">
        <f>+(A!Q53-B!R53)/(A!Q53+B!R53)</f>
        <v>-0.38561633483648855</v>
      </c>
      <c r="T52" s="103">
        <f>+(A!R53-B!S53)/(A!R53+B!S53)</f>
        <v>-0.76790590946327286</v>
      </c>
      <c r="U52" s="102">
        <f>+(A!S53-B!T53)/(A!S53+B!T53)</f>
        <v>-0.81855852769451043</v>
      </c>
      <c r="V52" s="103">
        <f>+(A!T53-B!U53)/(A!T53+B!U53)</f>
        <v>-0.84857706431822988</v>
      </c>
      <c r="W52" s="102">
        <f>+(A!U53-B!V53)/(A!U53+B!V53)</f>
        <v>-0.69648188448213466</v>
      </c>
      <c r="X52" s="103">
        <f>+(A!V53-B!W53)/(A!V53+B!W53)</f>
        <v>-0.78566626908203796</v>
      </c>
      <c r="Y52" s="102">
        <f>+(A!W53-B!X53)/(A!W53+B!X53)</f>
        <v>-0.90247982709942787</v>
      </c>
      <c r="Z52" s="103">
        <f>+(A!X53-B!Y53)/(A!X53+B!Y53)</f>
        <v>-0.90165988660135521</v>
      </c>
      <c r="AA52" s="102">
        <f>+(A!Y53-B!Z53)/(A!Y53+B!Z53)</f>
        <v>-0.93609327504797712</v>
      </c>
      <c r="AB52" s="102">
        <f>+(A!Z53-B!AA53)/(A!Z53+B!AA53)</f>
        <v>-0.93965574482092484</v>
      </c>
      <c r="AC52" s="102">
        <f>+(A!AA53-B!AB53)/(A!AA53+B!AB53)</f>
        <v>-0.80833099094472449</v>
      </c>
      <c r="AD52" s="102">
        <f>+(A!AB53-B!AC53)/(A!AB53+B!AC53)</f>
        <v>-0.94958800231110851</v>
      </c>
      <c r="AE52" s="102">
        <f>+(A!AC53-B!AD53)/(A!AC53+B!AD53)</f>
        <v>-0.94829285750344583</v>
      </c>
      <c r="AF52" s="102">
        <f>+(A!AD53-B!AE53)/(A!AD53+B!AE53)</f>
        <v>-0.9232518561106714</v>
      </c>
    </row>
    <row r="53" spans="4:32" x14ac:dyDescent="0.25">
      <c r="D53" s="244" t="s">
        <v>23</v>
      </c>
      <c r="E53" s="245"/>
      <c r="F53" s="101">
        <f>+(A!D54-B!E54)/(A!D54+B!E54)</f>
        <v>-0.99866694529104871</v>
      </c>
      <c r="G53" s="102">
        <f>+(A!E54-B!F54)/(A!E54+B!F54)</f>
        <v>-0.99556218476696257</v>
      </c>
      <c r="H53" s="103">
        <f>+(A!F54-B!G54)/(A!F54+B!G54)</f>
        <v>-0.9971347538537314</v>
      </c>
      <c r="I53" s="102">
        <f>+(A!G54-B!H54)/(A!G54+B!H54)</f>
        <v>-0.99835728175045879</v>
      </c>
      <c r="J53" s="103">
        <f>+(A!H54-B!I54)/(A!H54+B!I54)</f>
        <v>-0.99749458146574999</v>
      </c>
      <c r="K53" s="102">
        <f>+(A!I54-B!J54)/(A!I54+B!J54)</f>
        <v>-0.99508747963931743</v>
      </c>
      <c r="L53" s="103">
        <f>+(A!J53-B!K54)/(A!J53+B!K54)</f>
        <v>-0.65339542718404153</v>
      </c>
      <c r="M53" s="102">
        <f>+(A!K54-B!L54)/(A!K54+B!L54)</f>
        <v>-0.98551588522638811</v>
      </c>
      <c r="N53" s="103">
        <f>+(A!L54-B!M54)/(A!L54+B!M54)</f>
        <v>-0.99019059377002239</v>
      </c>
      <c r="O53" s="102">
        <f>+(A!M54-B!N54)/(A!M54+B!N54)</f>
        <v>-0.97788334166306801</v>
      </c>
      <c r="P53" s="103">
        <f>+(A!N54-B!O54)/(A!N54+B!O54)</f>
        <v>-0.98512869570882011</v>
      </c>
      <c r="Q53" s="102">
        <f>+(A!O54-B!P54)/(A!O54+B!P54)</f>
        <v>-0.98326491835126983</v>
      </c>
      <c r="R53" s="103">
        <f>+(A!P54-B!Q54)/(A!P54+B!Q54)</f>
        <v>-0.80452127351050451</v>
      </c>
      <c r="S53" s="102">
        <f>+(A!Q54-B!R54)/(A!Q54+B!R54)</f>
        <v>-0.99715593985565221</v>
      </c>
      <c r="T53" s="103">
        <f>+(A!R54-B!S54)/(A!R54+B!S54)</f>
        <v>-0.99447855800424445</v>
      </c>
      <c r="U53" s="102">
        <f>+(A!S54-B!T54)/(A!S54+B!T54)</f>
        <v>-0.98413984224714379</v>
      </c>
      <c r="V53" s="103">
        <f>+(A!T54-B!U54)/(A!T54+B!U54)</f>
        <v>-0.99724316950019054</v>
      </c>
      <c r="W53" s="102">
        <f>+(A!U54-B!V54)/(A!U54+B!V54)</f>
        <v>-0.99134510098465789</v>
      </c>
      <c r="X53" s="103">
        <f>+(A!V54-B!W54)/(A!V54+B!W54)</f>
        <v>-0.99128219705919296</v>
      </c>
      <c r="Y53" s="102">
        <f>+(A!W54-B!X54)/(A!W54+B!X54)</f>
        <v>-0.99227094426965701</v>
      </c>
      <c r="Z53" s="103">
        <f>+(A!X54-B!Y54)/(A!X54+B!Y54)</f>
        <v>-0.99681557398903153</v>
      </c>
      <c r="AA53" s="102">
        <f>+(A!Y54-B!Z54)/(A!Y54+B!Z54)</f>
        <v>-0.99018027133160103</v>
      </c>
      <c r="AB53" s="102">
        <f>+(A!Z54-B!AA54)/(A!Z54+B!AA54)</f>
        <v>-0.99454539361439331</v>
      </c>
      <c r="AC53" s="102">
        <f>+(A!AA54-B!AB54)/(A!AA54+B!AB54)</f>
        <v>-0.98866500683147562</v>
      </c>
      <c r="AD53" s="102">
        <f>+(A!AB54-B!AC54)/(A!AB54+B!AC54)</f>
        <v>-0.99635781205123064</v>
      </c>
      <c r="AE53" s="102">
        <f>+(A!AC54-B!AD54)/(A!AC54+B!AD54)</f>
        <v>-0.99654386360533542</v>
      </c>
      <c r="AF53" s="102">
        <f>+(A!AD54-B!AE54)/(A!AD54+B!AE54)</f>
        <v>-0.9966981923503605</v>
      </c>
    </row>
    <row r="54" spans="4:32" x14ac:dyDescent="0.25">
      <c r="D54" s="242" t="s">
        <v>24</v>
      </c>
      <c r="E54" s="243"/>
      <c r="F54" s="101">
        <f>+(A!D55-B!E55)/(A!D55+B!E55)</f>
        <v>-0.37213286381135652</v>
      </c>
      <c r="G54" s="102">
        <f>+(A!E55-B!F55)/(A!E55+B!F55)</f>
        <v>-0.56108201883982722</v>
      </c>
      <c r="H54" s="103">
        <f>+(A!F55-B!G55)/(A!F55+B!G55)</f>
        <v>-0.57651161738706347</v>
      </c>
      <c r="I54" s="102">
        <f>+(A!G55-B!H55)/(A!G55+B!H55)</f>
        <v>-0.83418420823290906</v>
      </c>
      <c r="J54" s="103">
        <f>+(A!H55-B!I55)/(A!H55+B!I55)</f>
        <v>-0.84597842815584368</v>
      </c>
      <c r="K54" s="102">
        <f>+(A!I55-B!J55)/(A!I55+B!J55)</f>
        <v>-0.6879257436615166</v>
      </c>
      <c r="L54" s="103">
        <f>+(A!J54-B!K55)/(A!J54+B!K55)</f>
        <v>-0.95862337632872863</v>
      </c>
      <c r="M54" s="102">
        <f>+(A!K55-B!L55)/(A!K55+B!L55)</f>
        <v>-0.82944203593595556</v>
      </c>
      <c r="N54" s="103">
        <f>+(A!L55-B!M55)/(A!L55+B!M55)</f>
        <v>-0.76869805224542465</v>
      </c>
      <c r="O54" s="102">
        <f>+(A!M55-B!N55)/(A!M55+B!N55)</f>
        <v>-0.78531154139601889</v>
      </c>
      <c r="P54" s="103">
        <f>+(A!N55-B!O55)/(A!N55+B!O55)</f>
        <v>-0.66427205726108096</v>
      </c>
      <c r="Q54" s="102">
        <f>+(A!O55-B!P55)/(A!O55+B!P55)</f>
        <v>-0.4730572808157063</v>
      </c>
      <c r="R54" s="103">
        <f>+(A!P55-B!Q55)/(A!P55+B!Q55)</f>
        <v>-0.53449303846159779</v>
      </c>
      <c r="S54" s="102">
        <f>+(A!Q55-B!R55)/(A!Q55+B!R55)</f>
        <v>-0.6068373066866416</v>
      </c>
      <c r="T54" s="103">
        <f>+(A!R55-B!S55)/(A!R55+B!S55)</f>
        <v>-0.59908644451267157</v>
      </c>
      <c r="U54" s="102">
        <f>+(A!S55-B!T55)/(A!S55+B!T55)</f>
        <v>-0.67115750031690002</v>
      </c>
      <c r="V54" s="103">
        <f>+(A!T55-B!U55)/(A!T55+B!U55)</f>
        <v>-0.71968861053188893</v>
      </c>
      <c r="W54" s="102">
        <f>+(A!U55-B!V55)/(A!U55+B!V55)</f>
        <v>-0.73991449667904696</v>
      </c>
      <c r="X54" s="103">
        <f>+(A!V55-B!W55)/(A!V55+B!W55)</f>
        <v>-0.77277860037622847</v>
      </c>
      <c r="Y54" s="102">
        <f>+(A!W55-B!X55)/(A!W55+B!X55)</f>
        <v>-0.75354693648547622</v>
      </c>
      <c r="Z54" s="103">
        <f>+(A!X55-B!Y55)/(A!X55+B!Y55)</f>
        <v>-0.76142312127510314</v>
      </c>
      <c r="AA54" s="102">
        <f>+(A!Y55-B!Z55)/(A!Y55+B!Z55)</f>
        <v>-0.81032114871973604</v>
      </c>
      <c r="AB54" s="102">
        <f>+(A!Z55-B!AA55)/(A!Z55+B!AA55)</f>
        <v>-0.78703417241386764</v>
      </c>
      <c r="AC54" s="102">
        <f>+(A!AA55-B!AB55)/(A!AA55+B!AB55)</f>
        <v>-0.83116203051550464</v>
      </c>
      <c r="AD54" s="102">
        <f>+(A!AB55-B!AC55)/(A!AB55+B!AC55)</f>
        <v>-0.83507602721887952</v>
      </c>
      <c r="AE54" s="102">
        <f>+(A!AC55-B!AD55)/(A!AC55+B!AD55)</f>
        <v>-0.81359855173335416</v>
      </c>
      <c r="AF54" s="102">
        <f>+(A!AD55-B!AE55)/(A!AD55+B!AE55)</f>
        <v>-0.85152878723150804</v>
      </c>
    </row>
    <row r="55" spans="4:32" ht="15.75" thickBot="1" x14ac:dyDescent="0.3">
      <c r="D55" s="240" t="s">
        <v>25</v>
      </c>
      <c r="E55" s="241"/>
      <c r="F55" s="104">
        <f>+(A!D56-B!E56)/(A!D56+B!E56)</f>
        <v>0.16294639759578375</v>
      </c>
      <c r="G55" s="105">
        <f>+(A!E56-B!F56)/(A!E56+B!F56)</f>
        <v>9.6275373991591126E-2</v>
      </c>
      <c r="H55" s="106">
        <f>+(A!F56-B!G56)/(A!F56+B!G56)</f>
        <v>-0.90694907866264696</v>
      </c>
      <c r="I55" s="105">
        <f>+(A!G56-B!H56)/(A!G56+B!H56)</f>
        <v>-0.99999952451136009</v>
      </c>
      <c r="J55" s="106">
        <f>+(A!H56-B!I56)/(A!H56+B!I56)</f>
        <v>-0.99999943682610948</v>
      </c>
      <c r="K55" s="105"/>
      <c r="L55" s="106">
        <f>+(A!J55-B!K56)/(A!J55+B!K56)</f>
        <v>0.94881117477223331</v>
      </c>
      <c r="M55" s="105" t="e">
        <f>+(A!K56-B!L56)/(A!K56+B!L56)</f>
        <v>#VALUE!</v>
      </c>
      <c r="N55" s="106" t="e">
        <f>+(A!L56-B!M56)/(A!L56+B!M56)</f>
        <v>#VALUE!</v>
      </c>
      <c r="O55" s="105">
        <f>+(A!M56-B!N56)/(A!M56+B!N56)</f>
        <v>-0.94033303989934125</v>
      </c>
      <c r="P55" s="106">
        <f>+(A!N56-B!O56)/(A!N56+B!O56)</f>
        <v>-4.4235775440429968E-2</v>
      </c>
      <c r="Q55" s="105">
        <f>+(A!O56-B!P56)/(A!O56+B!P56)</f>
        <v>-0.3077317647253488</v>
      </c>
      <c r="R55" s="106">
        <f>+(A!P56-B!Q56)/(A!P56+B!Q56)</f>
        <v>-0.63823892131875359</v>
      </c>
      <c r="S55" s="105">
        <f>+(A!Q56-B!R56)/(A!Q56+B!R56)</f>
        <v>0.59199966435825568</v>
      </c>
      <c r="T55" s="106">
        <f>+(A!R56-B!S56)/(A!R56+B!S56)</f>
        <v>-0.81002930937919937</v>
      </c>
      <c r="U55" s="105">
        <f>+(A!S56-B!T56)/(A!S56+B!T56)</f>
        <v>-0.7910879717707332</v>
      </c>
      <c r="V55" s="106">
        <f>+(A!T56-B!U56)/(A!T56+B!U56)</f>
        <v>-0.87012920055957854</v>
      </c>
      <c r="W55" s="105">
        <f>+(A!U56-B!V56)/(A!U56+B!V56)</f>
        <v>-0.81865209636156022</v>
      </c>
      <c r="X55" s="106">
        <f>+(A!V56-B!W56)/(A!V56+B!W56)</f>
        <v>-0.86151755255070028</v>
      </c>
      <c r="Y55" s="105">
        <f>+(A!W56-B!X56)/(A!W56+B!X56)</f>
        <v>-0.27455901845996705</v>
      </c>
      <c r="Z55" s="106">
        <f>+(A!X56-B!Y56)/(A!X56+B!Y56)</f>
        <v>-0.33975383559085015</v>
      </c>
      <c r="AA55" s="105">
        <f>+(A!Y56-B!Z56)/(A!Y56+B!Z56)</f>
        <v>-0.1993323222464895</v>
      </c>
      <c r="AB55" s="105">
        <f>+(A!Z56-B!AA56)/(A!Z56+B!AA56)</f>
        <v>-7.0537767910835185E-3</v>
      </c>
      <c r="AC55" s="105">
        <f>+(A!AA56-B!AB56)/(A!AA56+B!AB56)</f>
        <v>0.1689649897595259</v>
      </c>
      <c r="AD55" s="105">
        <f>+(A!AB56-B!AC56)/(A!AB56+B!AC56)</f>
        <v>0.4945949738271283</v>
      </c>
      <c r="AE55" s="105">
        <f>+(A!AC56-B!AD56)/(A!AC56+B!AD56)</f>
        <v>0.87303744359711855</v>
      </c>
      <c r="AF55" s="105">
        <f>+(A!AD56-B!AE56)/(A!AD56+B!AE56)</f>
        <v>0.46282642467881535</v>
      </c>
    </row>
    <row r="56" spans="4:32" x14ac:dyDescent="0.25">
      <c r="D56" t="s">
        <v>52</v>
      </c>
      <c r="E56" s="111"/>
      <c r="F56" s="103"/>
      <c r="G56" s="103"/>
      <c r="H56" s="103"/>
      <c r="I56" s="103"/>
      <c r="J56" s="103"/>
      <c r="K56" s="103"/>
      <c r="L56" s="103"/>
      <c r="M56" s="103"/>
      <c r="N56" s="103"/>
      <c r="O56" s="103"/>
      <c r="P56" s="103"/>
      <c r="Q56" s="103"/>
      <c r="R56" s="103"/>
      <c r="S56" s="103"/>
      <c r="T56" s="103"/>
      <c r="U56" s="103"/>
      <c r="V56" s="103"/>
      <c r="W56" s="103"/>
      <c r="X56" s="103"/>
      <c r="Y56" s="103"/>
      <c r="Z56" s="103"/>
      <c r="AA56" s="103"/>
      <c r="AB56" s="103"/>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42" t="s">
        <v>16</v>
      </c>
      <c r="E59" s="243"/>
      <c r="F59" s="107" t="str">
        <f>+IF(F46&gt;0.33, "COMERCIO INTRAINDUSTRIAL", "INDICIO DE COMERCIO INTRAINDUSTRIAL")</f>
        <v>COMERCIO INTRAINDUSTRIAL</v>
      </c>
      <c r="G59" s="137" t="str">
        <f t="shared" ref="G59:AA59" si="0">+IF(G46&gt;0.33, "COMERCIO INTRAINDUSTRIAL", "INDICIO DE COMERCIO INTRAINDUSTRIAL")</f>
        <v>COMERCIO INTRAINDUSTRIAL</v>
      </c>
      <c r="H59" s="107" t="str">
        <f t="shared" si="0"/>
        <v>COMERCIO INTRAINDUSTRIAL</v>
      </c>
      <c r="I59" s="137" t="str">
        <f t="shared" si="0"/>
        <v>COMERCIO INTRAINDUSTRIAL</v>
      </c>
      <c r="J59" s="107" t="str">
        <f t="shared" si="0"/>
        <v>COMERCIO INTRAINDUSTRIAL</v>
      </c>
      <c r="K59" s="137" t="str">
        <f t="shared" si="0"/>
        <v>COMERCIO INTRAINDUSTRIAL</v>
      </c>
      <c r="L59" s="107" t="e">
        <f t="shared" si="0"/>
        <v>#REF!</v>
      </c>
      <c r="M59" s="137" t="str">
        <f t="shared" si="0"/>
        <v>COMERCIO INTRAINDUSTRIAL</v>
      </c>
      <c r="N59" s="107" t="str">
        <f t="shared" si="0"/>
        <v>INDICIO DE COMERCIO INTRAINDUSTRIAL</v>
      </c>
      <c r="O59" s="137" t="str">
        <f t="shared" si="0"/>
        <v>COMERCIO INTRAINDUSTRIAL</v>
      </c>
      <c r="P59" s="107" t="str">
        <f t="shared" si="0"/>
        <v>INDICIO DE COMERCIO INTRAINDUSTRIAL</v>
      </c>
      <c r="Q59" s="137" t="str">
        <f t="shared" si="0"/>
        <v>COMERCIO INTRAINDUSTRIAL</v>
      </c>
      <c r="R59" s="107" t="str">
        <f t="shared" si="0"/>
        <v>COMERCIO INTRAINDUSTRIAL</v>
      </c>
      <c r="S59" s="137" t="str">
        <f t="shared" si="0"/>
        <v>COMERCIO INTRAINDUSTRIAL</v>
      </c>
      <c r="T59" s="107" t="str">
        <f t="shared" si="0"/>
        <v>COMERCIO INTRAINDUSTRIAL</v>
      </c>
      <c r="U59" s="137" t="str">
        <f t="shared" si="0"/>
        <v>COMERCIO INTRAINDUSTRIAL</v>
      </c>
      <c r="V59" s="107" t="str">
        <f t="shared" si="0"/>
        <v>COMERCIO INTRAINDUSTRIAL</v>
      </c>
      <c r="W59" s="137" t="str">
        <f t="shared" si="0"/>
        <v>COMERCIO INTRAINDUSTRIAL</v>
      </c>
      <c r="X59" s="107" t="str">
        <f t="shared" si="0"/>
        <v>COMERCIO INTRAINDUSTRIAL</v>
      </c>
      <c r="Y59" s="137" t="str">
        <f t="shared" si="0"/>
        <v>INDICIO DE COMERCIO INTRAINDUSTRIAL</v>
      </c>
      <c r="Z59" s="107" t="str">
        <f t="shared" si="0"/>
        <v>INDICIO DE COMERCIO INTRAINDUSTRIAL</v>
      </c>
      <c r="AA59" s="138" t="str">
        <f t="shared" si="0"/>
        <v>COMERCIO INTRAINDUSTRIAL</v>
      </c>
      <c r="AB59" s="138" t="str">
        <f t="shared" ref="AB59:AC59" si="1">+IF(AB46&gt;0.33, "COMERCIO INTRAINDUSTRIAL", "INDICIO DE COMERCIO INTRAINDUSTRIAL")</f>
        <v>COMERCIO INTRAINDUSTRIAL</v>
      </c>
      <c r="AC59" s="138" t="str">
        <f t="shared" si="1"/>
        <v>COMERCIO INTRAINDUSTRIAL</v>
      </c>
      <c r="AD59" s="138" t="str">
        <f t="shared" ref="AD59:AE59" si="2">+IF(AD46&gt;0.33, "COMERCIO INTRAINDUSTRIAL", "INDICIO DE COMERCIO INTRAINDUSTRIAL")</f>
        <v>INDICIO DE COMERCIO INTRAINDUSTRIAL</v>
      </c>
      <c r="AE59" s="138" t="str">
        <f t="shared" si="2"/>
        <v>COMERCIO INTRAINDUSTRIAL</v>
      </c>
      <c r="AF59" s="138" t="str">
        <f t="shared" ref="AF59" si="3">+IF(AF46&gt;0.33, "COMERCIO INTRAINDUSTRIAL", "INDICIO DE COMERCIO INTRAINDUSTRIAL")</f>
        <v>INDICIO DE COMERCIO INTRAINDUSTRIAL</v>
      </c>
    </row>
    <row r="60" spans="4:32" x14ac:dyDescent="0.25">
      <c r="D60" s="244" t="s">
        <v>17</v>
      </c>
      <c r="E60" s="245"/>
      <c r="F60" s="108" t="str">
        <f t="shared" ref="F60:AA60" si="4">+IF(F47&gt;0.33, "COMERCIO INTRAINDUSTRIAL", "INDICIO DE COMERCIO INTRAINDUSTRIAL")</f>
        <v>INDICIO DE COMERCIO INTRAINDUSTRIAL</v>
      </c>
      <c r="G60" s="136" t="str">
        <f t="shared" si="4"/>
        <v>INDICIO DE COMERCIO INTRAINDUSTRIAL</v>
      </c>
      <c r="H60" s="108" t="str">
        <f t="shared" si="4"/>
        <v>INDICIO DE COMERCIO INTRAINDUSTRIAL</v>
      </c>
      <c r="I60" s="136" t="str">
        <f t="shared" si="4"/>
        <v>INDICIO DE COMERCIO INTRAINDUSTRIAL</v>
      </c>
      <c r="J60" s="108" t="str">
        <f t="shared" si="4"/>
        <v>INDICIO DE COMERCIO INTRAINDUSTRIAL</v>
      </c>
      <c r="K60" s="136" t="str">
        <f t="shared" si="4"/>
        <v>INDICIO DE COMERCIO INTRAINDUSTRIAL</v>
      </c>
      <c r="L60" s="108" t="str">
        <f t="shared" si="4"/>
        <v>COMERCIO INTRAINDUSTRIAL</v>
      </c>
      <c r="M60" s="136" t="str">
        <f t="shared" si="4"/>
        <v>INDICIO DE COMERCIO INTRAINDUSTRIAL</v>
      </c>
      <c r="N60" s="108" t="str">
        <f t="shared" si="4"/>
        <v>INDICIO DE COMERCIO INTRAINDUSTRIAL</v>
      </c>
      <c r="O60" s="136" t="str">
        <f t="shared" si="4"/>
        <v>INDICIO DE COMERCIO INTRAINDUSTRIAL</v>
      </c>
      <c r="P60" s="108" t="str">
        <f t="shared" si="4"/>
        <v>INDICIO DE COMERCIO INTRAINDUSTRIAL</v>
      </c>
      <c r="Q60" s="136" t="str">
        <f t="shared" si="4"/>
        <v>INDICIO DE COMERCIO INTRAINDUSTRIAL</v>
      </c>
      <c r="R60" s="108" t="str">
        <f t="shared" si="4"/>
        <v>INDICIO DE COMERCIO INTRAINDUSTRIAL</v>
      </c>
      <c r="S60" s="136" t="str">
        <f t="shared" si="4"/>
        <v>INDICIO DE COMERCIO INTRAINDUSTRIAL</v>
      </c>
      <c r="T60" s="108" t="str">
        <f t="shared" si="4"/>
        <v>INDICIO DE COMERCIO INTRAINDUSTRIAL</v>
      </c>
      <c r="U60" s="136" t="e">
        <f t="shared" si="4"/>
        <v>#VALUE!</v>
      </c>
      <c r="V60" s="108" t="str">
        <f t="shared" si="4"/>
        <v>INDICIO DE COMERCIO INTRAINDUSTRIAL</v>
      </c>
      <c r="W60" s="136" t="str">
        <f t="shared" si="4"/>
        <v>INDICIO DE COMERCIO INTRAINDUSTRIAL</v>
      </c>
      <c r="X60" s="108" t="e">
        <f t="shared" si="4"/>
        <v>#VALUE!</v>
      </c>
      <c r="Y60" s="136" t="e">
        <f t="shared" si="4"/>
        <v>#VALUE!</v>
      </c>
      <c r="Z60" s="108" t="str">
        <f t="shared" si="4"/>
        <v>INDICIO DE COMERCIO INTRAINDUSTRIAL</v>
      </c>
      <c r="AA60" s="139" t="str">
        <f t="shared" si="4"/>
        <v>INDICIO DE COMERCIO INTRAINDUSTRIAL</v>
      </c>
      <c r="AB60" s="139" t="str">
        <f t="shared" ref="AB60:AC60" si="5">+IF(AB47&gt;0.33, "COMERCIO INTRAINDUSTRIAL", "INDICIO DE COMERCIO INTRAINDUSTRIAL")</f>
        <v>INDICIO DE COMERCIO INTRAINDUSTRIAL</v>
      </c>
      <c r="AC60" s="139" t="str">
        <f t="shared" si="5"/>
        <v>INDICIO DE COMERCIO INTRAINDUSTRIAL</v>
      </c>
      <c r="AD60" s="139" t="str">
        <f t="shared" ref="AD60:AE60" si="6">+IF(AD47&gt;0.33, "COMERCIO INTRAINDUSTRIAL", "INDICIO DE COMERCIO INTRAINDUSTRIAL")</f>
        <v>INDICIO DE COMERCIO INTRAINDUSTRIAL</v>
      </c>
      <c r="AE60" s="139" t="str">
        <f t="shared" si="6"/>
        <v>INDICIO DE COMERCIO INTRAINDUSTRIAL</v>
      </c>
      <c r="AF60" s="139" t="str">
        <f t="shared" ref="AF60" si="7">+IF(AF47&gt;0.33, "COMERCIO INTRAINDUSTRIAL", "INDICIO DE COMERCIO INTRAINDUSTRIAL")</f>
        <v>INDICIO DE COMERCIO INTRAINDUSTRIAL</v>
      </c>
    </row>
    <row r="61" spans="4:32" x14ac:dyDescent="0.25">
      <c r="D61" s="242" t="s">
        <v>18</v>
      </c>
      <c r="E61" s="243"/>
      <c r="F61" s="108" t="str">
        <f t="shared" ref="F61:AA61" si="8">+IF(F48&gt;0.33, "COMERCIO INTRAINDUSTRIAL", "INDICIO DE COMERCIO INTRAINDUSTRIAL")</f>
        <v>COMERCIO INTRAINDUSTRIAL</v>
      </c>
      <c r="G61" s="136" t="str">
        <f t="shared" si="8"/>
        <v>INDICIO DE COMERCIO INTRAINDUSTRIAL</v>
      </c>
      <c r="H61" s="108" t="str">
        <f t="shared" si="8"/>
        <v>INDICIO DE COMERCIO INTRAINDUSTRIAL</v>
      </c>
      <c r="I61" s="136" t="str">
        <f t="shared" si="8"/>
        <v>INDICIO DE COMERCIO INTRAINDUSTRIAL</v>
      </c>
      <c r="J61" s="108" t="str">
        <f t="shared" si="8"/>
        <v>INDICIO DE COMERCIO INTRAINDUSTRIAL</v>
      </c>
      <c r="K61" s="136" t="str">
        <f t="shared" si="8"/>
        <v>INDICIO DE COMERCIO INTRAINDUSTRIAL</v>
      </c>
      <c r="L61" s="108" t="str">
        <f t="shared" si="8"/>
        <v>INDICIO DE COMERCIO INTRAINDUSTRIAL</v>
      </c>
      <c r="M61" s="136" t="str">
        <f t="shared" si="8"/>
        <v>INDICIO DE COMERCIO INTRAINDUSTRIAL</v>
      </c>
      <c r="N61" s="108" t="str">
        <f t="shared" si="8"/>
        <v>INDICIO DE COMERCIO INTRAINDUSTRIAL</v>
      </c>
      <c r="O61" s="136" t="str">
        <f t="shared" si="8"/>
        <v>INDICIO DE COMERCIO INTRAINDUSTRIAL</v>
      </c>
      <c r="P61" s="108" t="str">
        <f t="shared" si="8"/>
        <v>INDICIO DE COMERCIO INTRAINDUSTRIAL</v>
      </c>
      <c r="Q61" s="136" t="str">
        <f t="shared" si="8"/>
        <v>INDICIO DE COMERCIO INTRAINDUSTRIAL</v>
      </c>
      <c r="R61" s="108" t="str">
        <f t="shared" si="8"/>
        <v>INDICIO DE COMERCIO INTRAINDUSTRIAL</v>
      </c>
      <c r="S61" s="136" t="str">
        <f t="shared" si="8"/>
        <v>INDICIO DE COMERCIO INTRAINDUSTRIAL</v>
      </c>
      <c r="T61" s="108" t="str">
        <f t="shared" si="8"/>
        <v>INDICIO DE COMERCIO INTRAINDUSTRIAL</v>
      </c>
      <c r="U61" s="136" t="str">
        <f t="shared" si="8"/>
        <v>INDICIO DE COMERCIO INTRAINDUSTRIAL</v>
      </c>
      <c r="V61" s="108" t="str">
        <f t="shared" si="8"/>
        <v>INDICIO DE COMERCIO INTRAINDUSTRIAL</v>
      </c>
      <c r="W61" s="136" t="str">
        <f t="shared" si="8"/>
        <v>INDICIO DE COMERCIO INTRAINDUSTRIAL</v>
      </c>
      <c r="X61" s="108" t="str">
        <f t="shared" si="8"/>
        <v>INDICIO DE COMERCIO INTRAINDUSTRIAL</v>
      </c>
      <c r="Y61" s="136" t="str">
        <f t="shared" si="8"/>
        <v>INDICIO DE COMERCIO INTRAINDUSTRIAL</v>
      </c>
      <c r="Z61" s="108" t="str">
        <f t="shared" si="8"/>
        <v>INDICIO DE COMERCIO INTRAINDUSTRIAL</v>
      </c>
      <c r="AA61" s="139" t="str">
        <f t="shared" si="8"/>
        <v>INDICIO DE COMERCIO INTRAINDUSTRIAL</v>
      </c>
      <c r="AB61" s="139" t="str">
        <f t="shared" ref="AB61:AC61" si="9">+IF(AB48&gt;0.33, "COMERCIO INTRAINDUSTRIAL", "INDICIO DE COMERCIO INTRAINDUSTRIAL")</f>
        <v>INDICIO DE COMERCIO INTRAINDUSTRIAL</v>
      </c>
      <c r="AC61" s="139" t="str">
        <f t="shared" si="9"/>
        <v>INDICIO DE COMERCIO INTRAINDUSTRIAL</v>
      </c>
      <c r="AD61" s="139" t="str">
        <f t="shared" ref="AD61:AE61" si="10">+IF(AD48&gt;0.33, "COMERCIO INTRAINDUSTRIAL", "INDICIO DE COMERCIO INTRAINDUSTRIAL")</f>
        <v>INDICIO DE COMERCIO INTRAINDUSTRIAL</v>
      </c>
      <c r="AE61" s="139" t="str">
        <f t="shared" si="10"/>
        <v>INDICIO DE COMERCIO INTRAINDUSTRIAL</v>
      </c>
      <c r="AF61" s="139" t="str">
        <f t="shared" ref="AF61" si="11">+IF(AF48&gt;0.33, "COMERCIO INTRAINDUSTRIAL", "INDICIO DE COMERCIO INTRAINDUSTRIAL")</f>
        <v>INDICIO DE COMERCIO INTRAINDUSTRIAL</v>
      </c>
    </row>
    <row r="62" spans="4:32" x14ac:dyDescent="0.25">
      <c r="D62" s="244" t="s">
        <v>19</v>
      </c>
      <c r="E62" s="245"/>
      <c r="F62" s="108" t="str">
        <f t="shared" ref="F62:AA62" si="12">+IF(F49&gt;0.33, "COMERCIO INTRAINDUSTRIAL", "INDICIO DE COMERCIO INTRAINDUSTRIAL")</f>
        <v>COMERCIO INTRAINDUSTRIAL</v>
      </c>
      <c r="G62" s="136" t="str">
        <f t="shared" si="12"/>
        <v>COMERCIO INTRAINDUSTRIAL</v>
      </c>
      <c r="H62" s="108" t="str">
        <f t="shared" si="12"/>
        <v>COMERCIO INTRAINDUSTRIAL</v>
      </c>
      <c r="I62" s="136" t="str">
        <f t="shared" si="12"/>
        <v>COMERCIO INTRAINDUSTRIAL</v>
      </c>
      <c r="J62" s="108" t="str">
        <f t="shared" si="12"/>
        <v>COMERCIO INTRAINDUSTRIAL</v>
      </c>
      <c r="K62" s="136" t="str">
        <f t="shared" si="12"/>
        <v>COMERCIO INTRAINDUSTRIAL</v>
      </c>
      <c r="L62" s="108" t="str">
        <f t="shared" si="12"/>
        <v>INDICIO DE COMERCIO INTRAINDUSTRIAL</v>
      </c>
      <c r="M62" s="136" t="str">
        <f t="shared" si="12"/>
        <v>COMERCIO INTRAINDUSTRIAL</v>
      </c>
      <c r="N62" s="108" t="str">
        <f t="shared" si="12"/>
        <v>COMERCIO INTRAINDUSTRIAL</v>
      </c>
      <c r="O62" s="136" t="str">
        <f t="shared" si="12"/>
        <v>COMERCIO INTRAINDUSTRIAL</v>
      </c>
      <c r="P62" s="108" t="str">
        <f t="shared" si="12"/>
        <v>COMERCIO INTRAINDUSTRIAL</v>
      </c>
      <c r="Q62" s="136" t="str">
        <f t="shared" si="12"/>
        <v>COMERCIO INTRAINDUSTRIAL</v>
      </c>
      <c r="R62" s="108" t="str">
        <f t="shared" si="12"/>
        <v>COMERCIO INTRAINDUSTRIAL</v>
      </c>
      <c r="S62" s="136" t="str">
        <f t="shared" si="12"/>
        <v>COMERCIO INTRAINDUSTRIAL</v>
      </c>
      <c r="T62" s="108" t="str">
        <f t="shared" si="12"/>
        <v>COMERCIO INTRAINDUSTRIAL</v>
      </c>
      <c r="U62" s="136" t="str">
        <f t="shared" si="12"/>
        <v>COMERCIO INTRAINDUSTRIAL</v>
      </c>
      <c r="V62" s="108" t="str">
        <f t="shared" si="12"/>
        <v>COMERCIO INTRAINDUSTRIAL</v>
      </c>
      <c r="W62" s="136" t="str">
        <f t="shared" si="12"/>
        <v>COMERCIO INTRAINDUSTRIAL</v>
      </c>
      <c r="X62" s="108" t="str">
        <f t="shared" si="12"/>
        <v>COMERCIO INTRAINDUSTRIAL</v>
      </c>
      <c r="Y62" s="136" t="str">
        <f t="shared" si="12"/>
        <v>COMERCIO INTRAINDUSTRIAL</v>
      </c>
      <c r="Z62" s="108" t="str">
        <f t="shared" si="12"/>
        <v>COMERCIO INTRAINDUSTRIAL</v>
      </c>
      <c r="AA62" s="139" t="str">
        <f t="shared" si="12"/>
        <v>COMERCIO INTRAINDUSTRIAL</v>
      </c>
      <c r="AB62" s="139" t="str">
        <f t="shared" ref="AB62:AC62" si="13">+IF(AB49&gt;0.33, "COMERCIO INTRAINDUSTRIAL", "INDICIO DE COMERCIO INTRAINDUSTRIAL")</f>
        <v>COMERCIO INTRAINDUSTRIAL</v>
      </c>
      <c r="AC62" s="139" t="str">
        <f t="shared" si="13"/>
        <v>COMERCIO INTRAINDUSTRIAL</v>
      </c>
      <c r="AD62" s="139" t="str">
        <f t="shared" ref="AD62:AE62" si="14">+IF(AD49&gt;0.33, "COMERCIO INTRAINDUSTRIAL", "INDICIO DE COMERCIO INTRAINDUSTRIAL")</f>
        <v>COMERCIO INTRAINDUSTRIAL</v>
      </c>
      <c r="AE62" s="139" t="str">
        <f t="shared" si="14"/>
        <v>COMERCIO INTRAINDUSTRIAL</v>
      </c>
      <c r="AF62" s="139" t="str">
        <f t="shared" ref="AF62" si="15">+IF(AF49&gt;0.33, "COMERCIO INTRAINDUSTRIAL", "INDICIO DE COMERCIO INTRAINDUSTRIAL")</f>
        <v>COMERCIO INTRAINDUSTRIAL</v>
      </c>
    </row>
    <row r="63" spans="4:32" x14ac:dyDescent="0.25">
      <c r="D63" s="242" t="s">
        <v>20</v>
      </c>
      <c r="E63" s="243"/>
      <c r="F63" s="108" t="e">
        <f t="shared" ref="F63:AA63" si="16">+IF(F50&gt;0.33, "COMERCIO INTRAINDUSTRIAL", "INDICIO DE COMERCIO INTRAINDUSTRIAL")</f>
        <v>#VALUE!</v>
      </c>
      <c r="G63" s="136" t="str">
        <f t="shared" si="16"/>
        <v>COMERCIO INTRAINDUSTRIAL</v>
      </c>
      <c r="H63" s="108" t="e">
        <f t="shared" si="16"/>
        <v>#VALUE!</v>
      </c>
      <c r="I63" s="136" t="e">
        <f t="shared" si="16"/>
        <v>#VALUE!</v>
      </c>
      <c r="J63" s="108" t="e">
        <f t="shared" si="16"/>
        <v>#VALUE!</v>
      </c>
      <c r="K63" s="136" t="e">
        <f t="shared" si="16"/>
        <v>#VALUE!</v>
      </c>
      <c r="L63" s="108" t="str">
        <f t="shared" si="16"/>
        <v>COMERCIO INTRAINDUSTRIAL</v>
      </c>
      <c r="M63" s="136" t="e">
        <f t="shared" si="16"/>
        <v>#VALUE!</v>
      </c>
      <c r="N63" s="108" t="e">
        <f t="shared" si="16"/>
        <v>#VALUE!</v>
      </c>
      <c r="O63" s="136" t="e">
        <f t="shared" si="16"/>
        <v>#VALUE!</v>
      </c>
      <c r="P63" s="108" t="str">
        <f t="shared" si="16"/>
        <v>INDICIO DE COMERCIO INTRAINDUSTRIAL</v>
      </c>
      <c r="Q63" s="136" t="e">
        <f t="shared" si="16"/>
        <v>#VALUE!</v>
      </c>
      <c r="R63" s="108" t="str">
        <f t="shared" si="16"/>
        <v>INDICIO DE COMERCIO INTRAINDUSTRIAL</v>
      </c>
      <c r="S63" s="136" t="str">
        <f t="shared" si="16"/>
        <v>INDICIO DE COMERCIO INTRAINDUSTRIAL</v>
      </c>
      <c r="T63" s="108" t="e">
        <f t="shared" si="16"/>
        <v>#VALUE!</v>
      </c>
      <c r="U63" s="136" t="str">
        <f t="shared" si="16"/>
        <v>INDICIO DE COMERCIO INTRAINDUSTRIAL</v>
      </c>
      <c r="V63" s="108" t="str">
        <f t="shared" si="16"/>
        <v>INDICIO DE COMERCIO INTRAINDUSTRIAL</v>
      </c>
      <c r="W63" s="136" t="str">
        <f t="shared" si="16"/>
        <v>INDICIO DE COMERCIO INTRAINDUSTRIAL</v>
      </c>
      <c r="X63" s="108" t="str">
        <f t="shared" si="16"/>
        <v>INDICIO DE COMERCIO INTRAINDUSTRIAL</v>
      </c>
      <c r="Y63" s="136" t="str">
        <f t="shared" si="16"/>
        <v>INDICIO DE COMERCIO INTRAINDUSTRIAL</v>
      </c>
      <c r="Z63" s="108" t="e">
        <f t="shared" si="16"/>
        <v>#VALUE!</v>
      </c>
      <c r="AA63" s="139" t="e">
        <f t="shared" si="16"/>
        <v>#VALUE!</v>
      </c>
      <c r="AB63" s="139" t="str">
        <f t="shared" ref="AB63:AC63" si="17">+IF(AB50&gt;0.33, "COMERCIO INTRAINDUSTRIAL", "INDICIO DE COMERCIO INTRAINDUSTRIAL")</f>
        <v>COMERCIO INTRAINDUSTRIAL</v>
      </c>
      <c r="AC63" s="139" t="e">
        <f t="shared" si="17"/>
        <v>#VALUE!</v>
      </c>
      <c r="AD63" s="139" t="str">
        <f t="shared" ref="AD63:AE63" si="18">+IF(AD50&gt;0.33, "COMERCIO INTRAINDUSTRIAL", "INDICIO DE COMERCIO INTRAINDUSTRIAL")</f>
        <v>INDICIO DE COMERCIO INTRAINDUSTRIAL</v>
      </c>
      <c r="AE63" s="139" t="str">
        <f t="shared" si="18"/>
        <v>INDICIO DE COMERCIO INTRAINDUSTRIAL</v>
      </c>
      <c r="AF63" s="139" t="str">
        <f t="shared" ref="AF63" si="19">+IF(AF50&gt;0.33, "COMERCIO INTRAINDUSTRIAL", "INDICIO DE COMERCIO INTRAINDUSTRIAL")</f>
        <v>INDICIO DE COMERCIO INTRAINDUSTRIAL</v>
      </c>
    </row>
    <row r="64" spans="4:32" x14ac:dyDescent="0.25">
      <c r="D64" s="244" t="s">
        <v>21</v>
      </c>
      <c r="E64" s="245"/>
      <c r="F64" s="108" t="str">
        <f t="shared" ref="F64:AA64" si="20">+IF(F51&gt;0.33, "COMERCIO INTRAINDUSTRIAL", "INDICIO DE COMERCIO INTRAINDUSTRIAL")</f>
        <v>INDICIO DE COMERCIO INTRAINDUSTRIAL</v>
      </c>
      <c r="G64" s="136" t="str">
        <f t="shared" si="20"/>
        <v>INDICIO DE COMERCIO INTRAINDUSTRIAL</v>
      </c>
      <c r="H64" s="108" t="str">
        <f t="shared" si="20"/>
        <v>INDICIO DE COMERCIO INTRAINDUSTRIAL</v>
      </c>
      <c r="I64" s="136" t="str">
        <f t="shared" si="20"/>
        <v>INDICIO DE COMERCIO INTRAINDUSTRIAL</v>
      </c>
      <c r="J64" s="108" t="str">
        <f t="shared" si="20"/>
        <v>INDICIO DE COMERCIO INTRAINDUSTRIAL</v>
      </c>
      <c r="K64" s="136" t="str">
        <f t="shared" si="20"/>
        <v>INDICIO DE COMERCIO INTRAINDUSTRIAL</v>
      </c>
      <c r="L64" s="108" t="str">
        <f t="shared" si="20"/>
        <v>INDICIO DE COMERCIO INTRAINDUSTRIAL</v>
      </c>
      <c r="M64" s="136" t="str">
        <f t="shared" si="20"/>
        <v>INDICIO DE COMERCIO INTRAINDUSTRIAL</v>
      </c>
      <c r="N64" s="108" t="str">
        <f t="shared" si="20"/>
        <v>INDICIO DE COMERCIO INTRAINDUSTRIAL</v>
      </c>
      <c r="O64" s="136" t="str">
        <f t="shared" si="20"/>
        <v>INDICIO DE COMERCIO INTRAINDUSTRIAL</v>
      </c>
      <c r="P64" s="108" t="str">
        <f t="shared" si="20"/>
        <v>INDICIO DE COMERCIO INTRAINDUSTRIAL</v>
      </c>
      <c r="Q64" s="136" t="str">
        <f t="shared" si="20"/>
        <v>INDICIO DE COMERCIO INTRAINDUSTRIAL</v>
      </c>
      <c r="R64" s="108" t="str">
        <f t="shared" si="20"/>
        <v>INDICIO DE COMERCIO INTRAINDUSTRIAL</v>
      </c>
      <c r="S64" s="136" t="str">
        <f t="shared" si="20"/>
        <v>INDICIO DE COMERCIO INTRAINDUSTRIAL</v>
      </c>
      <c r="T64" s="108" t="str">
        <f t="shared" si="20"/>
        <v>INDICIO DE COMERCIO INTRAINDUSTRIAL</v>
      </c>
      <c r="U64" s="136" t="str">
        <f t="shared" si="20"/>
        <v>INDICIO DE COMERCIO INTRAINDUSTRIAL</v>
      </c>
      <c r="V64" s="108" t="str">
        <f t="shared" si="20"/>
        <v>INDICIO DE COMERCIO INTRAINDUSTRIAL</v>
      </c>
      <c r="W64" s="136" t="str">
        <f t="shared" si="20"/>
        <v>INDICIO DE COMERCIO INTRAINDUSTRIAL</v>
      </c>
      <c r="X64" s="108" t="str">
        <f t="shared" si="20"/>
        <v>INDICIO DE COMERCIO INTRAINDUSTRIAL</v>
      </c>
      <c r="Y64" s="136" t="str">
        <f t="shared" si="20"/>
        <v>INDICIO DE COMERCIO INTRAINDUSTRIAL</v>
      </c>
      <c r="Z64" s="108" t="str">
        <f t="shared" si="20"/>
        <v>INDICIO DE COMERCIO INTRAINDUSTRIAL</v>
      </c>
      <c r="AA64" s="139" t="str">
        <f t="shared" si="20"/>
        <v>INDICIO DE COMERCIO INTRAINDUSTRIAL</v>
      </c>
      <c r="AB64" s="139" t="str">
        <f t="shared" ref="AB64:AC64" si="21">+IF(AB51&gt;0.33, "COMERCIO INTRAINDUSTRIAL", "INDICIO DE COMERCIO INTRAINDUSTRIAL")</f>
        <v>INDICIO DE COMERCIO INTRAINDUSTRIAL</v>
      </c>
      <c r="AC64" s="139" t="str">
        <f t="shared" si="21"/>
        <v>INDICIO DE COMERCIO INTRAINDUSTRIAL</v>
      </c>
      <c r="AD64" s="139" t="str">
        <f t="shared" ref="AD64:AE64" si="22">+IF(AD51&gt;0.33, "COMERCIO INTRAINDUSTRIAL", "INDICIO DE COMERCIO INTRAINDUSTRIAL")</f>
        <v>INDICIO DE COMERCIO INTRAINDUSTRIAL</v>
      </c>
      <c r="AE64" s="139" t="str">
        <f t="shared" si="22"/>
        <v>INDICIO DE COMERCIO INTRAINDUSTRIAL</v>
      </c>
      <c r="AF64" s="139" t="str">
        <f t="shared" ref="AF64" si="23">+IF(AF51&gt;0.33, "COMERCIO INTRAINDUSTRIAL", "INDICIO DE COMERCIO INTRAINDUSTRIAL")</f>
        <v>INDICIO DE COMERCIO INTRAINDUSTRIAL</v>
      </c>
    </row>
    <row r="65" spans="4:32" x14ac:dyDescent="0.25">
      <c r="D65" s="242" t="s">
        <v>22</v>
      </c>
      <c r="E65" s="243"/>
      <c r="F65" s="108" t="str">
        <f t="shared" ref="F65:AA65" si="24">+IF(F52&gt;0.33, "COMERCIO INTRAINDUSTRIAL", "INDICIO DE COMERCIO INTRAINDUSTRIAL")</f>
        <v>INDICIO DE COMERCIO INTRAINDUSTRIAL</v>
      </c>
      <c r="G65" s="136" t="str">
        <f t="shared" si="24"/>
        <v>INDICIO DE COMERCIO INTRAINDUSTRIAL</v>
      </c>
      <c r="H65" s="108" t="str">
        <f t="shared" si="24"/>
        <v>INDICIO DE COMERCIO INTRAINDUSTRIAL</v>
      </c>
      <c r="I65" s="136" t="str">
        <f t="shared" si="24"/>
        <v>INDICIO DE COMERCIO INTRAINDUSTRIAL</v>
      </c>
      <c r="J65" s="108" t="str">
        <f t="shared" si="24"/>
        <v>INDICIO DE COMERCIO INTRAINDUSTRIAL</v>
      </c>
      <c r="K65" s="136" t="str">
        <f t="shared" si="24"/>
        <v>INDICIO DE COMERCIO INTRAINDUSTRIAL</v>
      </c>
      <c r="L65" s="108" t="str">
        <f t="shared" si="24"/>
        <v>INDICIO DE COMERCIO INTRAINDUSTRIAL</v>
      </c>
      <c r="M65" s="136" t="str">
        <f t="shared" si="24"/>
        <v>INDICIO DE COMERCIO INTRAINDUSTRIAL</v>
      </c>
      <c r="N65" s="108" t="str">
        <f t="shared" si="24"/>
        <v>INDICIO DE COMERCIO INTRAINDUSTRIAL</v>
      </c>
      <c r="O65" s="136" t="str">
        <f t="shared" si="24"/>
        <v>INDICIO DE COMERCIO INTRAINDUSTRIAL</v>
      </c>
      <c r="P65" s="108" t="str">
        <f t="shared" si="24"/>
        <v>INDICIO DE COMERCIO INTRAINDUSTRIAL</v>
      </c>
      <c r="Q65" s="136" t="str">
        <f t="shared" si="24"/>
        <v>INDICIO DE COMERCIO INTRAINDUSTRIAL</v>
      </c>
      <c r="R65" s="108" t="str">
        <f t="shared" si="24"/>
        <v>INDICIO DE COMERCIO INTRAINDUSTRIAL</v>
      </c>
      <c r="S65" s="136" t="str">
        <f t="shared" si="24"/>
        <v>INDICIO DE COMERCIO INTRAINDUSTRIAL</v>
      </c>
      <c r="T65" s="108" t="str">
        <f t="shared" si="24"/>
        <v>INDICIO DE COMERCIO INTRAINDUSTRIAL</v>
      </c>
      <c r="U65" s="136" t="str">
        <f t="shared" si="24"/>
        <v>INDICIO DE COMERCIO INTRAINDUSTRIAL</v>
      </c>
      <c r="V65" s="108" t="str">
        <f t="shared" si="24"/>
        <v>INDICIO DE COMERCIO INTRAINDUSTRIAL</v>
      </c>
      <c r="W65" s="136" t="str">
        <f t="shared" si="24"/>
        <v>INDICIO DE COMERCIO INTRAINDUSTRIAL</v>
      </c>
      <c r="X65" s="108" t="str">
        <f t="shared" si="24"/>
        <v>INDICIO DE COMERCIO INTRAINDUSTRIAL</v>
      </c>
      <c r="Y65" s="136" t="str">
        <f t="shared" si="24"/>
        <v>INDICIO DE COMERCIO INTRAINDUSTRIAL</v>
      </c>
      <c r="Z65" s="108" t="str">
        <f t="shared" si="24"/>
        <v>INDICIO DE COMERCIO INTRAINDUSTRIAL</v>
      </c>
      <c r="AA65" s="139" t="str">
        <f t="shared" si="24"/>
        <v>INDICIO DE COMERCIO INTRAINDUSTRIAL</v>
      </c>
      <c r="AB65" s="139" t="str">
        <f t="shared" ref="AB65:AC65" si="25">+IF(AB52&gt;0.33, "COMERCIO INTRAINDUSTRIAL", "INDICIO DE COMERCIO INTRAINDUSTRIAL")</f>
        <v>INDICIO DE COMERCIO INTRAINDUSTRIAL</v>
      </c>
      <c r="AC65" s="139" t="str">
        <f t="shared" si="25"/>
        <v>INDICIO DE COMERCIO INTRAINDUSTRIAL</v>
      </c>
      <c r="AD65" s="139" t="str">
        <f t="shared" ref="AD65:AE65" si="26">+IF(AD52&gt;0.33, "COMERCIO INTRAINDUSTRIAL", "INDICIO DE COMERCIO INTRAINDUSTRIAL")</f>
        <v>INDICIO DE COMERCIO INTRAINDUSTRIAL</v>
      </c>
      <c r="AE65" s="139" t="str">
        <f t="shared" si="26"/>
        <v>INDICIO DE COMERCIO INTRAINDUSTRIAL</v>
      </c>
      <c r="AF65" s="139" t="str">
        <f t="shared" ref="AF65" si="27">+IF(AF52&gt;0.33, "COMERCIO INTRAINDUSTRIAL", "INDICIO DE COMERCIO INTRAINDUSTRIAL")</f>
        <v>INDICIO DE COMERCIO INTRAINDUSTRIAL</v>
      </c>
    </row>
    <row r="66" spans="4:32" x14ac:dyDescent="0.25">
      <c r="D66" s="244" t="s">
        <v>23</v>
      </c>
      <c r="E66" s="245"/>
      <c r="F66" s="108" t="str">
        <f t="shared" ref="F66:AA66" si="28">+IF(F53&gt;0.33, "COMERCIO INTRAINDUSTRIAL", "INDICIO DE COMERCIO INTRAINDUSTRIAL")</f>
        <v>INDICIO DE COMERCIO INTRAINDUSTRIAL</v>
      </c>
      <c r="G66" s="136" t="str">
        <f t="shared" si="28"/>
        <v>INDICIO DE COMERCIO INTRAINDUSTRIAL</v>
      </c>
      <c r="H66" s="108" t="str">
        <f t="shared" si="28"/>
        <v>INDICIO DE COMERCIO INTRAINDUSTRIAL</v>
      </c>
      <c r="I66" s="136" t="str">
        <f t="shared" si="28"/>
        <v>INDICIO DE COMERCIO INTRAINDUSTRIAL</v>
      </c>
      <c r="J66" s="108" t="str">
        <f t="shared" si="28"/>
        <v>INDICIO DE COMERCIO INTRAINDUSTRIAL</v>
      </c>
      <c r="K66" s="136" t="str">
        <f t="shared" si="28"/>
        <v>INDICIO DE COMERCIO INTRAINDUSTRIAL</v>
      </c>
      <c r="L66" s="108" t="str">
        <f t="shared" si="28"/>
        <v>INDICIO DE COMERCIO INTRAINDUSTRIAL</v>
      </c>
      <c r="M66" s="136" t="str">
        <f t="shared" si="28"/>
        <v>INDICIO DE COMERCIO INTRAINDUSTRIAL</v>
      </c>
      <c r="N66" s="108" t="str">
        <f t="shared" si="28"/>
        <v>INDICIO DE COMERCIO INTRAINDUSTRIAL</v>
      </c>
      <c r="O66" s="136" t="str">
        <f t="shared" si="28"/>
        <v>INDICIO DE COMERCIO INTRAINDUSTRIAL</v>
      </c>
      <c r="P66" s="108" t="str">
        <f t="shared" si="28"/>
        <v>INDICIO DE COMERCIO INTRAINDUSTRIAL</v>
      </c>
      <c r="Q66" s="136" t="str">
        <f t="shared" si="28"/>
        <v>INDICIO DE COMERCIO INTRAINDUSTRIAL</v>
      </c>
      <c r="R66" s="108" t="str">
        <f t="shared" si="28"/>
        <v>INDICIO DE COMERCIO INTRAINDUSTRIAL</v>
      </c>
      <c r="S66" s="136" t="str">
        <f t="shared" si="28"/>
        <v>INDICIO DE COMERCIO INTRAINDUSTRIAL</v>
      </c>
      <c r="T66" s="108" t="str">
        <f t="shared" si="28"/>
        <v>INDICIO DE COMERCIO INTRAINDUSTRIAL</v>
      </c>
      <c r="U66" s="136" t="str">
        <f t="shared" si="28"/>
        <v>INDICIO DE COMERCIO INTRAINDUSTRIAL</v>
      </c>
      <c r="V66" s="108" t="str">
        <f t="shared" si="28"/>
        <v>INDICIO DE COMERCIO INTRAINDUSTRIAL</v>
      </c>
      <c r="W66" s="136" t="str">
        <f t="shared" si="28"/>
        <v>INDICIO DE COMERCIO INTRAINDUSTRIAL</v>
      </c>
      <c r="X66" s="108" t="str">
        <f t="shared" si="28"/>
        <v>INDICIO DE COMERCIO INTRAINDUSTRIAL</v>
      </c>
      <c r="Y66" s="136" t="str">
        <f t="shared" si="28"/>
        <v>INDICIO DE COMERCIO INTRAINDUSTRIAL</v>
      </c>
      <c r="Z66" s="108" t="str">
        <f t="shared" si="28"/>
        <v>INDICIO DE COMERCIO INTRAINDUSTRIAL</v>
      </c>
      <c r="AA66" s="139" t="str">
        <f t="shared" si="28"/>
        <v>INDICIO DE COMERCIO INTRAINDUSTRIAL</v>
      </c>
      <c r="AB66" s="139" t="str">
        <f t="shared" ref="AB66:AC66" si="29">+IF(AB53&gt;0.33, "COMERCIO INTRAINDUSTRIAL", "INDICIO DE COMERCIO INTRAINDUSTRIAL")</f>
        <v>INDICIO DE COMERCIO INTRAINDUSTRIAL</v>
      </c>
      <c r="AC66" s="139" t="str">
        <f t="shared" si="29"/>
        <v>INDICIO DE COMERCIO INTRAINDUSTRIAL</v>
      </c>
      <c r="AD66" s="139" t="str">
        <f t="shared" ref="AD66:AE66" si="30">+IF(AD53&gt;0.33, "COMERCIO INTRAINDUSTRIAL", "INDICIO DE COMERCIO INTRAINDUSTRIAL")</f>
        <v>INDICIO DE COMERCIO INTRAINDUSTRIAL</v>
      </c>
      <c r="AE66" s="139" t="str">
        <f t="shared" si="30"/>
        <v>INDICIO DE COMERCIO INTRAINDUSTRIAL</v>
      </c>
      <c r="AF66" s="139" t="str">
        <f t="shared" ref="AF66" si="31">+IF(AF53&gt;0.33, "COMERCIO INTRAINDUSTRIAL", "INDICIO DE COMERCIO INTRAINDUSTRIAL")</f>
        <v>INDICIO DE COMERCIO INTRAINDUSTRIAL</v>
      </c>
    </row>
    <row r="67" spans="4:32" x14ac:dyDescent="0.25">
      <c r="D67" s="242" t="s">
        <v>24</v>
      </c>
      <c r="E67" s="243"/>
      <c r="F67" s="108" t="str">
        <f t="shared" ref="F67:AA67" si="32">+IF(F54&gt;0.33, "COMERCIO INTRAINDUSTRIAL", "INDICIO DE COMERCIO INTRAINDUSTRIAL")</f>
        <v>INDICIO DE COMERCIO INTRAINDUSTRIAL</v>
      </c>
      <c r="G67" s="136" t="str">
        <f t="shared" si="32"/>
        <v>INDICIO DE COMERCIO INTRAINDUSTRIAL</v>
      </c>
      <c r="H67" s="108" t="str">
        <f t="shared" si="32"/>
        <v>INDICIO DE COMERCIO INTRAINDUSTRIAL</v>
      </c>
      <c r="I67" s="136" t="str">
        <f t="shared" si="32"/>
        <v>INDICIO DE COMERCIO INTRAINDUSTRIAL</v>
      </c>
      <c r="J67" s="108" t="str">
        <f t="shared" si="32"/>
        <v>INDICIO DE COMERCIO INTRAINDUSTRIAL</v>
      </c>
      <c r="K67" s="136" t="str">
        <f t="shared" si="32"/>
        <v>INDICIO DE COMERCIO INTRAINDUSTRIAL</v>
      </c>
      <c r="L67" s="108" t="str">
        <f t="shared" si="32"/>
        <v>INDICIO DE COMERCIO INTRAINDUSTRIAL</v>
      </c>
      <c r="M67" s="136" t="str">
        <f t="shared" si="32"/>
        <v>INDICIO DE COMERCIO INTRAINDUSTRIAL</v>
      </c>
      <c r="N67" s="108" t="str">
        <f t="shared" si="32"/>
        <v>INDICIO DE COMERCIO INTRAINDUSTRIAL</v>
      </c>
      <c r="O67" s="136" t="str">
        <f t="shared" si="32"/>
        <v>INDICIO DE COMERCIO INTRAINDUSTRIAL</v>
      </c>
      <c r="P67" s="108" t="str">
        <f t="shared" si="32"/>
        <v>INDICIO DE COMERCIO INTRAINDUSTRIAL</v>
      </c>
      <c r="Q67" s="136" t="str">
        <f t="shared" si="32"/>
        <v>INDICIO DE COMERCIO INTRAINDUSTRIAL</v>
      </c>
      <c r="R67" s="108" t="str">
        <f t="shared" si="32"/>
        <v>INDICIO DE COMERCIO INTRAINDUSTRIAL</v>
      </c>
      <c r="S67" s="136" t="str">
        <f t="shared" si="32"/>
        <v>INDICIO DE COMERCIO INTRAINDUSTRIAL</v>
      </c>
      <c r="T67" s="108" t="str">
        <f t="shared" si="32"/>
        <v>INDICIO DE COMERCIO INTRAINDUSTRIAL</v>
      </c>
      <c r="U67" s="136" t="str">
        <f t="shared" si="32"/>
        <v>INDICIO DE COMERCIO INTRAINDUSTRIAL</v>
      </c>
      <c r="V67" s="108" t="str">
        <f t="shared" si="32"/>
        <v>INDICIO DE COMERCIO INTRAINDUSTRIAL</v>
      </c>
      <c r="W67" s="136" t="str">
        <f t="shared" si="32"/>
        <v>INDICIO DE COMERCIO INTRAINDUSTRIAL</v>
      </c>
      <c r="X67" s="108" t="str">
        <f t="shared" si="32"/>
        <v>INDICIO DE COMERCIO INTRAINDUSTRIAL</v>
      </c>
      <c r="Y67" s="136" t="str">
        <f t="shared" si="32"/>
        <v>INDICIO DE COMERCIO INTRAINDUSTRIAL</v>
      </c>
      <c r="Z67" s="108" t="str">
        <f t="shared" si="32"/>
        <v>INDICIO DE COMERCIO INTRAINDUSTRIAL</v>
      </c>
      <c r="AA67" s="139" t="str">
        <f t="shared" si="32"/>
        <v>INDICIO DE COMERCIO INTRAINDUSTRIAL</v>
      </c>
      <c r="AB67" s="139" t="str">
        <f t="shared" ref="AB67:AC67" si="33">+IF(AB54&gt;0.33, "COMERCIO INTRAINDUSTRIAL", "INDICIO DE COMERCIO INTRAINDUSTRIAL")</f>
        <v>INDICIO DE COMERCIO INTRAINDUSTRIAL</v>
      </c>
      <c r="AC67" s="139" t="str">
        <f t="shared" si="33"/>
        <v>INDICIO DE COMERCIO INTRAINDUSTRIAL</v>
      </c>
      <c r="AD67" s="139" t="str">
        <f t="shared" ref="AD67:AE67" si="34">+IF(AD54&gt;0.33, "COMERCIO INTRAINDUSTRIAL", "INDICIO DE COMERCIO INTRAINDUSTRIAL")</f>
        <v>INDICIO DE COMERCIO INTRAINDUSTRIAL</v>
      </c>
      <c r="AE67" s="139" t="str">
        <f t="shared" si="34"/>
        <v>INDICIO DE COMERCIO INTRAINDUSTRIAL</v>
      </c>
      <c r="AF67" s="139" t="str">
        <f t="shared" ref="AF67" si="35">+IF(AF54&gt;0.33, "COMERCIO INTRAINDUSTRIAL", "INDICIO DE COMERCIO INTRAINDUSTRIAL")</f>
        <v>INDICIO DE COMERCIO INTRAINDUSTRIAL</v>
      </c>
    </row>
    <row r="68" spans="4:32" ht="15.75" thickBot="1" x14ac:dyDescent="0.3">
      <c r="D68" s="240" t="s">
        <v>25</v>
      </c>
      <c r="E68" s="241"/>
      <c r="F68" s="109" t="str">
        <f t="shared" ref="F68:AA68" si="36">+IF(F55&gt;0.33, "COMERCIO INTRAINDUSTRIAL", "INDICIO DE COMERCIO INTRAINDUSTRIAL")</f>
        <v>INDICIO DE COMERCIO INTRAINDUSTRIAL</v>
      </c>
      <c r="G68" s="140" t="str">
        <f t="shared" si="36"/>
        <v>INDICIO DE COMERCIO INTRAINDUSTRIAL</v>
      </c>
      <c r="H68" s="109" t="str">
        <f t="shared" si="36"/>
        <v>INDICIO DE COMERCIO INTRAINDUSTRIAL</v>
      </c>
      <c r="I68" s="140" t="str">
        <f t="shared" si="36"/>
        <v>INDICIO DE COMERCIO INTRAINDUSTRIAL</v>
      </c>
      <c r="J68" s="109" t="str">
        <f t="shared" si="36"/>
        <v>INDICIO DE COMERCIO INTRAINDUSTRIAL</v>
      </c>
      <c r="K68" s="140" t="str">
        <f t="shared" si="36"/>
        <v>INDICIO DE COMERCIO INTRAINDUSTRIAL</v>
      </c>
      <c r="L68" s="109" t="str">
        <f t="shared" si="36"/>
        <v>COMERCIO INTRAINDUSTRIAL</v>
      </c>
      <c r="M68" s="140" t="e">
        <f t="shared" si="36"/>
        <v>#VALUE!</v>
      </c>
      <c r="N68" s="109" t="e">
        <f t="shared" si="36"/>
        <v>#VALUE!</v>
      </c>
      <c r="O68" s="140" t="str">
        <f t="shared" si="36"/>
        <v>INDICIO DE COMERCIO INTRAINDUSTRIAL</v>
      </c>
      <c r="P68" s="109" t="str">
        <f t="shared" si="36"/>
        <v>INDICIO DE COMERCIO INTRAINDUSTRIAL</v>
      </c>
      <c r="Q68" s="140" t="str">
        <f t="shared" si="36"/>
        <v>INDICIO DE COMERCIO INTRAINDUSTRIAL</v>
      </c>
      <c r="R68" s="109" t="str">
        <f t="shared" si="36"/>
        <v>INDICIO DE COMERCIO INTRAINDUSTRIAL</v>
      </c>
      <c r="S68" s="140" t="str">
        <f t="shared" si="36"/>
        <v>COMERCIO INTRAINDUSTRIAL</v>
      </c>
      <c r="T68" s="109" t="str">
        <f t="shared" si="36"/>
        <v>INDICIO DE COMERCIO INTRAINDUSTRIAL</v>
      </c>
      <c r="U68" s="140" t="str">
        <f t="shared" si="36"/>
        <v>INDICIO DE COMERCIO INTRAINDUSTRIAL</v>
      </c>
      <c r="V68" s="109" t="str">
        <f t="shared" si="36"/>
        <v>INDICIO DE COMERCIO INTRAINDUSTRIAL</v>
      </c>
      <c r="W68" s="140" t="str">
        <f t="shared" si="36"/>
        <v>INDICIO DE COMERCIO INTRAINDUSTRIAL</v>
      </c>
      <c r="X68" s="109" t="str">
        <f t="shared" si="36"/>
        <v>INDICIO DE COMERCIO INTRAINDUSTRIAL</v>
      </c>
      <c r="Y68" s="140" t="str">
        <f t="shared" si="36"/>
        <v>INDICIO DE COMERCIO INTRAINDUSTRIAL</v>
      </c>
      <c r="Z68" s="109" t="str">
        <f t="shared" si="36"/>
        <v>INDICIO DE COMERCIO INTRAINDUSTRIAL</v>
      </c>
      <c r="AA68" s="141" t="str">
        <f t="shared" si="36"/>
        <v>INDICIO DE COMERCIO INTRAINDUSTRIAL</v>
      </c>
      <c r="AB68" s="141" t="str">
        <f t="shared" ref="AB68:AC68" si="37">+IF(AB55&gt;0.33, "COMERCIO INTRAINDUSTRIAL", "INDICIO DE COMERCIO INTRAINDUSTRIAL")</f>
        <v>INDICIO DE COMERCIO INTRAINDUSTRIAL</v>
      </c>
      <c r="AC68" s="141" t="str">
        <f t="shared" si="37"/>
        <v>INDICIO DE COMERCIO INTRAINDUSTRIAL</v>
      </c>
      <c r="AD68" s="141" t="str">
        <f t="shared" ref="AD68:AE68" si="38">+IF(AD55&gt;0.33, "COMERCIO INTRAINDUSTRIAL", "INDICIO DE COMERCIO INTRAINDUSTRIAL")</f>
        <v>COMERCIO INTRAINDUSTRIAL</v>
      </c>
      <c r="AE68" s="141" t="str">
        <f t="shared" si="38"/>
        <v>COMERCIO INTRAINDUSTRIAL</v>
      </c>
      <c r="AF68" s="141" t="str">
        <f t="shared" ref="AF68" si="39">+IF(AF55&gt;0.33, "COMERCIO INTRAINDUSTRIAL", "INDICIO DE COMERCIO INTRAINDUSTRIAL")</f>
        <v>COMERCIO INTRAINDUSTRIAL</v>
      </c>
    </row>
    <row r="69" spans="4:32" x14ac:dyDescent="0.25">
      <c r="D69"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showGridLines="0" zoomScale="86" zoomScaleNormal="86" workbookViewId="0"/>
  </sheetViews>
  <sheetFormatPr baseColWidth="10" defaultRowHeight="15" x14ac:dyDescent="0.25"/>
  <sheetData>
    <row r="1" customFormat="1" x14ac:dyDescent="0.25"/>
    <row r="2" customFormat="1" x14ac:dyDescent="0.25"/>
    <row r="3" customFormat="1" x14ac:dyDescent="0.25"/>
    <row r="4" customFormat="1" x14ac:dyDescent="0.25"/>
    <row r="5" customFormat="1" x14ac:dyDescent="0.25"/>
    <row r="6" customFormat="1"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topLeftCell="A5" workbookViewId="0">
      <selection activeCell="M36" sqref="M36"/>
    </sheetView>
  </sheetViews>
  <sheetFormatPr baseColWidth="10" defaultRowHeight="15" x14ac:dyDescent="0.25"/>
  <sheetData>
    <row r="1" spans="2:13" ht="24" customHeight="1" x14ac:dyDescent="0.25"/>
    <row r="2" spans="2:13" ht="23.25" x14ac:dyDescent="0.25">
      <c r="B2" s="197" t="s">
        <v>13</v>
      </c>
      <c r="C2" s="197"/>
      <c r="D2" s="197"/>
      <c r="E2" s="197"/>
      <c r="F2" s="197"/>
      <c r="G2" s="197"/>
      <c r="H2" s="197"/>
      <c r="I2" s="197"/>
      <c r="J2" s="197"/>
      <c r="K2" s="197"/>
      <c r="L2" s="197"/>
      <c r="M2" s="197"/>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opLeftCell="A37" zoomScale="90" zoomScaleNormal="90" workbookViewId="0">
      <selection activeCell="H63" sqref="H63"/>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 min="30" max="30" width="13.140625" customWidth="1"/>
  </cols>
  <sheetData>
    <row r="7" spans="2:16" ht="15" customHeight="1" x14ac:dyDescent="0.25">
      <c r="B7" s="200" t="s">
        <v>48</v>
      </c>
      <c r="C7" s="200"/>
      <c r="D7" s="200"/>
      <c r="E7" s="200"/>
      <c r="M7" s="200" t="s">
        <v>4</v>
      </c>
      <c r="N7" s="200"/>
      <c r="O7" s="200"/>
      <c r="P7" s="200"/>
    </row>
    <row r="8" spans="2:16" x14ac:dyDescent="0.25">
      <c r="B8" s="200"/>
      <c r="C8" s="200"/>
      <c r="D8" s="200"/>
      <c r="E8" s="200"/>
      <c r="G8" s="202" t="s">
        <v>0</v>
      </c>
      <c r="H8" s="202"/>
      <c r="I8" s="202"/>
      <c r="J8" s="202"/>
      <c r="M8" s="200"/>
      <c r="N8" s="200"/>
      <c r="O8" s="200"/>
      <c r="P8" s="200"/>
    </row>
    <row r="9" spans="2:16" x14ac:dyDescent="0.25">
      <c r="B9" s="200"/>
      <c r="C9" s="200"/>
      <c r="D9" s="200"/>
      <c r="E9" s="200"/>
      <c r="G9" s="202"/>
      <c r="H9" s="202"/>
      <c r="I9" s="202"/>
      <c r="J9" s="202"/>
      <c r="M9" s="200"/>
      <c r="N9" s="200"/>
      <c r="O9" s="200"/>
      <c r="P9" s="200"/>
    </row>
    <row r="10" spans="2:16" x14ac:dyDescent="0.25">
      <c r="B10" s="200"/>
      <c r="C10" s="200"/>
      <c r="D10" s="200"/>
      <c r="E10" s="200"/>
      <c r="G10" s="202"/>
      <c r="H10" s="202"/>
      <c r="I10" s="202"/>
      <c r="J10" s="202"/>
      <c r="M10" s="200"/>
      <c r="N10" s="200"/>
      <c r="O10" s="200"/>
      <c r="P10" s="200"/>
    </row>
    <row r="11" spans="2:16" x14ac:dyDescent="0.25">
      <c r="B11" s="200"/>
      <c r="C11" s="200"/>
      <c r="D11" s="200"/>
      <c r="E11" s="200"/>
      <c r="G11" s="202"/>
      <c r="H11" s="202"/>
      <c r="I11" s="202"/>
      <c r="J11" s="202"/>
      <c r="M11" s="200"/>
      <c r="N11" s="200"/>
      <c r="O11" s="200"/>
      <c r="P11" s="200"/>
    </row>
    <row r="12" spans="2:16" x14ac:dyDescent="0.25">
      <c r="B12" s="200"/>
      <c r="C12" s="200"/>
      <c r="D12" s="200"/>
      <c r="E12" s="200"/>
      <c r="G12" s="202"/>
      <c r="H12" s="202"/>
      <c r="I12" s="202"/>
      <c r="J12" s="202"/>
      <c r="M12" s="200"/>
      <c r="N12" s="200"/>
      <c r="O12" s="200"/>
      <c r="P12" s="200"/>
    </row>
    <row r="13" spans="2:16" x14ac:dyDescent="0.25">
      <c r="B13" s="200"/>
      <c r="C13" s="200"/>
      <c r="D13" s="200"/>
      <c r="E13" s="200"/>
      <c r="G13" s="202"/>
      <c r="H13" s="202"/>
      <c r="I13" s="202"/>
      <c r="J13" s="202"/>
      <c r="M13" s="200"/>
      <c r="N13" s="200"/>
      <c r="O13" s="200"/>
      <c r="P13" s="200"/>
    </row>
    <row r="14" spans="2:16" x14ac:dyDescent="0.25">
      <c r="B14" s="200"/>
      <c r="C14" s="200"/>
      <c r="D14" s="200"/>
      <c r="E14" s="200"/>
      <c r="G14" s="202"/>
      <c r="H14" s="202"/>
      <c r="I14" s="202"/>
      <c r="J14" s="202"/>
      <c r="M14" s="200"/>
      <c r="N14" s="200"/>
      <c r="O14" s="200"/>
      <c r="P14" s="200"/>
    </row>
    <row r="15" spans="2:16" x14ac:dyDescent="0.25">
      <c r="B15" s="200"/>
      <c r="C15" s="200"/>
      <c r="D15" s="200"/>
      <c r="E15" s="200"/>
      <c r="G15" s="202"/>
      <c r="H15" s="202"/>
      <c r="I15" s="202"/>
      <c r="J15" s="202"/>
      <c r="M15" s="200"/>
      <c r="N15" s="200"/>
      <c r="O15" s="200"/>
      <c r="P15" s="200"/>
    </row>
    <row r="16" spans="2:16" x14ac:dyDescent="0.25">
      <c r="B16" s="200"/>
      <c r="C16" s="200"/>
      <c r="D16" s="200"/>
      <c r="E16" s="200"/>
      <c r="G16" s="202"/>
      <c r="H16" s="202"/>
      <c r="I16" s="202"/>
      <c r="J16" s="202"/>
      <c r="M16" s="200"/>
      <c r="N16" s="200"/>
      <c r="O16" s="200"/>
      <c r="P16" s="200"/>
    </row>
    <row r="17" spans="3:15" x14ac:dyDescent="0.25">
      <c r="C17" s="201" t="s">
        <v>3</v>
      </c>
      <c r="D17" s="201"/>
      <c r="E17" s="201"/>
      <c r="M17" s="201" t="s">
        <v>3</v>
      </c>
      <c r="N17" s="201"/>
      <c r="O17" s="201"/>
    </row>
    <row r="43" spans="2:30" x14ac:dyDescent="0.25">
      <c r="C43" s="3" t="s">
        <v>59</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47">
        <v>2020</v>
      </c>
      <c r="AD45" s="47">
        <v>2021</v>
      </c>
    </row>
    <row r="46" spans="2:30" ht="15.75" thickBot="1" x14ac:dyDescent="0.3">
      <c r="B46" s="203" t="s">
        <v>26</v>
      </c>
      <c r="C46" s="204"/>
      <c r="D46" s="176">
        <v>266438.5</v>
      </c>
      <c r="E46" s="176">
        <v>278967.8</v>
      </c>
      <c r="F46" s="176">
        <v>218643.9</v>
      </c>
      <c r="G46" s="176">
        <v>235024.5</v>
      </c>
      <c r="H46" s="176">
        <v>148129.20000000001</v>
      </c>
      <c r="I46" s="176">
        <v>148327.70000000001</v>
      </c>
      <c r="J46" s="176">
        <v>140242.4</v>
      </c>
      <c r="K46" s="176">
        <v>143716.79999999999</v>
      </c>
      <c r="L46" s="176">
        <v>154609.4</v>
      </c>
      <c r="M46" s="176">
        <v>211067.3</v>
      </c>
      <c r="N46" s="176">
        <v>184319.8</v>
      </c>
      <c r="O46" s="176">
        <v>377783.7</v>
      </c>
      <c r="P46" s="176">
        <v>484394.6</v>
      </c>
      <c r="Q46" s="190">
        <v>290952.2</v>
      </c>
      <c r="R46" s="176">
        <v>239092.3</v>
      </c>
      <c r="S46" s="176">
        <v>356546.7</v>
      </c>
      <c r="T46" s="176">
        <v>488041</v>
      </c>
      <c r="U46" s="176">
        <v>306281.09999999998</v>
      </c>
      <c r="V46" s="184">
        <v>356178.4</v>
      </c>
      <c r="W46" s="176">
        <v>178539.5</v>
      </c>
      <c r="X46" s="176">
        <v>127423.4</v>
      </c>
      <c r="Y46" s="176">
        <v>170894.4</v>
      </c>
      <c r="Z46" s="184">
        <v>222472.7</v>
      </c>
      <c r="AA46" s="176">
        <v>204169.7</v>
      </c>
      <c r="AB46" s="184">
        <v>139355.1</v>
      </c>
      <c r="AC46" s="193">
        <v>143283.9</v>
      </c>
      <c r="AD46" s="193">
        <v>190263</v>
      </c>
    </row>
    <row r="47" spans="2:30" x14ac:dyDescent="0.25">
      <c r="B47" s="205" t="s">
        <v>16</v>
      </c>
      <c r="C47" s="206"/>
      <c r="D47" s="177">
        <v>76640.759999999995</v>
      </c>
      <c r="E47" s="177">
        <v>71179.11</v>
      </c>
      <c r="F47" s="177">
        <v>106399.5</v>
      </c>
      <c r="G47" s="177">
        <v>104349.7</v>
      </c>
      <c r="H47" s="177">
        <v>60771.48</v>
      </c>
      <c r="I47" s="178">
        <v>46415.43</v>
      </c>
      <c r="J47" s="177">
        <v>36150.78</v>
      </c>
      <c r="K47" s="177">
        <v>27224.560000000001</v>
      </c>
      <c r="L47" s="177">
        <v>25558.85</v>
      </c>
      <c r="M47" s="177">
        <v>23510.54</v>
      </c>
      <c r="N47" s="177">
        <v>35343.74</v>
      </c>
      <c r="O47" s="177">
        <v>35191.96</v>
      </c>
      <c r="P47" s="191">
        <v>49372.95</v>
      </c>
      <c r="Q47" s="177">
        <v>59584.18</v>
      </c>
      <c r="R47" s="177">
        <v>69077.97</v>
      </c>
      <c r="S47" s="179">
        <v>61959.41</v>
      </c>
      <c r="T47" s="179">
        <v>62767.78</v>
      </c>
      <c r="U47" s="179">
        <v>52525.24</v>
      </c>
      <c r="V47" s="178">
        <v>49948.4</v>
      </c>
      <c r="W47" s="179">
        <v>62704.08</v>
      </c>
      <c r="X47" s="179">
        <v>46152.23</v>
      </c>
      <c r="Y47" s="179">
        <v>56403</v>
      </c>
      <c r="Z47" s="178">
        <v>82716.38</v>
      </c>
      <c r="AA47" s="179">
        <v>71247.850000000006</v>
      </c>
      <c r="AB47" s="178">
        <v>64930.41</v>
      </c>
      <c r="AC47" s="179">
        <v>95670.07</v>
      </c>
      <c r="AD47" s="179">
        <v>117398.8</v>
      </c>
    </row>
    <row r="48" spans="2:30" x14ac:dyDescent="0.25">
      <c r="B48" s="207" t="s">
        <v>17</v>
      </c>
      <c r="C48" s="208"/>
      <c r="D48" s="179">
        <v>2705.8809999999999</v>
      </c>
      <c r="E48" s="179">
        <v>2807.9189999999999</v>
      </c>
      <c r="F48" s="179">
        <v>1422.6769999999999</v>
      </c>
      <c r="G48" s="179">
        <v>805.00099999999998</v>
      </c>
      <c r="H48" s="179">
        <v>1530.655</v>
      </c>
      <c r="I48" s="180">
        <v>1110.588</v>
      </c>
      <c r="J48" s="179">
        <v>920.01599999999996</v>
      </c>
      <c r="K48" s="179">
        <v>1017.379</v>
      </c>
      <c r="L48" s="179">
        <v>524.19799999999998</v>
      </c>
      <c r="M48" s="180">
        <v>347.52699999999999</v>
      </c>
      <c r="N48" s="179">
        <v>197.10300000000001</v>
      </c>
      <c r="O48" s="180">
        <v>548.16600000000005</v>
      </c>
      <c r="P48" s="179">
        <v>530.43100000000004</v>
      </c>
      <c r="Q48" s="180">
        <v>1148.922</v>
      </c>
      <c r="R48" s="179">
        <v>17.335000000000001</v>
      </c>
      <c r="S48" s="181" t="s">
        <v>57</v>
      </c>
      <c r="T48" s="181">
        <v>315.38799999999998</v>
      </c>
      <c r="U48" s="181">
        <v>73.611000000000004</v>
      </c>
      <c r="V48" s="180" t="s">
        <v>57</v>
      </c>
      <c r="W48" s="181" t="s">
        <v>57</v>
      </c>
      <c r="X48" s="181">
        <v>51.741</v>
      </c>
      <c r="Y48" s="181">
        <v>257.26</v>
      </c>
      <c r="Z48" s="180">
        <v>554.78800000000001</v>
      </c>
      <c r="AA48" s="181">
        <v>522.12800000000004</v>
      </c>
      <c r="AB48" s="180">
        <v>512.12699999999995</v>
      </c>
      <c r="AC48" s="181">
        <v>363.18</v>
      </c>
      <c r="AD48" s="181">
        <v>1052.5350000000001</v>
      </c>
    </row>
    <row r="49" spans="2:30" x14ac:dyDescent="0.25">
      <c r="B49" s="198" t="s">
        <v>18</v>
      </c>
      <c r="C49" s="199"/>
      <c r="D49" s="179">
        <v>10160.81</v>
      </c>
      <c r="E49" s="179">
        <v>4889.9260000000004</v>
      </c>
      <c r="F49" s="179">
        <v>4764.6310000000003</v>
      </c>
      <c r="G49" s="179">
        <v>4082.8809999999999</v>
      </c>
      <c r="H49" s="179">
        <v>3660.9929999999999</v>
      </c>
      <c r="I49" s="178">
        <v>2963.788</v>
      </c>
      <c r="J49" s="179">
        <v>2742.3049999999998</v>
      </c>
      <c r="K49" s="178">
        <v>2848.7570000000001</v>
      </c>
      <c r="L49" s="179">
        <v>2723.7750000000001</v>
      </c>
      <c r="M49" s="179">
        <v>2916.4929999999999</v>
      </c>
      <c r="N49" s="179">
        <v>4006.701</v>
      </c>
      <c r="O49" s="179">
        <v>3562.797</v>
      </c>
      <c r="P49" s="192">
        <v>4122.4799999999996</v>
      </c>
      <c r="Q49" s="179">
        <v>4637.5789999999997</v>
      </c>
      <c r="R49" s="179">
        <v>3580.52</v>
      </c>
      <c r="S49" s="181">
        <v>4574.7910000000002</v>
      </c>
      <c r="T49" s="179">
        <v>5201.518</v>
      </c>
      <c r="U49" s="179">
        <v>5233.424</v>
      </c>
      <c r="V49" s="178">
        <v>4927.924</v>
      </c>
      <c r="W49" s="179">
        <v>4312.6130000000003</v>
      </c>
      <c r="X49" s="181">
        <v>4598.732</v>
      </c>
      <c r="Y49" s="179">
        <v>3444.5720000000001</v>
      </c>
      <c r="Z49" s="178">
        <v>3373.223</v>
      </c>
      <c r="AA49" s="179">
        <v>4281.8159999999998</v>
      </c>
      <c r="AB49" s="178">
        <v>3564.1959999999999</v>
      </c>
      <c r="AC49" s="179">
        <v>3379.1039999999998</v>
      </c>
      <c r="AD49" s="179">
        <v>4855.8649999999998</v>
      </c>
    </row>
    <row r="50" spans="2:30" x14ac:dyDescent="0.25">
      <c r="B50" s="207" t="s">
        <v>19</v>
      </c>
      <c r="C50" s="208"/>
      <c r="D50" s="181">
        <v>37931.64</v>
      </c>
      <c r="E50" s="181">
        <v>70311.899999999994</v>
      </c>
      <c r="F50" s="181">
        <v>49441.9</v>
      </c>
      <c r="G50" s="181">
        <v>83440.87</v>
      </c>
      <c r="H50" s="181">
        <v>56226.97</v>
      </c>
      <c r="I50" s="180">
        <v>65134.2</v>
      </c>
      <c r="J50" s="179">
        <v>56698.73</v>
      </c>
      <c r="K50" s="180">
        <v>66204.17</v>
      </c>
      <c r="L50" s="179">
        <v>82569.320000000007</v>
      </c>
      <c r="M50" s="180">
        <v>135319</v>
      </c>
      <c r="N50" s="179">
        <v>100366.5</v>
      </c>
      <c r="O50" s="179">
        <v>277415.8</v>
      </c>
      <c r="P50" s="179">
        <v>312814.5</v>
      </c>
      <c r="Q50" s="179">
        <v>176797.8</v>
      </c>
      <c r="R50" s="181">
        <v>141476.70000000001</v>
      </c>
      <c r="S50" s="181">
        <v>259912.8</v>
      </c>
      <c r="T50" s="181">
        <v>397133.3</v>
      </c>
      <c r="U50" s="181">
        <v>218863.9</v>
      </c>
      <c r="V50" s="180">
        <v>274020.5</v>
      </c>
      <c r="W50" s="181">
        <v>81987.960000000006</v>
      </c>
      <c r="X50" s="181">
        <v>54618.85</v>
      </c>
      <c r="Y50" s="181">
        <v>95058.07</v>
      </c>
      <c r="Z50" s="180">
        <v>111316.4</v>
      </c>
      <c r="AA50" s="181">
        <v>103688.9</v>
      </c>
      <c r="AB50" s="180">
        <v>54118.94</v>
      </c>
      <c r="AC50" s="181">
        <v>31576.17</v>
      </c>
      <c r="AD50" s="181">
        <v>53135.89</v>
      </c>
    </row>
    <row r="51" spans="2:30" x14ac:dyDescent="0.25">
      <c r="B51" s="198" t="s">
        <v>20</v>
      </c>
      <c r="C51" s="199"/>
      <c r="D51" s="179" t="s">
        <v>57</v>
      </c>
      <c r="E51" s="179">
        <v>155.27000000000001</v>
      </c>
      <c r="F51" s="179" t="s">
        <v>57</v>
      </c>
      <c r="G51" s="179" t="s">
        <v>57</v>
      </c>
      <c r="H51" s="179" t="s">
        <v>57</v>
      </c>
      <c r="I51" s="178" t="s">
        <v>57</v>
      </c>
      <c r="J51" s="179">
        <v>608.38499999999999</v>
      </c>
      <c r="K51" s="178" t="s">
        <v>57</v>
      </c>
      <c r="L51" s="179" t="s">
        <v>57</v>
      </c>
      <c r="M51" s="178" t="s">
        <v>57</v>
      </c>
      <c r="N51" s="179">
        <v>2.343</v>
      </c>
      <c r="O51" s="179" t="s">
        <v>57</v>
      </c>
      <c r="P51" s="179">
        <v>1.2999999999999999E-2</v>
      </c>
      <c r="Q51" s="179">
        <v>0.33200000000000002</v>
      </c>
      <c r="R51" s="179" t="s">
        <v>57</v>
      </c>
      <c r="S51" s="179">
        <v>3.6459999999999999</v>
      </c>
      <c r="T51" s="179">
        <v>1.5329999999999999</v>
      </c>
      <c r="U51" s="179">
        <v>0.66500000000000004</v>
      </c>
      <c r="V51" s="178">
        <v>56.601999999999997</v>
      </c>
      <c r="W51" s="179">
        <v>8.25</v>
      </c>
      <c r="X51" s="179" t="s">
        <v>57</v>
      </c>
      <c r="Y51" s="179" t="s">
        <v>57</v>
      </c>
      <c r="Z51" s="178">
        <v>6608.17</v>
      </c>
      <c r="AA51" s="179" t="s">
        <v>57</v>
      </c>
      <c r="AB51" s="178">
        <v>25.751000000000001</v>
      </c>
      <c r="AC51" s="179">
        <v>483.05399999999997</v>
      </c>
      <c r="AD51" s="179">
        <v>695.57799999999997</v>
      </c>
    </row>
    <row r="52" spans="2:30" x14ac:dyDescent="0.25">
      <c r="B52" s="207" t="s">
        <v>21</v>
      </c>
      <c r="C52" s="208"/>
      <c r="D52" s="181">
        <v>2480.3519999999999</v>
      </c>
      <c r="E52" s="181">
        <v>4961.71</v>
      </c>
      <c r="F52" s="181">
        <v>6646.7629999999999</v>
      </c>
      <c r="G52" s="181">
        <v>4921.07</v>
      </c>
      <c r="H52" s="181">
        <v>5579.5810000000001</v>
      </c>
      <c r="I52" s="180">
        <v>3762.942</v>
      </c>
      <c r="J52" s="179">
        <v>3636.2069999999999</v>
      </c>
      <c r="K52" s="180">
        <v>4160.6980000000003</v>
      </c>
      <c r="L52" s="181">
        <v>2226.114</v>
      </c>
      <c r="M52" s="181">
        <v>2782.518</v>
      </c>
      <c r="N52" s="181">
        <v>3785.3069999999998</v>
      </c>
      <c r="O52" s="181">
        <v>3799.241</v>
      </c>
      <c r="P52" s="188">
        <v>1369.8040000000001</v>
      </c>
      <c r="Q52" s="181">
        <v>2275.3739999999998</v>
      </c>
      <c r="R52" s="181">
        <v>1727.761</v>
      </c>
      <c r="S52" s="181">
        <v>1730.078</v>
      </c>
      <c r="T52" s="181">
        <v>2690.93</v>
      </c>
      <c r="U52" s="181">
        <v>3596.5680000000002</v>
      </c>
      <c r="V52" s="180">
        <v>4794.3829999999998</v>
      </c>
      <c r="W52" s="181">
        <v>6473.4110000000001</v>
      </c>
      <c r="X52" s="181">
        <v>5349.1570000000002</v>
      </c>
      <c r="Y52" s="181">
        <v>3305.9160000000002</v>
      </c>
      <c r="Z52" s="180">
        <v>3801.5920000000001</v>
      </c>
      <c r="AA52" s="181">
        <v>4477.9620000000004</v>
      </c>
      <c r="AB52" s="180">
        <v>3435.0549999999998</v>
      </c>
      <c r="AC52" s="181">
        <v>1950.075</v>
      </c>
      <c r="AD52" s="181">
        <v>3063.3969999999999</v>
      </c>
    </row>
    <row r="53" spans="2:30" x14ac:dyDescent="0.25">
      <c r="B53" s="198" t="s">
        <v>22</v>
      </c>
      <c r="C53" s="199"/>
      <c r="D53" s="179">
        <v>49128.89</v>
      </c>
      <c r="E53" s="179">
        <v>43189.4</v>
      </c>
      <c r="F53" s="179">
        <v>41414.65</v>
      </c>
      <c r="G53" s="179">
        <v>35427.440000000002</v>
      </c>
      <c r="H53" s="179">
        <v>17823.96</v>
      </c>
      <c r="I53" s="178">
        <v>25757.85</v>
      </c>
      <c r="J53" s="179">
        <v>37342.480000000003</v>
      </c>
      <c r="K53" s="178">
        <v>40157.839999999997</v>
      </c>
      <c r="L53" s="179">
        <v>37620.550000000003</v>
      </c>
      <c r="M53" s="179">
        <v>42367.51</v>
      </c>
      <c r="N53" s="179">
        <v>33590.71</v>
      </c>
      <c r="O53" s="179">
        <v>42318.36</v>
      </c>
      <c r="P53" s="192">
        <v>78502.8</v>
      </c>
      <c r="Q53" s="179">
        <v>31097.49</v>
      </c>
      <c r="R53" s="179">
        <v>7506.3670000000002</v>
      </c>
      <c r="S53" s="181">
        <v>5845.8959999999997</v>
      </c>
      <c r="T53" s="179">
        <v>5719.9539999999997</v>
      </c>
      <c r="U53" s="179">
        <v>11355.76</v>
      </c>
      <c r="V53" s="178">
        <v>8193.3529999999992</v>
      </c>
      <c r="W53" s="179">
        <v>3300.3560000000002</v>
      </c>
      <c r="X53" s="181">
        <v>3150.2860000000001</v>
      </c>
      <c r="Y53" s="179">
        <v>2001.3130000000001</v>
      </c>
      <c r="Z53" s="178">
        <v>1988.021</v>
      </c>
      <c r="AA53" s="179">
        <v>6860.1130000000003</v>
      </c>
      <c r="AB53" s="178">
        <v>1701.4939999999999</v>
      </c>
      <c r="AC53" s="179">
        <v>1119.0050000000001</v>
      </c>
      <c r="AD53" s="179">
        <v>2073.415</v>
      </c>
    </row>
    <row r="54" spans="2:30" x14ac:dyDescent="0.25">
      <c r="B54" s="207" t="s">
        <v>23</v>
      </c>
      <c r="C54" s="208"/>
      <c r="D54" s="181">
        <v>81.721000000000004</v>
      </c>
      <c r="E54" s="181">
        <v>215.38200000000001</v>
      </c>
      <c r="F54" s="181">
        <v>296.37299999999999</v>
      </c>
      <c r="G54" s="181">
        <v>192.83099999999999</v>
      </c>
      <c r="H54" s="181">
        <v>277.27100000000002</v>
      </c>
      <c r="I54" s="180">
        <v>493.77800000000002</v>
      </c>
      <c r="J54" s="179">
        <v>299.09199999999998</v>
      </c>
      <c r="K54" s="180">
        <v>546.26400000000001</v>
      </c>
      <c r="L54" s="181">
        <v>1065.7190000000001</v>
      </c>
      <c r="M54" s="181">
        <v>1207.8699999999999</v>
      </c>
      <c r="N54" s="181">
        <v>955.83699999999999</v>
      </c>
      <c r="O54" s="181">
        <v>1343.375</v>
      </c>
      <c r="P54" s="188">
        <v>24012.51</v>
      </c>
      <c r="Q54" s="181">
        <v>843.375</v>
      </c>
      <c r="R54" s="181">
        <v>3343.4940000000001</v>
      </c>
      <c r="S54" s="181">
        <v>6463.5020000000004</v>
      </c>
      <c r="T54" s="181">
        <v>1900.568</v>
      </c>
      <c r="U54" s="181">
        <v>2879.3939999999998</v>
      </c>
      <c r="V54" s="180">
        <v>4228.4799999999996</v>
      </c>
      <c r="W54" s="181">
        <v>5043.8109999999997</v>
      </c>
      <c r="X54" s="181">
        <v>2282.5720000000001</v>
      </c>
      <c r="Y54" s="181">
        <v>1930.2180000000001</v>
      </c>
      <c r="Z54" s="180">
        <v>1426.557</v>
      </c>
      <c r="AA54" s="181">
        <v>4089.63</v>
      </c>
      <c r="AB54" s="180">
        <v>1755.8219999999999</v>
      </c>
      <c r="AC54" s="181">
        <v>988.98099999999999</v>
      </c>
      <c r="AD54" s="181">
        <v>1581.626</v>
      </c>
    </row>
    <row r="55" spans="2:30" ht="15.75" thickBot="1" x14ac:dyDescent="0.3">
      <c r="B55" s="198" t="s">
        <v>24</v>
      </c>
      <c r="C55" s="199"/>
      <c r="D55" s="179">
        <v>4762.1170000000002</v>
      </c>
      <c r="E55" s="179">
        <v>4108.72</v>
      </c>
      <c r="F55" s="179">
        <v>3810.2660000000001</v>
      </c>
      <c r="G55" s="179">
        <v>1804.673</v>
      </c>
      <c r="H55" s="179">
        <v>2258.2829999999999</v>
      </c>
      <c r="I55" s="178">
        <v>2689.1149999999998</v>
      </c>
      <c r="J55" s="179">
        <v>1844.3889999999999</v>
      </c>
      <c r="K55" s="178">
        <v>1557.079</v>
      </c>
      <c r="L55" s="179">
        <v>2320.828</v>
      </c>
      <c r="M55" s="179">
        <v>2609.4430000000002</v>
      </c>
      <c r="N55" s="179">
        <v>5921.6459999999997</v>
      </c>
      <c r="O55" s="179">
        <v>13436.71</v>
      </c>
      <c r="P55" s="192">
        <v>13581.14</v>
      </c>
      <c r="Q55" s="179">
        <v>11531.45</v>
      </c>
      <c r="R55" s="179">
        <v>12170.18</v>
      </c>
      <c r="S55" s="181">
        <v>15967.38</v>
      </c>
      <c r="T55" s="179">
        <v>12065.68</v>
      </c>
      <c r="U55" s="179">
        <v>11607.88</v>
      </c>
      <c r="V55" s="178">
        <v>9738.7360000000008</v>
      </c>
      <c r="W55" s="179">
        <v>12866.06</v>
      </c>
      <c r="X55" s="181">
        <v>9912.0429999999997</v>
      </c>
      <c r="Y55" s="179">
        <v>7205.625</v>
      </c>
      <c r="Z55" s="178">
        <v>8515.4169999999995</v>
      </c>
      <c r="AA55" s="179">
        <v>7350.6459999999997</v>
      </c>
      <c r="AB55" s="178">
        <v>6174.3</v>
      </c>
      <c r="AC55" s="194">
        <v>5624.7349999999997</v>
      </c>
      <c r="AD55" s="194">
        <v>5634.6840000000002</v>
      </c>
    </row>
    <row r="56" spans="2:30" ht="15.75" thickBot="1" x14ac:dyDescent="0.3">
      <c r="B56" s="209" t="s">
        <v>25</v>
      </c>
      <c r="C56" s="210"/>
      <c r="D56" s="182">
        <v>82546.289999999994</v>
      </c>
      <c r="E56" s="182">
        <v>77148.45</v>
      </c>
      <c r="F56" s="182">
        <v>4447.0739999999996</v>
      </c>
      <c r="G56" s="182">
        <v>1.2E-2</v>
      </c>
      <c r="H56" s="182">
        <v>7.0000000000000001E-3</v>
      </c>
      <c r="I56" s="183" t="s">
        <v>57</v>
      </c>
      <c r="J56" s="182" t="s">
        <v>57</v>
      </c>
      <c r="K56" s="182" t="s">
        <v>57</v>
      </c>
      <c r="L56" s="182" t="s">
        <v>57</v>
      </c>
      <c r="M56" s="182">
        <v>6.4729999999999999</v>
      </c>
      <c r="N56" s="182">
        <v>149.97900000000001</v>
      </c>
      <c r="O56" s="182">
        <v>167.351</v>
      </c>
      <c r="P56" s="189">
        <v>88.001999999999995</v>
      </c>
      <c r="Q56" s="182">
        <v>3035.6170000000002</v>
      </c>
      <c r="R56" s="182">
        <v>191.98400000000001</v>
      </c>
      <c r="S56" s="182">
        <v>89.221000000000004</v>
      </c>
      <c r="T56" s="182">
        <v>244.34100000000001</v>
      </c>
      <c r="U56" s="182">
        <v>144.67699999999999</v>
      </c>
      <c r="V56" s="183">
        <v>269.96800000000002</v>
      </c>
      <c r="W56" s="182">
        <v>1842.981</v>
      </c>
      <c r="X56" s="182">
        <v>1307.809</v>
      </c>
      <c r="Y56" s="182">
        <v>1288.402</v>
      </c>
      <c r="Z56" s="183">
        <v>2172.1210000000001</v>
      </c>
      <c r="AA56" s="182">
        <v>1650.63</v>
      </c>
      <c r="AB56" s="183">
        <v>3136.9059999999999</v>
      </c>
      <c r="AC56" s="182">
        <v>2129.4749999999999</v>
      </c>
      <c r="AD56" s="182">
        <v>771.18600000000004</v>
      </c>
    </row>
    <row r="57" spans="2:30" x14ac:dyDescent="0.25">
      <c r="B57" t="s">
        <v>51</v>
      </c>
    </row>
    <row r="59" spans="2:30" x14ac:dyDescent="0.25">
      <c r="P59" s="172"/>
      <c r="Q59" s="172"/>
      <c r="R59" s="173"/>
      <c r="S59" s="172"/>
      <c r="T59" s="172"/>
    </row>
    <row r="60" spans="2:30" x14ac:dyDescent="0.25">
      <c r="D60" s="173"/>
      <c r="E60" s="172"/>
      <c r="F60" s="172"/>
      <c r="G60" s="172"/>
      <c r="H60" s="172"/>
      <c r="P60" s="172"/>
      <c r="Q60" s="173"/>
      <c r="R60" s="172"/>
      <c r="S60" s="172"/>
      <c r="T60" s="172"/>
    </row>
    <row r="61" spans="2:30" x14ac:dyDescent="0.25">
      <c r="D61" s="172"/>
      <c r="E61" s="172"/>
      <c r="F61" s="172"/>
      <c r="G61" s="172"/>
      <c r="H61" s="172"/>
      <c r="P61" s="172"/>
      <c r="Q61" s="172"/>
      <c r="R61" s="172"/>
      <c r="S61" s="172"/>
      <c r="T61" s="172"/>
    </row>
    <row r="62" spans="2:30" x14ac:dyDescent="0.25">
      <c r="D62" s="172"/>
      <c r="E62" s="172"/>
      <c r="F62" s="172"/>
      <c r="G62" s="172"/>
      <c r="H62" s="172"/>
      <c r="P62" s="172"/>
      <c r="Q62" s="172"/>
      <c r="R62" s="172"/>
      <c r="S62" s="172"/>
      <c r="T62" s="172"/>
    </row>
    <row r="63" spans="2:30" x14ac:dyDescent="0.25">
      <c r="D63" s="172"/>
      <c r="E63" s="172"/>
      <c r="F63" s="172"/>
      <c r="G63" s="172"/>
      <c r="H63" s="172"/>
      <c r="P63" s="172"/>
      <c r="Q63" s="172"/>
      <c r="R63" s="172"/>
      <c r="S63" s="172"/>
      <c r="T63" s="172"/>
    </row>
    <row r="64" spans="2:30" x14ac:dyDescent="0.25">
      <c r="D64" s="172"/>
      <c r="E64" s="172"/>
      <c r="F64" s="172"/>
      <c r="G64" s="172"/>
      <c r="H64" s="172"/>
      <c r="P64" s="172"/>
      <c r="Q64" s="172"/>
      <c r="R64" s="172"/>
      <c r="S64" s="172"/>
      <c r="T64" s="172"/>
    </row>
    <row r="65" spans="4:20" x14ac:dyDescent="0.25">
      <c r="D65" s="172"/>
      <c r="E65" s="172"/>
      <c r="F65" s="172"/>
      <c r="G65" s="172"/>
      <c r="H65" s="172"/>
      <c r="I65" s="172"/>
      <c r="P65" s="172"/>
      <c r="Q65" s="172"/>
      <c r="R65" s="172"/>
      <c r="S65" s="172"/>
      <c r="T65" s="172"/>
    </row>
    <row r="66" spans="4:20" x14ac:dyDescent="0.25">
      <c r="D66" s="172"/>
      <c r="E66" s="172"/>
      <c r="F66" s="172"/>
      <c r="G66" s="172"/>
      <c r="H66" s="172"/>
      <c r="I66" s="172"/>
      <c r="P66" s="172"/>
      <c r="Q66" s="172"/>
      <c r="R66" s="172"/>
      <c r="S66" s="172"/>
      <c r="T66" s="172"/>
    </row>
    <row r="67" spans="4:20" x14ac:dyDescent="0.25">
      <c r="D67" s="172"/>
      <c r="E67" s="172"/>
      <c r="F67" s="172"/>
      <c r="G67" s="172"/>
      <c r="H67" s="172"/>
      <c r="I67" s="172"/>
      <c r="P67" s="172"/>
      <c r="Q67" s="172"/>
      <c r="R67" s="172"/>
      <c r="S67" s="172"/>
      <c r="T67" s="172"/>
    </row>
    <row r="68" spans="4:20" x14ac:dyDescent="0.25">
      <c r="D68" s="172"/>
      <c r="E68" s="172"/>
      <c r="F68" s="172"/>
      <c r="G68" s="172"/>
      <c r="H68" s="172"/>
      <c r="I68" s="172"/>
      <c r="P68" s="172"/>
      <c r="Q68" s="172"/>
      <c r="R68" s="172"/>
      <c r="S68" s="172"/>
      <c r="T68" s="172"/>
    </row>
    <row r="69" spans="4:20" x14ac:dyDescent="0.25">
      <c r="D69" s="172"/>
      <c r="E69" s="172"/>
      <c r="F69" s="172"/>
      <c r="G69" s="172"/>
      <c r="H69" s="172"/>
      <c r="I69" s="172"/>
      <c r="P69" s="172"/>
      <c r="Q69" s="172"/>
      <c r="R69" s="172"/>
      <c r="S69" s="172"/>
      <c r="T69" s="172"/>
    </row>
    <row r="70" spans="4:20" x14ac:dyDescent="0.25">
      <c r="D70" s="172"/>
      <c r="E70" s="172"/>
      <c r="F70" s="172"/>
      <c r="G70" s="172"/>
      <c r="H70" s="172"/>
      <c r="I70" s="172"/>
    </row>
    <row r="71" spans="4:20" x14ac:dyDescent="0.25">
      <c r="D71" s="172"/>
      <c r="E71" s="172"/>
      <c r="F71" s="172"/>
      <c r="G71" s="172"/>
      <c r="H71" s="172"/>
      <c r="I71" s="172"/>
    </row>
    <row r="72" spans="4:20" x14ac:dyDescent="0.25">
      <c r="D72" s="172"/>
      <c r="E72" s="172"/>
      <c r="F72" s="172"/>
      <c r="G72" s="172"/>
      <c r="H72" s="172"/>
      <c r="I72" s="172"/>
    </row>
    <row r="73" spans="4:20" x14ac:dyDescent="0.25">
      <c r="D73" s="172"/>
      <c r="E73" s="172"/>
      <c r="F73" s="172"/>
      <c r="G73" s="172"/>
      <c r="H73" s="172"/>
      <c r="I73" s="172"/>
    </row>
    <row r="74" spans="4:20" x14ac:dyDescent="0.25">
      <c r="D74" s="172"/>
      <c r="E74" s="172"/>
      <c r="F74" s="172"/>
      <c r="G74" s="172"/>
      <c r="H74" s="172"/>
      <c r="I74" s="172"/>
    </row>
    <row r="75" spans="4:20" x14ac:dyDescent="0.25">
      <c r="D75" s="172"/>
      <c r="E75" s="172"/>
      <c r="F75" s="172"/>
      <c r="G75" s="172"/>
      <c r="H75" s="172"/>
      <c r="I75" s="172"/>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opLeftCell="W40" zoomScale="80" zoomScaleNormal="80" workbookViewId="0">
      <selection activeCell="AC60" sqref="AC60"/>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5703125" bestFit="1" customWidth="1"/>
    <col min="29" max="29" width="14.42578125" customWidth="1"/>
    <col min="30" max="30" width="13.5703125" customWidth="1"/>
    <col min="31" max="31" width="13.5703125" bestFit="1" customWidth="1"/>
  </cols>
  <sheetData>
    <row r="7" spans="2:16" x14ac:dyDescent="0.25">
      <c r="B7" s="211" t="s">
        <v>5</v>
      </c>
      <c r="C7" s="212"/>
      <c r="D7" s="212"/>
      <c r="E7" s="212"/>
      <c r="M7" s="200" t="s">
        <v>6</v>
      </c>
      <c r="N7" s="213"/>
      <c r="O7" s="213"/>
      <c r="P7" s="213"/>
    </row>
    <row r="8" spans="2:16" x14ac:dyDescent="0.25">
      <c r="B8" s="212"/>
      <c r="C8" s="212"/>
      <c r="D8" s="212"/>
      <c r="E8" s="212"/>
      <c r="G8" s="202" t="s">
        <v>1</v>
      </c>
      <c r="H8" s="202"/>
      <c r="I8" s="202"/>
      <c r="J8" s="202"/>
      <c r="K8" s="202"/>
      <c r="M8" s="213"/>
      <c r="N8" s="213"/>
      <c r="O8" s="213"/>
      <c r="P8" s="213"/>
    </row>
    <row r="9" spans="2:16" x14ac:dyDescent="0.25">
      <c r="B9" s="212"/>
      <c r="C9" s="212"/>
      <c r="D9" s="212"/>
      <c r="E9" s="212"/>
      <c r="G9" s="202"/>
      <c r="H9" s="202"/>
      <c r="I9" s="202"/>
      <c r="J9" s="202"/>
      <c r="K9" s="202"/>
      <c r="M9" s="213"/>
      <c r="N9" s="213"/>
      <c r="O9" s="213"/>
      <c r="P9" s="213"/>
    </row>
    <row r="10" spans="2:16" x14ac:dyDescent="0.25">
      <c r="B10" s="212"/>
      <c r="C10" s="212"/>
      <c r="D10" s="212"/>
      <c r="E10" s="212"/>
      <c r="G10" s="202"/>
      <c r="H10" s="202"/>
      <c r="I10" s="202"/>
      <c r="J10" s="202"/>
      <c r="K10" s="202"/>
      <c r="M10" s="213"/>
      <c r="N10" s="213"/>
      <c r="O10" s="213"/>
      <c r="P10" s="213"/>
    </row>
    <row r="11" spans="2:16" x14ac:dyDescent="0.25">
      <c r="B11" s="212"/>
      <c r="C11" s="212"/>
      <c r="D11" s="212"/>
      <c r="E11" s="212"/>
      <c r="G11" s="202"/>
      <c r="H11" s="202"/>
      <c r="I11" s="202"/>
      <c r="J11" s="202"/>
      <c r="K11" s="202"/>
      <c r="M11" s="213"/>
      <c r="N11" s="213"/>
      <c r="O11" s="213"/>
      <c r="P11" s="213"/>
    </row>
    <row r="12" spans="2:16" x14ac:dyDescent="0.25">
      <c r="B12" s="212"/>
      <c r="C12" s="212"/>
      <c r="D12" s="212"/>
      <c r="E12" s="212"/>
      <c r="G12" s="202"/>
      <c r="H12" s="202"/>
      <c r="I12" s="202"/>
      <c r="J12" s="202"/>
      <c r="K12" s="202"/>
      <c r="M12" s="213"/>
      <c r="N12" s="213"/>
      <c r="O12" s="213"/>
      <c r="P12" s="213"/>
    </row>
    <row r="13" spans="2:16" x14ac:dyDescent="0.25">
      <c r="B13" s="212"/>
      <c r="C13" s="212"/>
      <c r="D13" s="212"/>
      <c r="E13" s="212"/>
      <c r="G13" s="202"/>
      <c r="H13" s="202"/>
      <c r="I13" s="202"/>
      <c r="J13" s="202"/>
      <c r="K13" s="202"/>
      <c r="M13" s="213"/>
      <c r="N13" s="213"/>
      <c r="O13" s="213"/>
      <c r="P13" s="213"/>
    </row>
    <row r="14" spans="2:16" x14ac:dyDescent="0.25">
      <c r="B14" s="212"/>
      <c r="C14" s="212"/>
      <c r="D14" s="212"/>
      <c r="E14" s="212"/>
      <c r="G14" s="202"/>
      <c r="H14" s="202"/>
      <c r="I14" s="202"/>
      <c r="J14" s="202"/>
      <c r="K14" s="202"/>
      <c r="M14" s="213"/>
      <c r="N14" s="213"/>
      <c r="O14" s="213"/>
      <c r="P14" s="213"/>
    </row>
    <row r="15" spans="2:16" x14ac:dyDescent="0.25">
      <c r="B15" s="212"/>
      <c r="C15" s="212"/>
      <c r="D15" s="212"/>
      <c r="E15" s="212"/>
      <c r="G15" s="202"/>
      <c r="H15" s="202"/>
      <c r="I15" s="202"/>
      <c r="J15" s="202"/>
      <c r="K15" s="202"/>
      <c r="M15" s="213"/>
      <c r="N15" s="213"/>
      <c r="O15" s="213"/>
      <c r="P15" s="213"/>
    </row>
    <row r="16" spans="2:16" x14ac:dyDescent="0.25">
      <c r="B16" s="212"/>
      <c r="C16" s="212"/>
      <c r="D16" s="212"/>
      <c r="E16" s="212"/>
      <c r="G16" s="202"/>
      <c r="H16" s="202"/>
      <c r="I16" s="202"/>
      <c r="J16" s="202"/>
      <c r="K16" s="202"/>
      <c r="M16" s="213"/>
      <c r="N16" s="213"/>
      <c r="O16" s="213"/>
      <c r="P16" s="213"/>
    </row>
    <row r="17" spans="3:15" x14ac:dyDescent="0.25">
      <c r="C17" s="201" t="s">
        <v>3</v>
      </c>
      <c r="D17" s="201"/>
      <c r="E17" s="201"/>
      <c r="M17" s="201" t="s">
        <v>3</v>
      </c>
      <c r="N17" s="201"/>
      <c r="O17" s="201"/>
    </row>
    <row r="42" spans="2:31" x14ac:dyDescent="0.25">
      <c r="C42" s="3" t="s">
        <v>60</v>
      </c>
    </row>
    <row r="44" spans="2:31" ht="15.75" thickBot="1" x14ac:dyDescent="0.3"/>
    <row r="45" spans="2:31" ht="15.75" thickBot="1" x14ac:dyDescent="0.3">
      <c r="B45" s="214" t="s">
        <v>14</v>
      </c>
      <c r="C45" s="215"/>
      <c r="D45" s="216"/>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203" t="s">
        <v>15</v>
      </c>
      <c r="C46" s="219"/>
      <c r="D46" s="204"/>
      <c r="E46" s="184">
        <v>330288.5</v>
      </c>
      <c r="F46" s="176">
        <v>312931.7</v>
      </c>
      <c r="G46" s="184">
        <v>490006</v>
      </c>
      <c r="H46" s="176">
        <v>465179.8</v>
      </c>
      <c r="I46" s="184">
        <v>405469.4</v>
      </c>
      <c r="J46" s="176">
        <v>380157.6</v>
      </c>
      <c r="K46" s="184">
        <v>350436.1</v>
      </c>
      <c r="L46" s="176">
        <v>236463.3</v>
      </c>
      <c r="M46" s="184">
        <v>382397.9</v>
      </c>
      <c r="N46" s="176">
        <v>289997.2</v>
      </c>
      <c r="O46" s="184">
        <v>386102.2</v>
      </c>
      <c r="P46" s="176">
        <v>429734.8</v>
      </c>
      <c r="Q46" s="184">
        <v>541186.6</v>
      </c>
      <c r="R46" s="176">
        <v>928788.1</v>
      </c>
      <c r="S46" s="184">
        <v>1514311</v>
      </c>
      <c r="T46" s="176">
        <v>1182124</v>
      </c>
      <c r="U46" s="184">
        <v>1819195</v>
      </c>
      <c r="V46" s="176">
        <v>1154134</v>
      </c>
      <c r="W46" s="184">
        <v>1446171</v>
      </c>
      <c r="X46" s="176">
        <v>1853550</v>
      </c>
      <c r="Y46" s="184">
        <v>1918695</v>
      </c>
      <c r="Z46" s="176">
        <v>828751.1</v>
      </c>
      <c r="AA46" s="184">
        <v>944076.7</v>
      </c>
      <c r="AB46" s="176">
        <v>1172906</v>
      </c>
      <c r="AC46" s="184">
        <v>1426043</v>
      </c>
      <c r="AD46" s="176">
        <v>958542.9</v>
      </c>
      <c r="AE46" s="176">
        <v>1474846</v>
      </c>
    </row>
    <row r="47" spans="2:31" x14ac:dyDescent="0.25">
      <c r="B47" s="205" t="s">
        <v>27</v>
      </c>
      <c r="C47" s="220"/>
      <c r="D47" s="206"/>
      <c r="E47" s="185">
        <v>19257.41</v>
      </c>
      <c r="F47" s="186">
        <v>11864.75</v>
      </c>
      <c r="G47" s="187">
        <v>17211.59</v>
      </c>
      <c r="H47" s="186">
        <v>17624.84</v>
      </c>
      <c r="I47" s="187">
        <v>15110.15</v>
      </c>
      <c r="J47" s="186">
        <v>22211.26</v>
      </c>
      <c r="K47" s="187">
        <v>18797.14</v>
      </c>
      <c r="L47" s="186">
        <v>4645.3450000000003</v>
      </c>
      <c r="M47" s="187">
        <v>15339.42</v>
      </c>
      <c r="N47" s="186">
        <v>7094.7719999999999</v>
      </c>
      <c r="O47" s="187">
        <v>24384.61</v>
      </c>
      <c r="P47" s="186">
        <v>4654.0749999999998</v>
      </c>
      <c r="Q47" s="187">
        <v>5423.0169999999998</v>
      </c>
      <c r="R47" s="186">
        <v>5472.3720000000003</v>
      </c>
      <c r="S47" s="187">
        <v>4361.1099999999997</v>
      </c>
      <c r="T47" s="186">
        <v>11879.92</v>
      </c>
      <c r="U47" s="187">
        <v>19493.919999999998</v>
      </c>
      <c r="V47" s="186">
        <v>16241.06</v>
      </c>
      <c r="W47" s="187">
        <v>18621.060000000001</v>
      </c>
      <c r="X47" s="186">
        <v>33067.410000000003</v>
      </c>
      <c r="Y47" s="187">
        <v>25906.32</v>
      </c>
      <c r="Z47" s="186">
        <v>27246.61</v>
      </c>
      <c r="AA47" s="187">
        <v>23579.79</v>
      </c>
      <c r="AB47" s="186">
        <v>26475.86</v>
      </c>
      <c r="AC47" s="187">
        <v>35928.769999999997</v>
      </c>
      <c r="AD47" s="186">
        <v>38376.9</v>
      </c>
      <c r="AE47" s="186">
        <v>73407.570000000007</v>
      </c>
    </row>
    <row r="48" spans="2:31" x14ac:dyDescent="0.25">
      <c r="B48" s="207" t="s">
        <v>28</v>
      </c>
      <c r="C48" s="217"/>
      <c r="D48" s="208"/>
      <c r="E48" s="188">
        <v>2618.4059999999999</v>
      </c>
      <c r="F48" s="181">
        <v>2468.9609999999998</v>
      </c>
      <c r="G48" s="180">
        <v>2332.239</v>
      </c>
      <c r="H48" s="181">
        <v>2059.8879999999999</v>
      </c>
      <c r="I48" s="180">
        <v>2142.3409999999999</v>
      </c>
      <c r="J48" s="181">
        <v>1873.175</v>
      </c>
      <c r="K48" s="180">
        <v>2894.0639999999999</v>
      </c>
      <c r="L48" s="181">
        <v>3185.0309999999999</v>
      </c>
      <c r="M48" s="180">
        <v>2727.596</v>
      </c>
      <c r="N48" s="181">
        <v>4286.1710000000003</v>
      </c>
      <c r="O48" s="180">
        <v>4181.1139999999996</v>
      </c>
      <c r="P48" s="181">
        <v>4211.085</v>
      </c>
      <c r="Q48" s="180">
        <v>4653.665</v>
      </c>
      <c r="R48" s="181">
        <v>4306.674</v>
      </c>
      <c r="S48" s="180">
        <v>3639.279</v>
      </c>
      <c r="T48" s="181">
        <v>4485.8620000000001</v>
      </c>
      <c r="U48" s="180">
        <v>5606.7</v>
      </c>
      <c r="V48" s="181">
        <v>7145.0680000000002</v>
      </c>
      <c r="W48" s="180">
        <v>7086.8810000000003</v>
      </c>
      <c r="X48" s="181">
        <v>9979.7170000000006</v>
      </c>
      <c r="Y48" s="180">
        <v>8574.7829999999994</v>
      </c>
      <c r="Z48" s="181">
        <v>10840.78</v>
      </c>
      <c r="AA48" s="180">
        <v>6874.384</v>
      </c>
      <c r="AB48" s="181">
        <v>6409.7550000000001</v>
      </c>
      <c r="AC48" s="180">
        <v>9096.0609999999997</v>
      </c>
      <c r="AD48" s="181">
        <v>8783.1010000000006</v>
      </c>
      <c r="AE48" s="181">
        <v>11100.29</v>
      </c>
    </row>
    <row r="49" spans="2:31" x14ac:dyDescent="0.25">
      <c r="B49" s="198" t="s">
        <v>29</v>
      </c>
      <c r="C49" s="218"/>
      <c r="D49" s="199"/>
      <c r="E49" s="188">
        <v>2520.232</v>
      </c>
      <c r="F49" s="181">
        <v>3962.9690000000001</v>
      </c>
      <c r="G49" s="180">
        <v>3015.74</v>
      </c>
      <c r="H49" s="181">
        <v>2962.2150000000001</v>
      </c>
      <c r="I49" s="180">
        <v>2120.8150000000001</v>
      </c>
      <c r="J49" s="181">
        <v>2862.6170000000002</v>
      </c>
      <c r="K49" s="180">
        <v>2931.5549999999998</v>
      </c>
      <c r="L49" s="181">
        <v>3153.7060000000001</v>
      </c>
      <c r="M49" s="180">
        <v>3465.489</v>
      </c>
      <c r="N49" s="181">
        <v>4613.4610000000002</v>
      </c>
      <c r="O49" s="180">
        <v>4331.7520000000004</v>
      </c>
      <c r="P49" s="181">
        <v>8345.0030000000006</v>
      </c>
      <c r="Q49" s="180">
        <v>10621.92</v>
      </c>
      <c r="R49" s="181">
        <v>13174.35</v>
      </c>
      <c r="S49" s="180">
        <v>6341.04</v>
      </c>
      <c r="T49" s="181">
        <v>7431.6679999999997</v>
      </c>
      <c r="U49" s="180">
        <v>9686.2759999999998</v>
      </c>
      <c r="V49" s="181">
        <v>9109.1239999999998</v>
      </c>
      <c r="W49" s="180">
        <v>7142.4430000000002</v>
      </c>
      <c r="X49" s="181">
        <v>8027.51</v>
      </c>
      <c r="Y49" s="180">
        <v>6987.4920000000002</v>
      </c>
      <c r="Z49" s="181">
        <v>7398.2879999999996</v>
      </c>
      <c r="AA49" s="180">
        <v>6930.86</v>
      </c>
      <c r="AB49" s="181">
        <v>7600.8190000000004</v>
      </c>
      <c r="AC49" s="180">
        <v>7041.7240000000002</v>
      </c>
      <c r="AD49" s="181">
        <v>5868.5860000000002</v>
      </c>
      <c r="AE49" s="181">
        <v>7334.7539999999999</v>
      </c>
    </row>
    <row r="50" spans="2:31" x14ac:dyDescent="0.25">
      <c r="B50" s="207" t="s">
        <v>30</v>
      </c>
      <c r="C50" s="217"/>
      <c r="D50" s="208"/>
      <c r="E50" s="188">
        <v>2607.7779999999998</v>
      </c>
      <c r="F50" s="181">
        <v>1756.06</v>
      </c>
      <c r="G50" s="180">
        <v>2200.2660000000001</v>
      </c>
      <c r="H50" s="181">
        <v>1654.056</v>
      </c>
      <c r="I50" s="180">
        <v>2170</v>
      </c>
      <c r="J50" s="181">
        <v>1178.664</v>
      </c>
      <c r="K50" s="180">
        <v>2040.1179999999999</v>
      </c>
      <c r="L50" s="181">
        <v>1616.5630000000001</v>
      </c>
      <c r="M50" s="180">
        <v>1062.8879999999999</v>
      </c>
      <c r="N50" s="181">
        <v>4718.5230000000001</v>
      </c>
      <c r="O50" s="180">
        <v>24141.39</v>
      </c>
      <c r="P50" s="181">
        <v>1615.413</v>
      </c>
      <c r="Q50" s="180">
        <v>2477.002</v>
      </c>
      <c r="R50" s="181">
        <v>7575.4009999999998</v>
      </c>
      <c r="S50" s="180">
        <v>5223.4399999999996</v>
      </c>
      <c r="T50" s="181">
        <v>6181.8440000000001</v>
      </c>
      <c r="U50" s="180">
        <v>8456.3780000000006</v>
      </c>
      <c r="V50" s="181">
        <v>60065.599999999999</v>
      </c>
      <c r="W50" s="180">
        <v>22186.15</v>
      </c>
      <c r="X50" s="181">
        <v>12543.41</v>
      </c>
      <c r="Y50" s="180">
        <v>14689.56</v>
      </c>
      <c r="Z50" s="181">
        <v>12962.93</v>
      </c>
      <c r="AA50" s="180">
        <v>13051.15</v>
      </c>
      <c r="AB50" s="181">
        <v>13155.15</v>
      </c>
      <c r="AC50" s="180">
        <v>12852.84</v>
      </c>
      <c r="AD50" s="181">
        <v>8083.6310000000003</v>
      </c>
      <c r="AE50" s="181">
        <v>12930.46</v>
      </c>
    </row>
    <row r="51" spans="2:31" x14ac:dyDescent="0.25">
      <c r="B51" s="198" t="s">
        <v>31</v>
      </c>
      <c r="C51" s="218"/>
      <c r="D51" s="199"/>
      <c r="E51" s="188">
        <v>68.403999999999996</v>
      </c>
      <c r="F51" s="181">
        <v>56.555999999999997</v>
      </c>
      <c r="G51" s="180">
        <v>80.873999999999995</v>
      </c>
      <c r="H51" s="181">
        <v>123.521</v>
      </c>
      <c r="I51" s="180">
        <v>184.65799999999999</v>
      </c>
      <c r="J51" s="181">
        <v>202.93299999999999</v>
      </c>
      <c r="K51" s="180">
        <v>252.72800000000001</v>
      </c>
      <c r="L51" s="181">
        <v>175.49299999999999</v>
      </c>
      <c r="M51" s="180">
        <v>268.32799999999997</v>
      </c>
      <c r="N51" s="181">
        <v>317.05799999999999</v>
      </c>
      <c r="O51" s="180">
        <v>316.63600000000002</v>
      </c>
      <c r="P51" s="181">
        <v>252.13499999999999</v>
      </c>
      <c r="Q51" s="180">
        <v>326.85399999999998</v>
      </c>
      <c r="R51" s="181">
        <v>297.995</v>
      </c>
      <c r="S51" s="180">
        <v>142.90899999999999</v>
      </c>
      <c r="T51" s="181">
        <v>362.10599999999999</v>
      </c>
      <c r="U51" s="180">
        <v>363.19400000000002</v>
      </c>
      <c r="V51" s="181">
        <v>587.35599999999999</v>
      </c>
      <c r="W51" s="180">
        <v>1008.864</v>
      </c>
      <c r="X51" s="181">
        <v>326.97800000000001</v>
      </c>
      <c r="Y51" s="180">
        <v>263.63799999999998</v>
      </c>
      <c r="Z51" s="181">
        <v>418.43099999999998</v>
      </c>
      <c r="AA51" s="180">
        <v>610.67200000000003</v>
      </c>
      <c r="AB51" s="181">
        <v>825.56399999999996</v>
      </c>
      <c r="AC51" s="180">
        <v>1188.1869999999999</v>
      </c>
      <c r="AD51" s="181">
        <v>706.68399999999997</v>
      </c>
      <c r="AE51" s="181">
        <v>871.25199999999995</v>
      </c>
    </row>
    <row r="52" spans="2:31" x14ac:dyDescent="0.25">
      <c r="B52" s="207" t="s">
        <v>32</v>
      </c>
      <c r="C52" s="217"/>
      <c r="D52" s="208"/>
      <c r="E52" s="188">
        <v>79971.179999999993</v>
      </c>
      <c r="F52" s="181">
        <v>78649.56</v>
      </c>
      <c r="G52" s="180">
        <v>86121.76</v>
      </c>
      <c r="H52" s="181">
        <v>84173.99</v>
      </c>
      <c r="I52" s="180">
        <v>66948.63</v>
      </c>
      <c r="J52" s="181">
        <v>93824.73</v>
      </c>
      <c r="K52" s="180">
        <v>91560.54</v>
      </c>
      <c r="L52" s="181">
        <v>93246.58</v>
      </c>
      <c r="M52" s="180">
        <v>92941.97</v>
      </c>
      <c r="N52" s="181">
        <v>101965.3</v>
      </c>
      <c r="O52" s="180">
        <v>128071.3</v>
      </c>
      <c r="P52" s="181">
        <v>163961.5</v>
      </c>
      <c r="Q52" s="180">
        <v>175441.4</v>
      </c>
      <c r="R52" s="181">
        <v>187686</v>
      </c>
      <c r="S52" s="180">
        <v>179304.2</v>
      </c>
      <c r="T52" s="181">
        <v>202681.60000000001</v>
      </c>
      <c r="U52" s="180">
        <v>251313</v>
      </c>
      <c r="V52" s="181">
        <v>255909.1</v>
      </c>
      <c r="W52" s="180">
        <v>276403.59999999998</v>
      </c>
      <c r="X52" s="181">
        <v>330326.59999999998</v>
      </c>
      <c r="Y52" s="180">
        <v>294217.40000000002</v>
      </c>
      <c r="Z52" s="181">
        <v>247351.3</v>
      </c>
      <c r="AA52" s="180">
        <v>233832.6</v>
      </c>
      <c r="AB52" s="181">
        <v>255315.9</v>
      </c>
      <c r="AC52" s="180">
        <v>261970.7</v>
      </c>
      <c r="AD52" s="181">
        <v>228374.7</v>
      </c>
      <c r="AE52" s="181">
        <v>290237.7</v>
      </c>
    </row>
    <row r="53" spans="2:31" x14ac:dyDescent="0.25">
      <c r="B53" s="198" t="s">
        <v>33</v>
      </c>
      <c r="C53" s="218"/>
      <c r="D53" s="199"/>
      <c r="E53" s="188">
        <v>30898.36</v>
      </c>
      <c r="F53" s="181">
        <v>39110.239999999998</v>
      </c>
      <c r="G53" s="180">
        <v>67144.539999999994</v>
      </c>
      <c r="H53" s="181">
        <v>51566.62</v>
      </c>
      <c r="I53" s="180">
        <v>43808</v>
      </c>
      <c r="J53" s="181">
        <v>37464.18</v>
      </c>
      <c r="K53" s="180">
        <v>39620.04</v>
      </c>
      <c r="L53" s="181">
        <v>38847.230000000003</v>
      </c>
      <c r="M53" s="180">
        <v>32419.77</v>
      </c>
      <c r="N53" s="181">
        <v>37072.519999999997</v>
      </c>
      <c r="O53" s="180">
        <v>43564.67</v>
      </c>
      <c r="P53" s="181">
        <v>49614.879999999997</v>
      </c>
      <c r="Q53" s="180">
        <v>75408.929999999993</v>
      </c>
      <c r="R53" s="181">
        <v>70134.009999999995</v>
      </c>
      <c r="S53" s="180">
        <v>57177.46</v>
      </c>
      <c r="T53" s="181">
        <v>58592.47</v>
      </c>
      <c r="U53" s="180">
        <v>69829.42</v>
      </c>
      <c r="V53" s="181">
        <v>63471.8</v>
      </c>
      <c r="W53" s="180">
        <v>68260.81</v>
      </c>
      <c r="X53" s="181">
        <v>64385.25</v>
      </c>
      <c r="Y53" s="180">
        <v>60918.91</v>
      </c>
      <c r="Z53" s="181">
        <v>60631</v>
      </c>
      <c r="AA53" s="180">
        <v>63901.3</v>
      </c>
      <c r="AB53" s="181">
        <v>64722.8</v>
      </c>
      <c r="AC53" s="180">
        <v>65802.039999999994</v>
      </c>
      <c r="AD53" s="181">
        <v>42163.41</v>
      </c>
      <c r="AE53" s="181">
        <v>51958.25</v>
      </c>
    </row>
    <row r="54" spans="2:31" x14ac:dyDescent="0.25">
      <c r="B54" s="14" t="s">
        <v>34</v>
      </c>
      <c r="C54" s="15"/>
      <c r="D54" s="16"/>
      <c r="E54" s="188">
        <v>122525.4</v>
      </c>
      <c r="F54" s="181">
        <v>96851.3</v>
      </c>
      <c r="G54" s="180">
        <v>206578</v>
      </c>
      <c r="H54" s="181">
        <v>234577.8</v>
      </c>
      <c r="I54" s="180">
        <v>221059.8</v>
      </c>
      <c r="J54" s="181">
        <v>200534.6</v>
      </c>
      <c r="K54" s="180">
        <v>178133.5</v>
      </c>
      <c r="L54" s="181">
        <v>74883.13</v>
      </c>
      <c r="M54" s="180">
        <v>216219.4</v>
      </c>
      <c r="N54" s="181">
        <v>108019.3</v>
      </c>
      <c r="O54" s="180">
        <v>127592</v>
      </c>
      <c r="P54" s="181">
        <v>159202.6</v>
      </c>
      <c r="Q54" s="180">
        <v>221666.5</v>
      </c>
      <c r="R54" s="181">
        <v>592234.80000000005</v>
      </c>
      <c r="S54" s="180">
        <v>1207751</v>
      </c>
      <c r="T54" s="181">
        <v>808598</v>
      </c>
      <c r="U54" s="180">
        <v>1376906</v>
      </c>
      <c r="V54" s="181">
        <v>662499.6</v>
      </c>
      <c r="W54" s="180">
        <v>965850.8</v>
      </c>
      <c r="X54" s="181">
        <v>1300112</v>
      </c>
      <c r="Y54" s="180">
        <v>1431302</v>
      </c>
      <c r="Z54" s="181">
        <v>391200.4</v>
      </c>
      <c r="AA54" s="180">
        <v>521638.5</v>
      </c>
      <c r="AB54" s="181">
        <v>717504.1</v>
      </c>
      <c r="AC54" s="180">
        <v>962402</v>
      </c>
      <c r="AD54" s="181">
        <v>571315.4</v>
      </c>
      <c r="AE54" s="181">
        <v>956454.8</v>
      </c>
    </row>
    <row r="55" spans="2:31" x14ac:dyDescent="0.25">
      <c r="B55" s="17" t="s">
        <v>35</v>
      </c>
      <c r="C55" s="18"/>
      <c r="D55" s="19"/>
      <c r="E55" s="188">
        <v>10407.07</v>
      </c>
      <c r="F55" s="181">
        <v>14613.32</v>
      </c>
      <c r="G55" s="180">
        <v>14184.4</v>
      </c>
      <c r="H55" s="181">
        <v>19962.53</v>
      </c>
      <c r="I55" s="180">
        <v>27065.96</v>
      </c>
      <c r="J55" s="181">
        <v>14544.7</v>
      </c>
      <c r="K55" s="180">
        <v>14157.96</v>
      </c>
      <c r="L55" s="181">
        <v>16701.57</v>
      </c>
      <c r="M55" s="180">
        <v>17746.689999999999</v>
      </c>
      <c r="N55" s="181">
        <v>21699.67</v>
      </c>
      <c r="O55" s="180">
        <v>29354.81</v>
      </c>
      <c r="P55" s="181">
        <v>37562.04</v>
      </c>
      <c r="Q55" s="180">
        <v>44768.75</v>
      </c>
      <c r="R55" s="181">
        <v>47128.49</v>
      </c>
      <c r="S55" s="180">
        <v>48542.06</v>
      </c>
      <c r="T55" s="181">
        <v>81145.25</v>
      </c>
      <c r="U55" s="180">
        <v>74022.009999999995</v>
      </c>
      <c r="V55" s="181">
        <v>77654.149999999994</v>
      </c>
      <c r="W55" s="180">
        <v>75981.5</v>
      </c>
      <c r="X55" s="181">
        <v>91543.76</v>
      </c>
      <c r="Y55" s="180">
        <v>73181.03</v>
      </c>
      <c r="Z55" s="181">
        <v>68771.48</v>
      </c>
      <c r="AA55" s="180">
        <v>71454.38</v>
      </c>
      <c r="AB55" s="181">
        <v>79722.73</v>
      </c>
      <c r="AC55" s="180">
        <v>68700.2</v>
      </c>
      <c r="AD55" s="181">
        <v>54726.03</v>
      </c>
      <c r="AE55" s="181">
        <v>70268.03</v>
      </c>
    </row>
    <row r="56" spans="2:31" ht="15.75" thickBot="1" x14ac:dyDescent="0.3">
      <c r="B56" s="20" t="s">
        <v>36</v>
      </c>
      <c r="C56" s="21"/>
      <c r="D56" s="22"/>
      <c r="E56" s="189">
        <v>59414.32</v>
      </c>
      <c r="F56" s="182">
        <v>63598.03</v>
      </c>
      <c r="G56" s="183">
        <v>91136.59</v>
      </c>
      <c r="H56" s="182">
        <v>50474.38</v>
      </c>
      <c r="I56" s="183">
        <v>24859.1</v>
      </c>
      <c r="J56" s="182">
        <v>5460.7650000000003</v>
      </c>
      <c r="K56" s="183">
        <v>48.445999999999998</v>
      </c>
      <c r="L56" s="182">
        <v>8.65</v>
      </c>
      <c r="M56" s="183">
        <v>206.34899999999999</v>
      </c>
      <c r="N56" s="182">
        <v>210.49799999999999</v>
      </c>
      <c r="O56" s="183">
        <v>163.86199999999999</v>
      </c>
      <c r="P56" s="182">
        <v>316.13499999999999</v>
      </c>
      <c r="Q56" s="183">
        <v>398.51799999999997</v>
      </c>
      <c r="R56" s="182">
        <v>777.97299999999996</v>
      </c>
      <c r="S56" s="183">
        <v>1829.212</v>
      </c>
      <c r="T56" s="182">
        <v>764.928</v>
      </c>
      <c r="U56" s="183">
        <v>3518.491</v>
      </c>
      <c r="V56" s="182">
        <v>1450.8969999999999</v>
      </c>
      <c r="W56" s="183">
        <v>3628.9810000000002</v>
      </c>
      <c r="X56" s="182">
        <v>3238.0140000000001</v>
      </c>
      <c r="Y56" s="183">
        <v>2653.7710000000002</v>
      </c>
      <c r="Z56" s="182">
        <v>1929.9169999999999</v>
      </c>
      <c r="AA56" s="183">
        <v>2202.982</v>
      </c>
      <c r="AB56" s="182">
        <v>1173.4580000000001</v>
      </c>
      <c r="AC56" s="183">
        <v>1060.761</v>
      </c>
      <c r="AD56" s="182">
        <v>144.345</v>
      </c>
      <c r="AE56" s="182">
        <v>283.19200000000001</v>
      </c>
    </row>
    <row r="57" spans="2:31" x14ac:dyDescent="0.25">
      <c r="B57" t="s">
        <v>51</v>
      </c>
    </row>
    <row r="59" spans="2:31" x14ac:dyDescent="0.25">
      <c r="G59" s="172"/>
      <c r="H59" s="173"/>
      <c r="I59" s="172"/>
      <c r="J59" s="172"/>
      <c r="K59" s="172"/>
    </row>
    <row r="60" spans="2:31" x14ac:dyDescent="0.25">
      <c r="F60" s="172"/>
      <c r="G60" s="172"/>
      <c r="H60" s="172"/>
      <c r="I60" s="172"/>
      <c r="J60" s="172"/>
      <c r="K60" s="172"/>
    </row>
    <row r="61" spans="2:31" x14ac:dyDescent="0.25">
      <c r="E61" s="172"/>
      <c r="F61" s="173"/>
      <c r="G61" s="174"/>
      <c r="H61" s="173"/>
      <c r="I61" s="173"/>
      <c r="J61" s="172"/>
      <c r="K61" s="172"/>
    </row>
    <row r="62" spans="2:31" x14ac:dyDescent="0.25">
      <c r="E62" s="172"/>
      <c r="F62" s="173"/>
      <c r="G62" s="172"/>
      <c r="H62" s="172"/>
      <c r="I62" s="172"/>
      <c r="J62" s="172"/>
      <c r="K62" s="172"/>
    </row>
    <row r="63" spans="2:31" x14ac:dyDescent="0.25">
      <c r="E63" s="172"/>
      <c r="F63" s="172"/>
      <c r="G63" s="172"/>
      <c r="H63" s="172"/>
      <c r="I63" s="172"/>
      <c r="J63" s="172"/>
      <c r="K63" s="172"/>
    </row>
    <row r="64" spans="2:31" x14ac:dyDescent="0.25">
      <c r="E64" s="172"/>
      <c r="F64" s="172"/>
      <c r="G64" s="172"/>
      <c r="H64" s="172"/>
      <c r="I64" s="172"/>
      <c r="J64" s="172"/>
      <c r="K64" s="172"/>
    </row>
    <row r="65" spans="5:11" x14ac:dyDescent="0.25">
      <c r="E65" s="172"/>
      <c r="F65" s="172"/>
      <c r="G65" s="172"/>
      <c r="H65" s="172"/>
      <c r="I65" s="172"/>
      <c r="J65" s="172"/>
      <c r="K65" s="173"/>
    </row>
    <row r="66" spans="5:11" x14ac:dyDescent="0.25">
      <c r="E66" s="172"/>
      <c r="F66" s="172"/>
      <c r="G66" s="173"/>
      <c r="H66" s="172"/>
      <c r="I66" s="172"/>
      <c r="J66" s="172"/>
      <c r="K66" s="172"/>
    </row>
    <row r="67" spans="5:11" x14ac:dyDescent="0.25">
      <c r="E67" s="172"/>
      <c r="F67" s="172"/>
      <c r="G67" s="172"/>
      <c r="H67" s="173"/>
      <c r="I67" s="172"/>
      <c r="J67" s="173"/>
      <c r="K67" s="172"/>
    </row>
    <row r="68" spans="5:11" x14ac:dyDescent="0.25">
      <c r="E68" s="172"/>
      <c r="F68" s="172"/>
      <c r="G68" s="172"/>
      <c r="H68" s="172"/>
      <c r="I68" s="172"/>
      <c r="J68" s="173"/>
      <c r="K68" s="172"/>
    </row>
    <row r="69" spans="5:11" x14ac:dyDescent="0.25">
      <c r="E69" s="172"/>
      <c r="F69" s="172"/>
      <c r="G69" s="172"/>
      <c r="H69" s="172"/>
      <c r="I69" s="172"/>
      <c r="J69" s="172"/>
      <c r="K69" s="172"/>
    </row>
    <row r="70" spans="5:11" x14ac:dyDescent="0.25">
      <c r="E70" s="172"/>
      <c r="F70" s="172"/>
      <c r="G70" s="172"/>
      <c r="H70" s="172"/>
      <c r="I70" s="172"/>
      <c r="J70" s="172"/>
    </row>
    <row r="71" spans="5:11" x14ac:dyDescent="0.25">
      <c r="E71" s="172"/>
      <c r="F71" s="173"/>
      <c r="G71" s="172"/>
      <c r="H71" s="172"/>
      <c r="I71" s="172"/>
      <c r="J71" s="172"/>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A34" workbookViewId="0">
      <selection activeCell="AD60" sqref="AD60"/>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4.42578125" customWidth="1"/>
    <col min="29" max="29" width="14" customWidth="1"/>
    <col min="30" max="30" width="12.5703125" customWidth="1"/>
  </cols>
  <sheetData>
    <row r="7" spans="2:16" x14ac:dyDescent="0.25">
      <c r="B7" s="211" t="s">
        <v>49</v>
      </c>
      <c r="C7" s="213"/>
      <c r="D7" s="213"/>
      <c r="E7" s="213"/>
      <c r="M7" s="221" t="s">
        <v>7</v>
      </c>
      <c r="N7" s="222"/>
      <c r="O7" s="222"/>
      <c r="P7" s="222"/>
    </row>
    <row r="8" spans="2:16" x14ac:dyDescent="0.25">
      <c r="B8" s="213"/>
      <c r="C8" s="213"/>
      <c r="D8" s="213"/>
      <c r="E8" s="213"/>
      <c r="M8" s="222"/>
      <c r="N8" s="222"/>
      <c r="O8" s="222"/>
      <c r="P8" s="222"/>
    </row>
    <row r="9" spans="2:16" x14ac:dyDescent="0.25">
      <c r="B9" s="213"/>
      <c r="C9" s="213"/>
      <c r="D9" s="213"/>
      <c r="E9" s="213"/>
      <c r="M9" s="222"/>
      <c r="N9" s="222"/>
      <c r="O9" s="222"/>
      <c r="P9" s="222"/>
    </row>
    <row r="10" spans="2:16" x14ac:dyDescent="0.25">
      <c r="B10" s="213"/>
      <c r="C10" s="213"/>
      <c r="D10" s="213"/>
      <c r="E10" s="213"/>
      <c r="M10" s="222"/>
      <c r="N10" s="222"/>
      <c r="O10" s="222"/>
      <c r="P10" s="222"/>
    </row>
    <row r="11" spans="2:16" x14ac:dyDescent="0.25">
      <c r="B11" s="213"/>
      <c r="C11" s="213"/>
      <c r="D11" s="213"/>
      <c r="E11" s="213"/>
      <c r="M11" s="222"/>
      <c r="N11" s="222"/>
      <c r="O11" s="222"/>
      <c r="P11" s="222"/>
    </row>
    <row r="12" spans="2:16" x14ac:dyDescent="0.25">
      <c r="B12" s="213"/>
      <c r="C12" s="213"/>
      <c r="D12" s="213"/>
      <c r="E12" s="213"/>
      <c r="M12" s="222"/>
      <c r="N12" s="222"/>
      <c r="O12" s="222"/>
      <c r="P12" s="222"/>
    </row>
    <row r="13" spans="2:16" x14ac:dyDescent="0.25">
      <c r="B13" s="213"/>
      <c r="C13" s="213"/>
      <c r="D13" s="213"/>
      <c r="E13" s="213"/>
      <c r="M13" s="222"/>
      <c r="N13" s="222"/>
      <c r="O13" s="222"/>
      <c r="P13" s="222"/>
    </row>
    <row r="14" spans="2:16" x14ac:dyDescent="0.25">
      <c r="B14" s="213"/>
      <c r="C14" s="213"/>
      <c r="D14" s="213"/>
      <c r="E14" s="213"/>
      <c r="M14" s="222"/>
      <c r="N14" s="222"/>
      <c r="O14" s="222"/>
      <c r="P14" s="222"/>
    </row>
    <row r="15" spans="2:16" x14ac:dyDescent="0.25">
      <c r="B15" s="213"/>
      <c r="C15" s="213"/>
      <c r="D15" s="213"/>
      <c r="E15" s="213"/>
      <c r="M15" s="222"/>
      <c r="N15" s="222"/>
      <c r="O15" s="222"/>
      <c r="P15" s="222"/>
    </row>
    <row r="16" spans="2:16" x14ac:dyDescent="0.25">
      <c r="B16" s="213"/>
      <c r="C16" s="213"/>
      <c r="D16" s="213"/>
      <c r="E16" s="213"/>
      <c r="M16" s="222"/>
      <c r="N16" s="222"/>
      <c r="O16" s="222"/>
      <c r="P16" s="222"/>
    </row>
    <row r="17" spans="3:15" x14ac:dyDescent="0.25">
      <c r="C17" s="201" t="s">
        <v>3</v>
      </c>
      <c r="D17" s="201"/>
      <c r="E17" s="201"/>
      <c r="M17" s="201" t="s">
        <v>3</v>
      </c>
      <c r="N17" s="201"/>
      <c r="O17" s="201"/>
    </row>
    <row r="44" spans="2:30" ht="15.75" thickBot="1" x14ac:dyDescent="0.3"/>
    <row r="45" spans="2:30" ht="15.75" thickBot="1" x14ac:dyDescent="0.3">
      <c r="B45" s="5" t="s">
        <v>14</v>
      </c>
      <c r="C45" s="32"/>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23" t="s">
        <v>26</v>
      </c>
      <c r="C46" s="224"/>
      <c r="D46" s="143">
        <f>+A!D46-B!E46</f>
        <v>-63850</v>
      </c>
      <c r="E46" s="144">
        <f>+A!E46-B!F46</f>
        <v>-33963.900000000023</v>
      </c>
      <c r="F46" s="143">
        <f>+A!F46-B!G46</f>
        <v>-271362.09999999998</v>
      </c>
      <c r="G46" s="144">
        <f>+A!G46-B!H46</f>
        <v>-230155.3</v>
      </c>
      <c r="H46" s="143">
        <f>+A!H46-B!I46</f>
        <v>-257340.2</v>
      </c>
      <c r="I46" s="144">
        <f>+A!I46-B!J46</f>
        <v>-231829.89999999997</v>
      </c>
      <c r="J46" s="143">
        <f>+A!J46-B!K46</f>
        <v>-210193.69999999998</v>
      </c>
      <c r="K46" s="144">
        <f>+A!K46-B!L46</f>
        <v>-92746.5</v>
      </c>
      <c r="L46" s="143">
        <f>+A!L46-B!M46</f>
        <v>-227788.50000000003</v>
      </c>
      <c r="M46" s="144">
        <f>+A!M46-B!N46</f>
        <v>-78929.900000000023</v>
      </c>
      <c r="N46" s="143">
        <f>+A!N46-B!O46</f>
        <v>-201782.40000000002</v>
      </c>
      <c r="O46" s="144">
        <f>+A!O46-B!P46</f>
        <v>-51951.099999999977</v>
      </c>
      <c r="P46" s="143">
        <f>+A!P46-B!Q46</f>
        <v>-56792</v>
      </c>
      <c r="Q46" s="144">
        <f>+A!Q46-B!R46</f>
        <v>-637835.89999999991</v>
      </c>
      <c r="R46" s="143">
        <f>+A!R46-B!S46</f>
        <v>-1275218.7</v>
      </c>
      <c r="S46" s="144">
        <f>+A!S46-B!T46</f>
        <v>-825577.3</v>
      </c>
      <c r="T46" s="143">
        <f>+A!T46-B!U46</f>
        <v>-1331154</v>
      </c>
      <c r="U46" s="144">
        <f>+A!U46-B!V46</f>
        <v>-847852.9</v>
      </c>
      <c r="V46" s="143">
        <f>+A!V46-B!W46</f>
        <v>-1089992.6000000001</v>
      </c>
      <c r="W46" s="144">
        <f>+A!W46-B!X46</f>
        <v>-1675010.5</v>
      </c>
      <c r="X46" s="145">
        <f>+A!X46-B!Y46</f>
        <v>-1791271.6</v>
      </c>
      <c r="Y46" s="145">
        <f>+A!Y46-B!Z46</f>
        <v>-657856.69999999995</v>
      </c>
      <c r="Z46" s="145">
        <f>+A!Z46-B!AA46</f>
        <v>-721604</v>
      </c>
      <c r="AA46" s="145">
        <f>+A!AA46-B!AB46</f>
        <v>-968736.3</v>
      </c>
      <c r="AB46" s="145">
        <f>+A!AB46-B!AC46</f>
        <v>-1286687.8999999999</v>
      </c>
      <c r="AC46" s="145">
        <f>+A!AC46-B!AD46</f>
        <v>-815259</v>
      </c>
      <c r="AD46" s="145">
        <f>+A!AD46-B!AE46</f>
        <v>-1284583</v>
      </c>
    </row>
    <row r="47" spans="2:30" x14ac:dyDescent="0.25">
      <c r="B47" s="198" t="s">
        <v>16</v>
      </c>
      <c r="C47" s="199"/>
      <c r="D47" s="23">
        <f>+A!D47-B!E47</f>
        <v>57383.349999999991</v>
      </c>
      <c r="E47" s="24">
        <f>+A!E47-B!F47</f>
        <v>59314.36</v>
      </c>
      <c r="F47" s="23">
        <f>+A!F47-B!G47</f>
        <v>89187.91</v>
      </c>
      <c r="G47" s="24">
        <f>+A!G47-B!H47</f>
        <v>86724.86</v>
      </c>
      <c r="H47" s="23">
        <f>+A!H47-B!I47</f>
        <v>45661.33</v>
      </c>
      <c r="I47" s="24">
        <f>+A!I47-B!J47</f>
        <v>24204.170000000002</v>
      </c>
      <c r="J47" s="24">
        <f>+A!J47-B!K47</f>
        <v>17353.64</v>
      </c>
      <c r="K47" s="24">
        <f>+A!K47-B!L47</f>
        <v>22579.215</v>
      </c>
      <c r="L47" s="23">
        <f>+A!L47-B!M47</f>
        <v>10219.429999999998</v>
      </c>
      <c r="M47" s="24">
        <f>+A!M47-B!N47</f>
        <v>16415.768</v>
      </c>
      <c r="N47" s="23">
        <f>+A!N47-B!O47</f>
        <v>10959.129999999997</v>
      </c>
      <c r="O47" s="24">
        <f>+A!O47-B!P47</f>
        <v>30537.884999999998</v>
      </c>
      <c r="P47" s="23">
        <f>+A!P47-B!Q47</f>
        <v>43949.932999999997</v>
      </c>
      <c r="Q47" s="24">
        <f>+A!Q47-B!R47</f>
        <v>54111.807999999997</v>
      </c>
      <c r="R47" s="23">
        <f>+A!R47-B!S47</f>
        <v>64716.86</v>
      </c>
      <c r="S47" s="24">
        <f>+A!S47-B!T47</f>
        <v>50079.490000000005</v>
      </c>
      <c r="T47" s="23">
        <f>+A!T47-B!U47</f>
        <v>43273.86</v>
      </c>
      <c r="U47" s="24">
        <f>+A!U47-B!V47</f>
        <v>36284.18</v>
      </c>
      <c r="V47" s="23">
        <f>+A!V47-B!W47</f>
        <v>31327.34</v>
      </c>
      <c r="W47" s="24">
        <f>+A!W47-B!X47</f>
        <v>29636.67</v>
      </c>
      <c r="X47" s="25">
        <f>+A!X47-B!Y47</f>
        <v>20245.910000000003</v>
      </c>
      <c r="Y47" s="25">
        <f>+A!Y47-B!Z47</f>
        <v>29156.39</v>
      </c>
      <c r="Z47" s="25">
        <f>+A!Z47-B!AA47</f>
        <v>59136.590000000004</v>
      </c>
      <c r="AA47" s="25">
        <f>+A!AA47-B!AB47</f>
        <v>44771.990000000005</v>
      </c>
      <c r="AB47" s="25">
        <f>+A!AB47-B!AC47</f>
        <v>29001.640000000007</v>
      </c>
      <c r="AC47" s="25">
        <f>+A!AC47-B!AD47</f>
        <v>57293.170000000006</v>
      </c>
      <c r="AD47" s="25">
        <f>+A!AD47-B!AE47</f>
        <v>43991.229999999996</v>
      </c>
    </row>
    <row r="48" spans="2:30" x14ac:dyDescent="0.25">
      <c r="B48" s="207" t="s">
        <v>17</v>
      </c>
      <c r="C48" s="208"/>
      <c r="D48" s="26">
        <f>+A!D48-B!E48</f>
        <v>87.474999999999909</v>
      </c>
      <c r="E48" s="27">
        <f>+A!E48-B!F48</f>
        <v>338.95800000000008</v>
      </c>
      <c r="F48" s="26">
        <f>+A!F48-B!G48</f>
        <v>-909.56200000000013</v>
      </c>
      <c r="G48" s="27">
        <f>+A!G48-B!H48</f>
        <v>-1254.8869999999999</v>
      </c>
      <c r="H48" s="26">
        <f>+A!H48-B!I48</f>
        <v>-611.68599999999992</v>
      </c>
      <c r="I48" s="27">
        <f>+A!I48-B!J48</f>
        <v>-762.58699999999999</v>
      </c>
      <c r="J48" s="26">
        <f>+A!J47-B!K48</f>
        <v>33256.716</v>
      </c>
      <c r="K48" s="27">
        <f>+A!K48-B!L48</f>
        <v>-2167.652</v>
      </c>
      <c r="L48" s="26">
        <f>+A!L48-B!M48</f>
        <v>-2203.3980000000001</v>
      </c>
      <c r="M48" s="27">
        <f>+A!M48-B!N48</f>
        <v>-3938.6440000000002</v>
      </c>
      <c r="N48" s="26">
        <f>+A!N48-B!O48</f>
        <v>-3984.0109999999995</v>
      </c>
      <c r="O48" s="27">
        <f>+A!O48-B!P48</f>
        <v>-3662.9189999999999</v>
      </c>
      <c r="P48" s="26">
        <f>+A!P48-B!Q48</f>
        <v>-4123.2340000000004</v>
      </c>
      <c r="Q48" s="27">
        <f>+A!Q48-B!R48</f>
        <v>-3157.752</v>
      </c>
      <c r="R48" s="26">
        <f>+A!R48-B!S48</f>
        <v>-3621.944</v>
      </c>
      <c r="S48" s="27" t="e">
        <f>+A!S48-B!T48</f>
        <v>#VALUE!</v>
      </c>
      <c r="T48" s="26">
        <f>+A!T48-B!U48</f>
        <v>-5291.3119999999999</v>
      </c>
      <c r="U48" s="27">
        <f>+A!U48-B!V48</f>
        <v>-7071.4570000000003</v>
      </c>
      <c r="V48" s="26" t="e">
        <f>+A!V48-B!W48</f>
        <v>#VALUE!</v>
      </c>
      <c r="W48" s="27" t="e">
        <f>+A!W48-B!X48</f>
        <v>#VALUE!</v>
      </c>
      <c r="X48" s="28">
        <f>+A!X48-B!Y48</f>
        <v>-8523.0419999999995</v>
      </c>
      <c r="Y48" s="28">
        <f>+A!Y48-B!Z48</f>
        <v>-10583.52</v>
      </c>
      <c r="Z48" s="28">
        <f>+A!Z48-B!AA48</f>
        <v>-6319.5959999999995</v>
      </c>
      <c r="AA48" s="28">
        <f>+A!AA48-B!AB48</f>
        <v>-5887.6270000000004</v>
      </c>
      <c r="AB48" s="28">
        <f>+A!AB48-B!AC48</f>
        <v>-8583.9339999999993</v>
      </c>
      <c r="AC48" s="28">
        <f>+A!AC48-B!AD48</f>
        <v>-8419.9210000000003</v>
      </c>
      <c r="AD48" s="28">
        <f>+A!AD48-B!AE48</f>
        <v>-10047.755000000001</v>
      </c>
    </row>
    <row r="49" spans="2:30" x14ac:dyDescent="0.25">
      <c r="B49" s="198" t="s">
        <v>18</v>
      </c>
      <c r="C49" s="199"/>
      <c r="D49" s="23">
        <f>+A!D49-B!E49</f>
        <v>7640.5779999999995</v>
      </c>
      <c r="E49" s="24">
        <f>+A!E49-B!F49</f>
        <v>926.95700000000033</v>
      </c>
      <c r="F49" s="23">
        <f>+A!F49-B!G49</f>
        <v>1748.8910000000005</v>
      </c>
      <c r="G49" s="24">
        <f>+A!G49-B!H49</f>
        <v>1120.6659999999997</v>
      </c>
      <c r="H49" s="23">
        <f>+A!H49-B!I49</f>
        <v>1540.1779999999999</v>
      </c>
      <c r="I49" s="24">
        <f>+A!I49-B!J49</f>
        <v>101.17099999999982</v>
      </c>
      <c r="J49" s="23">
        <f>+A!J48-B!K49</f>
        <v>-2011.5389999999998</v>
      </c>
      <c r="K49" s="24">
        <f>+A!K49-B!L49</f>
        <v>-304.94900000000007</v>
      </c>
      <c r="L49" s="23">
        <f>+A!L49-B!M49</f>
        <v>-741.71399999999994</v>
      </c>
      <c r="M49" s="24">
        <f>+A!M49-B!N49</f>
        <v>-1696.9680000000003</v>
      </c>
      <c r="N49" s="23">
        <f>+A!N49-B!O49</f>
        <v>-325.05100000000039</v>
      </c>
      <c r="O49" s="24">
        <f>+A!O49-B!P49</f>
        <v>-4782.2060000000001</v>
      </c>
      <c r="P49" s="23">
        <f>+A!P49-B!Q49</f>
        <v>-6499.4400000000005</v>
      </c>
      <c r="Q49" s="24">
        <f>+A!Q49-B!R49</f>
        <v>-8536.7710000000006</v>
      </c>
      <c r="R49" s="23">
        <f>+A!R49-B!S49</f>
        <v>-2760.52</v>
      </c>
      <c r="S49" s="24">
        <f>+A!S49-B!T49</f>
        <v>-2856.8769999999995</v>
      </c>
      <c r="T49" s="23">
        <f>+A!T49-B!U49</f>
        <v>-4484.7579999999998</v>
      </c>
      <c r="U49" s="24">
        <f>+A!U49-B!V49</f>
        <v>-3875.7</v>
      </c>
      <c r="V49" s="23">
        <f>+A!V49-B!W49</f>
        <v>-2214.5190000000002</v>
      </c>
      <c r="W49" s="24">
        <f>+A!W49-B!X49</f>
        <v>-3714.8969999999999</v>
      </c>
      <c r="X49" s="25">
        <f>+A!X49-B!Y49</f>
        <v>-2388.7600000000002</v>
      </c>
      <c r="Y49" s="25">
        <f>+A!Y49-B!Z49</f>
        <v>-3953.7159999999994</v>
      </c>
      <c r="Z49" s="25">
        <f>+A!Z49-B!AA49</f>
        <v>-3557.6369999999997</v>
      </c>
      <c r="AA49" s="25">
        <f>+A!AA49-B!AB49</f>
        <v>-3319.0030000000006</v>
      </c>
      <c r="AB49" s="25">
        <f>+A!AB49-B!AC49</f>
        <v>-3477.5280000000002</v>
      </c>
      <c r="AC49" s="25">
        <f>+A!AC49-B!AD49</f>
        <v>-2489.4820000000004</v>
      </c>
      <c r="AD49" s="25">
        <f>+A!AD49-B!AE49</f>
        <v>-2478.8890000000001</v>
      </c>
    </row>
    <row r="50" spans="2:30" x14ac:dyDescent="0.25">
      <c r="B50" s="207" t="s">
        <v>19</v>
      </c>
      <c r="C50" s="208"/>
      <c r="D50" s="26">
        <f>+A!D50-B!E50</f>
        <v>35323.862000000001</v>
      </c>
      <c r="E50" s="27">
        <f>+A!E50-B!F50</f>
        <v>68555.839999999997</v>
      </c>
      <c r="F50" s="26">
        <f>+A!F50-B!G50</f>
        <v>47241.633999999998</v>
      </c>
      <c r="G50" s="27">
        <f>+A!G50-B!H50</f>
        <v>81786.813999999998</v>
      </c>
      <c r="H50" s="26">
        <f>+A!H50-B!I50</f>
        <v>54056.97</v>
      </c>
      <c r="I50" s="27">
        <f>+A!I50-B!J50</f>
        <v>63955.536</v>
      </c>
      <c r="J50" s="26">
        <f>+A!J49-B!K50</f>
        <v>702.1869999999999</v>
      </c>
      <c r="K50" s="27">
        <f>+A!K50-B!L50</f>
        <v>64587.606999999996</v>
      </c>
      <c r="L50" s="26">
        <f>+A!L50-B!M50</f>
        <v>81506.432000000001</v>
      </c>
      <c r="M50" s="27">
        <f>+A!M50-B!N50</f>
        <v>130600.477</v>
      </c>
      <c r="N50" s="26">
        <f>+A!N50-B!O50</f>
        <v>76225.11</v>
      </c>
      <c r="O50" s="27">
        <f>+A!O50-B!P50</f>
        <v>275800.38699999999</v>
      </c>
      <c r="P50" s="26">
        <f>+A!P50-B!Q50</f>
        <v>310337.49800000002</v>
      </c>
      <c r="Q50" s="27">
        <f>+A!Q50-B!R50</f>
        <v>169222.39899999998</v>
      </c>
      <c r="R50" s="26">
        <f>+A!R50-B!S50</f>
        <v>136253.26</v>
      </c>
      <c r="S50" s="27">
        <f>+A!S50-B!T50</f>
        <v>253730.95599999998</v>
      </c>
      <c r="T50" s="26">
        <f>+A!T50-B!U50</f>
        <v>388676.92199999996</v>
      </c>
      <c r="U50" s="27">
        <f>+A!U50-B!V50</f>
        <v>158798.29999999999</v>
      </c>
      <c r="V50" s="26">
        <f>+A!V50-B!W50</f>
        <v>251834.35</v>
      </c>
      <c r="W50" s="27">
        <f>+A!W50-B!X50</f>
        <v>69444.55</v>
      </c>
      <c r="X50" s="28">
        <f>+A!X50-B!Y50</f>
        <v>39929.29</v>
      </c>
      <c r="Y50" s="28">
        <f>+A!Y50-B!Z50</f>
        <v>82095.140000000014</v>
      </c>
      <c r="Z50" s="28">
        <f>+A!Z50-B!AA50</f>
        <v>98265.25</v>
      </c>
      <c r="AA50" s="28">
        <f>+A!AA50-B!AB50</f>
        <v>90533.75</v>
      </c>
      <c r="AB50" s="28">
        <f>+A!AB50-B!AC50</f>
        <v>41266.100000000006</v>
      </c>
      <c r="AC50" s="28">
        <f>+A!AC50-B!AD50</f>
        <v>23492.538999999997</v>
      </c>
      <c r="AD50" s="28">
        <f>+A!AD50-B!AE50</f>
        <v>40205.43</v>
      </c>
    </row>
    <row r="51" spans="2:30" x14ac:dyDescent="0.25">
      <c r="B51" s="198" t="s">
        <v>20</v>
      </c>
      <c r="C51" s="199"/>
      <c r="D51" s="23" t="e">
        <f>+A!D51-B!E51</f>
        <v>#VALUE!</v>
      </c>
      <c r="E51" s="24">
        <f>+A!E51-B!F51</f>
        <v>98.714000000000013</v>
      </c>
      <c r="F51" s="23" t="e">
        <f>+A!F51-B!G51</f>
        <v>#VALUE!</v>
      </c>
      <c r="G51" s="24" t="e">
        <f>+A!G51-B!H51</f>
        <v>#VALUE!</v>
      </c>
      <c r="H51" s="23" t="e">
        <f>+A!H51-B!I51</f>
        <v>#VALUE!</v>
      </c>
      <c r="I51" s="24" t="e">
        <f>+A!I51-B!J51</f>
        <v>#VALUE!</v>
      </c>
      <c r="J51" s="23">
        <f>+A!J50-B!K51</f>
        <v>56446.002</v>
      </c>
      <c r="K51" s="24" t="e">
        <f>+A!K51-B!L51</f>
        <v>#VALUE!</v>
      </c>
      <c r="L51" s="23" t="e">
        <f>+A!L51-B!M51</f>
        <v>#VALUE!</v>
      </c>
      <c r="M51" s="24" t="e">
        <f>+A!M51-B!N51</f>
        <v>#VALUE!</v>
      </c>
      <c r="N51" s="23">
        <f>+A!N51-B!O51</f>
        <v>-314.29300000000001</v>
      </c>
      <c r="O51" s="24" t="e">
        <f>+A!O51-B!P51</f>
        <v>#VALUE!</v>
      </c>
      <c r="P51" s="23">
        <f>+A!P51-B!Q51</f>
        <v>-326.84100000000001</v>
      </c>
      <c r="Q51" s="24">
        <f>+A!Q51-B!R51</f>
        <v>-297.66300000000001</v>
      </c>
      <c r="R51" s="23" t="e">
        <f>+A!R51-B!S51</f>
        <v>#VALUE!</v>
      </c>
      <c r="S51" s="24">
        <f>+A!S51-B!T51</f>
        <v>-358.46</v>
      </c>
      <c r="T51" s="23">
        <f>+A!T51-B!U51</f>
        <v>-361.661</v>
      </c>
      <c r="U51" s="24">
        <f>+A!U51-B!V51</f>
        <v>-586.69100000000003</v>
      </c>
      <c r="V51" s="23">
        <f>+A!V51-B!W51</f>
        <v>-952.26200000000006</v>
      </c>
      <c r="W51" s="24">
        <f>+A!W51-B!X51</f>
        <v>-318.72800000000001</v>
      </c>
      <c r="X51" s="25" t="e">
        <f>+A!X51-B!Y51</f>
        <v>#VALUE!</v>
      </c>
      <c r="Y51" s="25" t="e">
        <f>+A!Y51-B!Z51</f>
        <v>#VALUE!</v>
      </c>
      <c r="Z51" s="25">
        <f>+A!Z51-B!AA51</f>
        <v>5997.4979999999996</v>
      </c>
      <c r="AA51" s="25" t="e">
        <f>+A!AA51-B!AB51</f>
        <v>#VALUE!</v>
      </c>
      <c r="AB51" s="25">
        <f>+A!AB51-B!AC51</f>
        <v>-1162.4359999999999</v>
      </c>
      <c r="AC51" s="25">
        <f>+A!AC51-B!AD51</f>
        <v>-223.63</v>
      </c>
      <c r="AD51" s="25">
        <f>+A!AD51-B!AE51</f>
        <v>-175.67399999999998</v>
      </c>
    </row>
    <row r="52" spans="2:30" x14ac:dyDescent="0.25">
      <c r="B52" s="207" t="s">
        <v>21</v>
      </c>
      <c r="C52" s="208"/>
      <c r="D52" s="26">
        <f>+A!D52-B!E52</f>
        <v>-77490.827999999994</v>
      </c>
      <c r="E52" s="27">
        <f>+A!E52-B!F52</f>
        <v>-73687.849999999991</v>
      </c>
      <c r="F52" s="26">
        <f>+A!F52-B!G52</f>
        <v>-79474.996999999988</v>
      </c>
      <c r="G52" s="27">
        <f>+A!G52-B!H52</f>
        <v>-79252.920000000013</v>
      </c>
      <c r="H52" s="26">
        <f>+A!H52-B!I52</f>
        <v>-61369.049000000006</v>
      </c>
      <c r="I52" s="27">
        <f>+A!I52-B!J52</f>
        <v>-90061.788</v>
      </c>
      <c r="J52" s="26">
        <f>+A!J51-B!K52</f>
        <v>-90952.154999999999</v>
      </c>
      <c r="K52" s="27">
        <f>+A!K52-B!L52</f>
        <v>-89085.881999999998</v>
      </c>
      <c r="L52" s="26">
        <f>+A!L52-B!M52</f>
        <v>-90715.856</v>
      </c>
      <c r="M52" s="27">
        <f>+A!M52-B!N52</f>
        <v>-99182.782000000007</v>
      </c>
      <c r="N52" s="26">
        <f>+A!N52-B!O52</f>
        <v>-124285.993</v>
      </c>
      <c r="O52" s="27">
        <f>+A!O52-B!P52</f>
        <v>-160162.25899999999</v>
      </c>
      <c r="P52" s="26">
        <f>+A!P52-B!Q52</f>
        <v>-174071.59599999999</v>
      </c>
      <c r="Q52" s="27">
        <f>+A!Q52-B!R52</f>
        <v>-185410.62599999999</v>
      </c>
      <c r="R52" s="26">
        <f>+A!R52-B!S52</f>
        <v>-177576.43900000001</v>
      </c>
      <c r="S52" s="27">
        <f>+A!S52-B!T52</f>
        <v>-200951.522</v>
      </c>
      <c r="T52" s="26">
        <f>+A!T52-B!U52</f>
        <v>-248622.07</v>
      </c>
      <c r="U52" s="27">
        <f>+A!U52-B!V52</f>
        <v>-252312.53200000001</v>
      </c>
      <c r="V52" s="26">
        <f>+A!V52-B!W52</f>
        <v>-271609.217</v>
      </c>
      <c r="W52" s="27">
        <f>+A!W52-B!X52</f>
        <v>-323853.18899999995</v>
      </c>
      <c r="X52" s="28">
        <f>+A!X52-B!Y52</f>
        <v>-288868.24300000002</v>
      </c>
      <c r="Y52" s="28">
        <f>+A!Y52-B!Z52</f>
        <v>-244045.38399999999</v>
      </c>
      <c r="Z52" s="28">
        <f>+A!Z52-B!AA52</f>
        <v>-230031.008</v>
      </c>
      <c r="AA52" s="28">
        <f>+A!AA52-B!AB52</f>
        <v>-250837.93799999999</v>
      </c>
      <c r="AB52" s="28">
        <f>+A!AB52-B!AC52</f>
        <v>-258535.64500000002</v>
      </c>
      <c r="AC52" s="28">
        <f>+A!AC52-B!AD52</f>
        <v>-226424.625</v>
      </c>
      <c r="AD52" s="28">
        <f>+A!AD52-B!AE52</f>
        <v>-287174.30300000001</v>
      </c>
    </row>
    <row r="53" spans="2:30" x14ac:dyDescent="0.25">
      <c r="B53" s="198" t="s">
        <v>22</v>
      </c>
      <c r="C53" s="199"/>
      <c r="D53" s="23">
        <f>+A!D53-B!E53</f>
        <v>18230.53</v>
      </c>
      <c r="E53" s="24">
        <f>+A!E53-B!F53</f>
        <v>4079.1600000000035</v>
      </c>
      <c r="F53" s="23">
        <f>+A!F53-B!G53</f>
        <v>-25729.889999999992</v>
      </c>
      <c r="G53" s="24">
        <f>+A!G53-B!H53</f>
        <v>-16139.18</v>
      </c>
      <c r="H53" s="23">
        <f>+A!H53-B!I53</f>
        <v>-25984.04</v>
      </c>
      <c r="I53" s="24">
        <f>+A!I53-B!J53</f>
        <v>-11706.330000000002</v>
      </c>
      <c r="J53" s="23">
        <f>+A!J52-B!K53</f>
        <v>-35983.832999999999</v>
      </c>
      <c r="K53" s="24">
        <f>+A!K53-B!L53</f>
        <v>1310.6099999999933</v>
      </c>
      <c r="L53" s="23">
        <f>+A!L53-B!M53</f>
        <v>5200.7800000000025</v>
      </c>
      <c r="M53" s="24">
        <f>+A!M53-B!N53</f>
        <v>5294.9900000000052</v>
      </c>
      <c r="N53" s="23">
        <f>+A!N53-B!O53</f>
        <v>-9973.9599999999991</v>
      </c>
      <c r="O53" s="24">
        <f>+A!O53-B!P53</f>
        <v>-7296.5199999999968</v>
      </c>
      <c r="P53" s="23">
        <f>+A!P53-B!Q53</f>
        <v>3093.8700000000099</v>
      </c>
      <c r="Q53" s="24">
        <f>+A!Q53-B!R53</f>
        <v>-39036.51999999999</v>
      </c>
      <c r="R53" s="23">
        <f>+A!R53-B!S53</f>
        <v>-49671.093000000001</v>
      </c>
      <c r="S53" s="24">
        <f>+A!S53-B!T53</f>
        <v>-52746.574000000001</v>
      </c>
      <c r="T53" s="23">
        <f>+A!T53-B!U53</f>
        <v>-64109.466</v>
      </c>
      <c r="U53" s="24">
        <f>+A!U53-B!V53</f>
        <v>-52116.04</v>
      </c>
      <c r="V53" s="23">
        <f>+A!V53-B!W53</f>
        <v>-60067.456999999995</v>
      </c>
      <c r="W53" s="24">
        <f>+A!W53-B!X53</f>
        <v>-61084.894</v>
      </c>
      <c r="X53" s="25">
        <f>+A!X53-B!Y53</f>
        <v>-57768.624000000003</v>
      </c>
      <c r="Y53" s="25">
        <f>+A!Y53-B!Z53</f>
        <v>-58629.686999999998</v>
      </c>
      <c r="Z53" s="25">
        <f>+A!Z53-B!AA53</f>
        <v>-61913.279000000002</v>
      </c>
      <c r="AA53" s="25">
        <f>+A!AA53-B!AB53</f>
        <v>-57862.687000000005</v>
      </c>
      <c r="AB53" s="25">
        <f>+A!AB53-B!AC53</f>
        <v>-64100.545999999995</v>
      </c>
      <c r="AC53" s="25">
        <f>+A!AC53-B!AD53</f>
        <v>-41044.405000000006</v>
      </c>
      <c r="AD53" s="25">
        <f>+A!AD53-B!AE53</f>
        <v>-49884.834999999999</v>
      </c>
    </row>
    <row r="54" spans="2:30" x14ac:dyDescent="0.25">
      <c r="B54" s="207" t="s">
        <v>23</v>
      </c>
      <c r="C54" s="208"/>
      <c r="D54" s="26">
        <f>+A!D54-B!E54</f>
        <v>-122443.67899999999</v>
      </c>
      <c r="E54" s="27">
        <f>+A!E54-B!F54</f>
        <v>-96635.918000000005</v>
      </c>
      <c r="F54" s="26">
        <f>+A!F54-B!G54</f>
        <v>-206281.62700000001</v>
      </c>
      <c r="G54" s="27">
        <f>+A!G54-B!H54</f>
        <v>-234384.96899999998</v>
      </c>
      <c r="H54" s="26">
        <f>+A!H54-B!I54</f>
        <v>-220782.52899999998</v>
      </c>
      <c r="I54" s="27">
        <f>+A!I54-B!J54</f>
        <v>-200040.82200000001</v>
      </c>
      <c r="J54" s="26">
        <f>+A!J53-B!K54</f>
        <v>-140791.01999999999</v>
      </c>
      <c r="K54" s="27">
        <f>+A!K54-B!L54</f>
        <v>-74336.866000000009</v>
      </c>
      <c r="L54" s="26">
        <f>+A!L54-B!M54</f>
        <v>-215153.68099999998</v>
      </c>
      <c r="M54" s="27">
        <f>+A!M54-B!N54</f>
        <v>-106811.43000000001</v>
      </c>
      <c r="N54" s="26">
        <f>+A!N54-B!O54</f>
        <v>-126636.163</v>
      </c>
      <c r="O54" s="27">
        <f>+A!O54-B!P54</f>
        <v>-157859.22500000001</v>
      </c>
      <c r="P54" s="26">
        <f>+A!P54-B!Q54</f>
        <v>-197653.99</v>
      </c>
      <c r="Q54" s="27">
        <f>+A!Q54-B!R54</f>
        <v>-591391.42500000005</v>
      </c>
      <c r="R54" s="26">
        <f>+A!R54-B!S54</f>
        <v>-1204407.5060000001</v>
      </c>
      <c r="S54" s="27">
        <f>+A!S54-B!T54</f>
        <v>-802134.49800000002</v>
      </c>
      <c r="T54" s="26">
        <f>+A!T54-B!U54</f>
        <v>-1375005.432</v>
      </c>
      <c r="U54" s="27">
        <f>+A!U54-B!V54</f>
        <v>-659620.20600000001</v>
      </c>
      <c r="V54" s="26">
        <f>+A!V54-B!W54</f>
        <v>-961622.32000000007</v>
      </c>
      <c r="W54" s="27">
        <f>+A!W54-B!X54</f>
        <v>-1295068.189</v>
      </c>
      <c r="X54" s="28">
        <f>+A!X54-B!Y54</f>
        <v>-1429019.4280000001</v>
      </c>
      <c r="Y54" s="28">
        <f>+A!Y54-B!Z54</f>
        <v>-389270.18200000003</v>
      </c>
      <c r="Z54" s="28">
        <f>+A!Z54-B!AA54</f>
        <v>-520211.94300000003</v>
      </c>
      <c r="AA54" s="28">
        <f>+A!AA54-B!AB54</f>
        <v>-713414.47</v>
      </c>
      <c r="AB54" s="28">
        <f>+A!AB54-B!AC54</f>
        <v>-960646.17799999996</v>
      </c>
      <c r="AC54" s="28">
        <f>+A!AC54-B!AD54</f>
        <v>-570326.41899999999</v>
      </c>
      <c r="AD54" s="28">
        <f>+A!AD54-B!AE54</f>
        <v>-954873.174</v>
      </c>
    </row>
    <row r="55" spans="2:30" x14ac:dyDescent="0.25">
      <c r="B55" s="198" t="s">
        <v>24</v>
      </c>
      <c r="C55" s="199"/>
      <c r="D55" s="23">
        <f>+A!D55-B!E55</f>
        <v>-5644.9529999999995</v>
      </c>
      <c r="E55" s="24">
        <f>+A!E55-B!F55</f>
        <v>-10504.599999999999</v>
      </c>
      <c r="F55" s="23">
        <f>+A!F55-B!G55</f>
        <v>-10374.134</v>
      </c>
      <c r="G55" s="24">
        <f>+A!G55-B!H55</f>
        <v>-18157.857</v>
      </c>
      <c r="H55" s="23">
        <f>+A!H55-B!I55</f>
        <v>-24807.677</v>
      </c>
      <c r="I55" s="24">
        <f>+A!I55-B!J55</f>
        <v>-11855.585000000001</v>
      </c>
      <c r="J55" s="23">
        <f>+A!J54-B!K55</f>
        <v>-13858.867999999999</v>
      </c>
      <c r="K55" s="24">
        <f>+A!K55-B!L55</f>
        <v>-15144.491</v>
      </c>
      <c r="L55" s="23">
        <f>+A!L55-B!M55</f>
        <v>-15425.861999999999</v>
      </c>
      <c r="M55" s="24">
        <f>+A!M55-B!N55</f>
        <v>-19090.226999999999</v>
      </c>
      <c r="N55" s="23">
        <f>+A!N55-B!O55</f>
        <v>-23433.164000000001</v>
      </c>
      <c r="O55" s="24">
        <f>+A!O55-B!P55</f>
        <v>-24125.33</v>
      </c>
      <c r="P55" s="23">
        <f>+A!P55-B!Q55</f>
        <v>-31187.61</v>
      </c>
      <c r="Q55" s="24">
        <f>+A!Q55-B!R55</f>
        <v>-35597.039999999994</v>
      </c>
      <c r="R55" s="23">
        <f>+A!R55-B!S55</f>
        <v>-36371.879999999997</v>
      </c>
      <c r="S55" s="24">
        <f>+A!S55-B!T55</f>
        <v>-65177.87</v>
      </c>
      <c r="T55" s="23">
        <f>+A!T55-B!U55</f>
        <v>-61956.329999999994</v>
      </c>
      <c r="U55" s="24">
        <f>+A!U55-B!V55</f>
        <v>-66046.26999999999</v>
      </c>
      <c r="V55" s="23">
        <f>+A!V55-B!W55</f>
        <v>-66242.763999999996</v>
      </c>
      <c r="W55" s="24">
        <f>+A!W55-B!X55</f>
        <v>-78677.7</v>
      </c>
      <c r="X55" s="25">
        <f>+A!X55-B!Y55</f>
        <v>-63268.987000000001</v>
      </c>
      <c r="Y55" s="25">
        <f>+A!Y55-B!Z55</f>
        <v>-61565.854999999996</v>
      </c>
      <c r="Z55" s="25">
        <f>+A!Z55-B!AA55</f>
        <v>-62938.963000000003</v>
      </c>
      <c r="AA55" s="25">
        <f>+A!AA55-B!AB55</f>
        <v>-72372.084000000003</v>
      </c>
      <c r="AB55" s="25">
        <f>+A!AB55-B!AC55</f>
        <v>-62525.899999999994</v>
      </c>
      <c r="AC55" s="25">
        <f>+A!AC55-B!AD55</f>
        <v>-49101.294999999998</v>
      </c>
      <c r="AD55" s="25">
        <f>+A!AD55-B!AE55</f>
        <v>-64633.345999999998</v>
      </c>
    </row>
    <row r="56" spans="2:30" ht="15.75" thickBot="1" x14ac:dyDescent="0.3">
      <c r="B56" s="209" t="s">
        <v>25</v>
      </c>
      <c r="C56" s="210"/>
      <c r="D56" s="29">
        <f>+A!D56-B!E56</f>
        <v>23131.969999999994</v>
      </c>
      <c r="E56" s="30">
        <f>+A!E56-B!F56</f>
        <v>13550.419999999998</v>
      </c>
      <c r="F56" s="29">
        <f>+A!F56-B!G56</f>
        <v>-86689.516000000003</v>
      </c>
      <c r="G56" s="30">
        <f>+A!G56-B!H56</f>
        <v>-50474.367999999995</v>
      </c>
      <c r="H56" s="29">
        <f>+A!H56-B!I56</f>
        <v>-24859.092999999997</v>
      </c>
      <c r="I56" s="30" t="e">
        <f>+A!I56-B!J56</f>
        <v>#VALUE!</v>
      </c>
      <c r="J56" s="29">
        <f>+A!J55-B!K56</f>
        <v>1795.943</v>
      </c>
      <c r="K56" s="30" t="e">
        <f>+A!K56-B!L56</f>
        <v>#VALUE!</v>
      </c>
      <c r="L56" s="29" t="e">
        <f>+A!L56-B!M56</f>
        <v>#VALUE!</v>
      </c>
      <c r="M56" s="30">
        <f>+A!M56-B!N56</f>
        <v>-204.02499999999998</v>
      </c>
      <c r="N56" s="29">
        <f>+A!N56-B!O56</f>
        <v>-13.882999999999981</v>
      </c>
      <c r="O56" s="30">
        <f>+A!O56-B!P56</f>
        <v>-148.78399999999999</v>
      </c>
      <c r="P56" s="29">
        <f>+A!P56-B!Q56</f>
        <v>-310.51599999999996</v>
      </c>
      <c r="Q56" s="30">
        <f>+A!Q56-B!R56</f>
        <v>2257.6440000000002</v>
      </c>
      <c r="R56" s="29">
        <f>+A!R56-B!S56</f>
        <v>-1637.2280000000001</v>
      </c>
      <c r="S56" s="30">
        <f>+A!S56-B!T56</f>
        <v>-675.70699999999999</v>
      </c>
      <c r="T56" s="29">
        <f>+A!T56-B!U56</f>
        <v>-3274.15</v>
      </c>
      <c r="U56" s="30">
        <f>+A!U56-B!V56</f>
        <v>-1306.22</v>
      </c>
      <c r="V56" s="29">
        <f>+A!V56-B!W56</f>
        <v>-3359.0130000000004</v>
      </c>
      <c r="W56" s="30">
        <f>+A!W56-B!X56</f>
        <v>-1395.0330000000001</v>
      </c>
      <c r="X56" s="31">
        <f>+A!X56-B!Y56</f>
        <v>-1345.9620000000002</v>
      </c>
      <c r="Y56" s="31">
        <f>+A!Y56-B!Z56</f>
        <v>-641.51499999999987</v>
      </c>
      <c r="Z56" s="31">
        <f>+A!Z56-B!AA56</f>
        <v>-30.860999999999876</v>
      </c>
      <c r="AA56" s="31">
        <f>+A!AA56-B!AB56</f>
        <v>477.17200000000003</v>
      </c>
      <c r="AB56" s="31">
        <f>+A!AB56-B!AC56</f>
        <v>2076.145</v>
      </c>
      <c r="AC56" s="31">
        <f>+A!AC56-B!AD56</f>
        <v>1985.1299999999999</v>
      </c>
      <c r="AD56" s="31">
        <f>+A!AD56-B!AE56</f>
        <v>487.99400000000003</v>
      </c>
    </row>
    <row r="57" spans="2:30"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abSelected="1" topLeftCell="A33" zoomScale="80" zoomScaleNormal="80" workbookViewId="0">
      <selection activeCell="D35" sqref="D35"/>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200" t="s">
        <v>9</v>
      </c>
      <c r="M7" s="213"/>
      <c r="N7" s="213"/>
      <c r="O7" s="213"/>
      <c r="P7" s="213"/>
    </row>
    <row r="8" spans="2:16" x14ac:dyDescent="0.25">
      <c r="B8" s="200" t="s">
        <v>8</v>
      </c>
      <c r="C8" s="213"/>
      <c r="D8" s="213"/>
      <c r="E8" s="213"/>
      <c r="L8" s="213"/>
      <c r="M8" s="213"/>
      <c r="N8" s="213"/>
      <c r="O8" s="213"/>
      <c r="P8" s="213"/>
    </row>
    <row r="9" spans="2:16" x14ac:dyDescent="0.25">
      <c r="B9" s="213"/>
      <c r="C9" s="213"/>
      <c r="D9" s="213"/>
      <c r="E9" s="213"/>
      <c r="L9" s="213"/>
      <c r="M9" s="213"/>
      <c r="N9" s="213"/>
      <c r="O9" s="213"/>
      <c r="P9" s="213"/>
    </row>
    <row r="10" spans="2:16" x14ac:dyDescent="0.25">
      <c r="B10" s="213"/>
      <c r="C10" s="213"/>
      <c r="D10" s="213"/>
      <c r="E10" s="213"/>
      <c r="L10" s="213"/>
      <c r="M10" s="213"/>
      <c r="N10" s="213"/>
      <c r="O10" s="213"/>
      <c r="P10" s="213"/>
    </row>
    <row r="11" spans="2:16" x14ac:dyDescent="0.25">
      <c r="B11" s="213"/>
      <c r="C11" s="213"/>
      <c r="D11" s="213"/>
      <c r="E11" s="213"/>
      <c r="L11" s="213"/>
      <c r="M11" s="213"/>
      <c r="N11" s="213"/>
      <c r="O11" s="213"/>
      <c r="P11" s="213"/>
    </row>
    <row r="12" spans="2:16" x14ac:dyDescent="0.25">
      <c r="B12" s="213"/>
      <c r="C12" s="213"/>
      <c r="D12" s="213"/>
      <c r="E12" s="213"/>
      <c r="L12" s="213"/>
      <c r="M12" s="213"/>
      <c r="N12" s="213"/>
      <c r="O12" s="213"/>
      <c r="P12" s="213"/>
    </row>
    <row r="13" spans="2:16" x14ac:dyDescent="0.25">
      <c r="B13" s="213"/>
      <c r="C13" s="213"/>
      <c r="D13" s="213"/>
      <c r="E13" s="213"/>
      <c r="L13" s="213"/>
      <c r="M13" s="213"/>
      <c r="N13" s="213"/>
      <c r="O13" s="213"/>
      <c r="P13" s="213"/>
    </row>
    <row r="14" spans="2:16" x14ac:dyDescent="0.25">
      <c r="B14" s="213"/>
      <c r="C14" s="213"/>
      <c r="D14" s="213"/>
      <c r="E14" s="213"/>
      <c r="L14" s="213"/>
      <c r="M14" s="213"/>
      <c r="N14" s="213"/>
      <c r="O14" s="213"/>
      <c r="P14" s="213"/>
    </row>
    <row r="15" spans="2:16" x14ac:dyDescent="0.25">
      <c r="B15" s="213"/>
      <c r="C15" s="213"/>
      <c r="D15" s="213"/>
      <c r="E15" s="213"/>
      <c r="G15" s="235" t="s">
        <v>39</v>
      </c>
      <c r="H15" s="235"/>
      <c r="I15" s="235"/>
      <c r="J15" s="235"/>
      <c r="K15" s="235"/>
      <c r="L15" s="213"/>
      <c r="M15" s="213"/>
      <c r="N15" s="213"/>
      <c r="O15" s="213"/>
      <c r="P15" s="213"/>
    </row>
    <row r="16" spans="2:16" ht="15" customHeight="1" x14ac:dyDescent="0.25">
      <c r="B16" s="213"/>
      <c r="C16" s="213"/>
      <c r="D16" s="213"/>
      <c r="E16" s="213"/>
      <c r="G16" s="235"/>
      <c r="H16" s="235"/>
      <c r="I16" s="235"/>
      <c r="J16" s="235"/>
      <c r="K16" s="235"/>
      <c r="L16" s="213"/>
      <c r="M16" s="213"/>
      <c r="N16" s="213"/>
      <c r="O16" s="213"/>
      <c r="P16" s="213"/>
    </row>
    <row r="17" spans="3:14" x14ac:dyDescent="0.25">
      <c r="C17" s="201" t="s">
        <v>3</v>
      </c>
      <c r="D17" s="201"/>
      <c r="E17" s="201"/>
      <c r="G17" s="235"/>
      <c r="H17" s="235"/>
      <c r="I17" s="235"/>
      <c r="J17" s="235"/>
      <c r="K17" s="235"/>
      <c r="N17" s="2" t="s">
        <v>3</v>
      </c>
    </row>
    <row r="43" spans="6:34" x14ac:dyDescent="0.25">
      <c r="F43" s="3" t="s">
        <v>55</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203" t="s">
        <v>26</v>
      </c>
      <c r="G46" s="219"/>
      <c r="H46" s="112">
        <f>(A!D46/D!H60)*1000</f>
        <v>7.3145143578762415</v>
      </c>
      <c r="I46" s="123">
        <f>(A!E46/D!I60)*1000</f>
        <v>7.5358005348604769</v>
      </c>
      <c r="J46" s="112">
        <f>(A!F46/D!J60)*1000</f>
        <v>5.8297267031062523</v>
      </c>
      <c r="K46" s="123">
        <f>(A!G46/D!K60)*1000</f>
        <v>6.1705655324511657</v>
      </c>
      <c r="L46" s="112">
        <f>(A!H46/D!L60)*1000</f>
        <v>3.8402302128431804</v>
      </c>
      <c r="M46" s="123">
        <f>(A!I46/D!M60)*1000</f>
        <v>3.7885088884348184</v>
      </c>
      <c r="N46" s="112">
        <f>(A!J46/D!N60)*1000</f>
        <v>3.5364736735928988</v>
      </c>
      <c r="O46" s="123">
        <f>(A!K46/D!O60)*1000</f>
        <v>3.57896204801275</v>
      </c>
      <c r="P46" s="112">
        <f>(A!L46/D!P60)*1000</f>
        <v>3.8024003344728361</v>
      </c>
      <c r="Q46" s="123">
        <f>(A!M46/D!Q60)*1000</f>
        <v>5.1272239226546175</v>
      </c>
      <c r="R46" s="112">
        <f>(A!N46/D!R60)*1000</f>
        <v>4.4231090420426185</v>
      </c>
      <c r="S46" s="123">
        <f>(A!O46/D!S60)*1000</f>
        <v>8.9585890443443219</v>
      </c>
      <c r="T46" s="112">
        <f>(A!P46/D!T60)*1000</f>
        <v>11.355038796033663</v>
      </c>
      <c r="U46" s="123">
        <f>(A!Q46/D!U60)*1000</f>
        <v>6.7453099642973067</v>
      </c>
      <c r="V46" s="112">
        <f>(A!R46/D!V60)*1000</f>
        <v>5.4826366117085916</v>
      </c>
      <c r="W46" s="123">
        <f>(A!S46/D!W60)*1000</f>
        <v>8.0875266524520253</v>
      </c>
      <c r="X46" s="112">
        <f>(A!T46/D!X60)*1000</f>
        <v>10.954166947231387</v>
      </c>
      <c r="Y46" s="123">
        <f>(A!U46/D!Y60)*1000</f>
        <v>6.8059441802586544</v>
      </c>
      <c r="Z46" s="112">
        <f>(A!V46/D!Z60)*1000</f>
        <v>7.8392956971497751</v>
      </c>
      <c r="AA46" s="123">
        <f>(A!W46/D!AA60)*1000</f>
        <v>3.8926328871059175</v>
      </c>
      <c r="AB46" s="112">
        <f>(A!X46/D!AB60)*1000</f>
        <v>2.7512933454247093</v>
      </c>
      <c r="AC46" s="119">
        <f>(A!Y46/D!AC60)*1000</f>
        <v>3.6492504804612427</v>
      </c>
      <c r="AD46" s="119">
        <f>(A!Z46/D!AD60)*1000</f>
        <v>4.691636263944833</v>
      </c>
      <c r="AE46" s="119">
        <f>(A!AA46/D!AE60)*1000</f>
        <v>4.2307948941108213</v>
      </c>
      <c r="AF46" s="119">
        <f>(A!AB46/D!AF60)*1000</f>
        <v>2.821181877075067</v>
      </c>
      <c r="AG46" s="119">
        <f>(A!AC46/D!AG60)*1000</f>
        <v>2.8445148098149766</v>
      </c>
      <c r="AH46" s="119">
        <f>(A!AD46/D!AH60)*1000</f>
        <v>3.7270661521283475</v>
      </c>
    </row>
    <row r="47" spans="6:34" x14ac:dyDescent="0.25">
      <c r="F47" s="225" t="s">
        <v>16</v>
      </c>
      <c r="G47" s="226"/>
      <c r="H47" s="120">
        <f>(A!D47/D!H$60)*1000</f>
        <v>2.1040125185307197</v>
      </c>
      <c r="I47" s="113">
        <f>(A!E47/D!I$60)*1000</f>
        <v>1.9227723601393878</v>
      </c>
      <c r="J47" s="120">
        <f>(A!F47/D!J$60)*1000</f>
        <v>2.8369417411011866</v>
      </c>
      <c r="K47" s="113">
        <f>(A!G47/D!K$60)*1000</f>
        <v>2.7397001680319257</v>
      </c>
      <c r="L47" s="120">
        <f>(A!H47/D!L$60)*1000</f>
        <v>1.5754927021491718</v>
      </c>
      <c r="M47" s="113">
        <f>(A!I47/D!M$60)*1000</f>
        <v>1.1855187474458522</v>
      </c>
      <c r="N47" s="120" t="e">
        <f>(A!#REF!/D!N$60)*1000</f>
        <v>#REF!</v>
      </c>
      <c r="O47" s="113">
        <f>(A!K47/D!O$60)*1000</f>
        <v>0.67796991732244249</v>
      </c>
      <c r="P47" s="120">
        <f>(A!L47/D!P$60)*1000</f>
        <v>0.62858390103539008</v>
      </c>
      <c r="Q47" s="113">
        <f>(A!M47/D!Q$60)*1000</f>
        <v>0.57111548365155718</v>
      </c>
      <c r="R47" s="120">
        <f>(A!N47/D!R$60)*1000</f>
        <v>0.84814119792666531</v>
      </c>
      <c r="S47" s="113">
        <f>(A!O47/D!S$60)*1000</f>
        <v>0.83452596632677256</v>
      </c>
      <c r="T47" s="120">
        <f>(A!P47/D!T$60)*1000</f>
        <v>1.1573864835087555</v>
      </c>
      <c r="U47" s="113">
        <f>(A!Q47/D!U$60)*1000</f>
        <v>1.3813738582093014</v>
      </c>
      <c r="V47" s="120">
        <f>(A!R47/D!V$60)*1000</f>
        <v>1.5840301313948955</v>
      </c>
      <c r="W47" s="113">
        <f>(A!S47/D!W$60)*1000</f>
        <v>1.4054214489860728</v>
      </c>
      <c r="X47" s="120">
        <f>(A!T47/D!X$60)*1000</f>
        <v>1.4088339730208965</v>
      </c>
      <c r="Y47" s="113">
        <f>(A!U47/D!Y$60)*1000</f>
        <v>1.1671756810808407</v>
      </c>
      <c r="Z47" s="120">
        <f>(A!V47/D!Z$60)*1000</f>
        <v>1.0993375151315066</v>
      </c>
      <c r="AA47" s="113">
        <f>(A!W47/D!AA$60)*1000</f>
        <v>1.3671146382941612</v>
      </c>
      <c r="AB47" s="120">
        <f>(A!X47/D!AB$60)*1000</f>
        <v>0.99650710368355155</v>
      </c>
      <c r="AC47" s="114">
        <f>(A!Y47/D!AC$60)*1000</f>
        <v>1.2044202434336964</v>
      </c>
      <c r="AD47" s="114">
        <f>(A!Z47/D!AD$60)*1000</f>
        <v>1.744372087138067</v>
      </c>
      <c r="AE47" s="114">
        <f>(A!AA47/D!AE$60)*1000</f>
        <v>1.4763945874259192</v>
      </c>
      <c r="AF47" s="114">
        <f>(A!AB47/D!AF$60)*1000</f>
        <v>1.3144872054417363</v>
      </c>
      <c r="AG47" s="114">
        <f>(A!AC47/D!AG$60)*1000</f>
        <v>1.8992708250615422</v>
      </c>
      <c r="AH47" s="114">
        <f>(A!AD47/D!AH$60)*1000</f>
        <v>2.2997277125898647</v>
      </c>
    </row>
    <row r="48" spans="6:34" x14ac:dyDescent="0.25">
      <c r="F48" s="229" t="s">
        <v>17</v>
      </c>
      <c r="G48" s="230"/>
      <c r="H48" s="121">
        <f>(A!D48/D!H$60)*1000</f>
        <v>7.4284329874265628E-2</v>
      </c>
      <c r="I48" s="115">
        <f>(A!E48/D!I$60)*1000</f>
        <v>7.585075231637807E-2</v>
      </c>
      <c r="J48" s="121">
        <f>(A!F48/D!J$60)*1000</f>
        <v>3.7932995600586585E-2</v>
      </c>
      <c r="K48" s="115">
        <f>(A!G48/D!K$60)*1000</f>
        <v>2.1135291955471539E-2</v>
      </c>
      <c r="L48" s="121">
        <f>(A!H48/D!L$60)*1000</f>
        <v>3.9682031472791854E-2</v>
      </c>
      <c r="M48" s="115">
        <f>(A!I48/D!M$60)*1000</f>
        <v>2.8366060482223131E-2</v>
      </c>
      <c r="N48" s="121">
        <f>(A!J47/D!N$60)*1000</f>
        <v>0.91160934032681051</v>
      </c>
      <c r="O48" s="115">
        <f>(A!K48/D!O$60)*1000</f>
        <v>2.5335665902978387E-2</v>
      </c>
      <c r="P48" s="121">
        <f>(A!L48/D!P$60)*1000</f>
        <v>1.2891911167949631E-2</v>
      </c>
      <c r="Q48" s="115">
        <f>(A!M48/D!Q$60)*1000</f>
        <v>8.4420881309818768E-3</v>
      </c>
      <c r="R48" s="121">
        <f>(A!N48/D!R$60)*1000</f>
        <v>4.7298665770781345E-3</v>
      </c>
      <c r="S48" s="115">
        <f>(A!O48/D!S$60)*1000</f>
        <v>1.2998956604221013E-2</v>
      </c>
      <c r="T48" s="121">
        <f>(A!P48/D!T$60)*1000</f>
        <v>1.2434210834759372E-2</v>
      </c>
      <c r="U48" s="115">
        <f>(A!Q48/D!U$60)*1000</f>
        <v>2.6636110724718321E-2</v>
      </c>
      <c r="V48" s="121">
        <f>(A!R48/D!V$60)*1000</f>
        <v>3.9750968836708018E-4</v>
      </c>
      <c r="W48" s="115" t="e">
        <f>(A!S48/D!W$60)*1000</f>
        <v>#VALUE!</v>
      </c>
      <c r="X48" s="121">
        <f>(A!T48/D!X$60)*1000</f>
        <v>7.0789396898076444E-3</v>
      </c>
      <c r="Y48" s="115">
        <f>(A!U48/D!Y$60)*1000</f>
        <v>1.6357273010088442E-3</v>
      </c>
      <c r="Z48" s="121" t="e">
        <f>(A!V48/D!Z$60)*1000</f>
        <v>#VALUE!</v>
      </c>
      <c r="AA48" s="115" t="e">
        <f>(A!W48/D!AA$60)*1000</f>
        <v>#VALUE!</v>
      </c>
      <c r="AB48" s="121">
        <f>(A!X48/D!AB$60)*1000</f>
        <v>1.117178390983288E-3</v>
      </c>
      <c r="AC48" s="116">
        <f>(A!Y48/D!AC$60)*1000</f>
        <v>5.4934870809310267E-3</v>
      </c>
      <c r="AD48" s="116">
        <f>(A!Z48/D!AD$60)*1000</f>
        <v>1.1699698433117526E-2</v>
      </c>
      <c r="AE48" s="116">
        <f>(A!AA48/D!AE$60)*1000</f>
        <v>1.0819511790791164E-2</v>
      </c>
      <c r="AF48" s="116">
        <f>(A!AB48/D!AF$60)*1000</f>
        <v>1.0367782816422382E-2</v>
      </c>
      <c r="AG48" s="116">
        <f>(A!AC48/D!AG$60)*1000</f>
        <v>7.2099579131263405E-3</v>
      </c>
      <c r="AH48" s="116">
        <f>(A!AD48/D!AH$60)*1000</f>
        <v>2.0618131599051893E-2</v>
      </c>
    </row>
    <row r="49" spans="6:34" x14ac:dyDescent="0.25">
      <c r="F49" s="225" t="s">
        <v>18</v>
      </c>
      <c r="G49" s="226"/>
      <c r="H49" s="121">
        <f>(A!D49/D!H$60)*1000</f>
        <v>0.27894388623510674</v>
      </c>
      <c r="I49" s="115">
        <f>(A!E49/D!I$60)*1000</f>
        <v>0.13209233096518005</v>
      </c>
      <c r="J49" s="121">
        <f>(A!F49/D!J$60)*1000</f>
        <v>0.12703988801493135</v>
      </c>
      <c r="K49" s="115">
        <f>(A!G49/D!K$60)*1000</f>
        <v>0.10719599348876287</v>
      </c>
      <c r="L49" s="121">
        <f>(A!H49/D!L$60)*1000</f>
        <v>9.4910766598397839E-2</v>
      </c>
      <c r="M49" s="115">
        <f>(A!I49/D!M$60)*1000</f>
        <v>7.5699530036779733E-2</v>
      </c>
      <c r="N49" s="121">
        <f>(A!J48/D!N$60)*1000</f>
        <v>2.3199919306031873E-2</v>
      </c>
      <c r="O49" s="115">
        <f>(A!K49/D!O$60)*1000</f>
        <v>7.0942250224125911E-2</v>
      </c>
      <c r="P49" s="121">
        <f>(A!L49/D!P$60)*1000</f>
        <v>6.6987408081453981E-2</v>
      </c>
      <c r="Q49" s="115">
        <f>(A!M49/D!Q$60)*1000</f>
        <v>7.0847131127629595E-2</v>
      </c>
      <c r="R49" s="121">
        <f>(A!N49/D!R$60)*1000</f>
        <v>9.6148516989825294E-2</v>
      </c>
      <c r="S49" s="115">
        <f>(A!O49/D!S$60)*1000</f>
        <v>8.4486530709034849E-2</v>
      </c>
      <c r="T49" s="121">
        <f>(A!P49/D!T$60)*1000</f>
        <v>9.6637989638763203E-2</v>
      </c>
      <c r="U49" s="115">
        <f>(A!Q49/D!U$60)*1000</f>
        <v>0.10751562572448649</v>
      </c>
      <c r="V49" s="121">
        <f>(A!R49/D!V$60)*1000</f>
        <v>8.2105070054346571E-2</v>
      </c>
      <c r="W49" s="115">
        <f>(A!S49/D!W$60)*1000</f>
        <v>0.10376970013156105</v>
      </c>
      <c r="X49" s="121">
        <f>(A!T49/D!X$60)*1000</f>
        <v>0.1167489955783</v>
      </c>
      <c r="Y49" s="115">
        <f>(A!U49/D!Y$60)*1000</f>
        <v>0.11629314252699879</v>
      </c>
      <c r="Z49" s="121">
        <f>(A!V49/D!Z$60)*1000</f>
        <v>0.10846096621547265</v>
      </c>
      <c r="AA49" s="115">
        <f>(A!W49/D!AA$60)*1000</f>
        <v>9.4026359394758646E-2</v>
      </c>
      <c r="AB49" s="121">
        <f>(A!X49/D!AB$60)*1000</f>
        <v>9.9294640929308634E-2</v>
      </c>
      <c r="AC49" s="116">
        <f>(A!Y49/D!AC$60)*1000</f>
        <v>7.3554815289344433E-2</v>
      </c>
      <c r="AD49" s="116">
        <f>(A!Z49/D!AD$60)*1000</f>
        <v>7.1136527552246975E-2</v>
      </c>
      <c r="AE49" s="116">
        <f>(A!AA49/D!AE$60)*1000</f>
        <v>8.8727589208006968E-2</v>
      </c>
      <c r="AF49" s="116">
        <f>(A!AB49/D!AF$60)*1000</f>
        <v>7.2155559154587406E-2</v>
      </c>
      <c r="AG49" s="116">
        <f>(A!AC49/D!AG$60)*1000</f>
        <v>6.7082982609386152E-2</v>
      </c>
      <c r="AH49" s="116">
        <f>(A!AD49/D!AH$60)*1000</f>
        <v>9.5121647828556866E-2</v>
      </c>
    </row>
    <row r="50" spans="6:34" x14ac:dyDescent="0.25">
      <c r="F50" s="229" t="s">
        <v>19</v>
      </c>
      <c r="G50" s="230"/>
      <c r="H50" s="121">
        <f>(A!D50/D!H$60)*1000</f>
        <v>1.041334211826717</v>
      </c>
      <c r="I50" s="115">
        <f>(A!E50/D!I$60)*1000</f>
        <v>1.899346281639158</v>
      </c>
      <c r="J50" s="121">
        <f>(A!F50/D!J$60)*1000</f>
        <v>1.3182748966804427</v>
      </c>
      <c r="K50" s="115">
        <f>(A!G50/D!K$60)*1000</f>
        <v>2.1907390779248055</v>
      </c>
      <c r="L50" s="121">
        <f>(A!H50/D!L$60)*1000</f>
        <v>1.4576768724237161</v>
      </c>
      <c r="M50" s="115">
        <f>(A!I50/D!M$60)*1000</f>
        <v>1.6636238250919493</v>
      </c>
      <c r="N50" s="121">
        <f>(A!J49/D!N$60)*1000</f>
        <v>6.915233508170264E-2</v>
      </c>
      <c r="O50" s="115">
        <f>(A!K50/D!O$60)*1000</f>
        <v>1.6486744197629246</v>
      </c>
      <c r="P50" s="121">
        <f>(A!L50/D!P$60)*1000</f>
        <v>2.030676077814122</v>
      </c>
      <c r="Q50" s="115">
        <f>(A!M50/D!Q$60)*1000</f>
        <v>3.287154447845309</v>
      </c>
      <c r="R50" s="121">
        <f>(A!N50/D!R$60)*1000</f>
        <v>2.4084877135726628</v>
      </c>
      <c r="S50" s="115">
        <f>(A!O50/D!S$60)*1000</f>
        <v>6.5785107896608954</v>
      </c>
      <c r="T50" s="121">
        <f>(A!P50/D!T$60)*1000</f>
        <v>7.3329074755620152</v>
      </c>
      <c r="U50" s="115">
        <f>(A!Q50/D!U$60)*1000</f>
        <v>4.0988037279176517</v>
      </c>
      <c r="V50" s="121">
        <f>(A!R50/D!V$60)*1000</f>
        <v>3.2442087642459128</v>
      </c>
      <c r="W50" s="115">
        <f>(A!S50/D!W$60)*1000</f>
        <v>5.8955859002858055</v>
      </c>
      <c r="X50" s="121">
        <f>(A!T50/D!X$60)*1000</f>
        <v>8.9137274706529297</v>
      </c>
      <c r="Y50" s="115">
        <f>(A!U50/D!Y$60)*1000</f>
        <v>4.8634260699524461</v>
      </c>
      <c r="Z50" s="121">
        <f>(A!V50/D!Z$60)*1000</f>
        <v>6.0310443490701005</v>
      </c>
      <c r="AA50" s="115">
        <f>(A!W50/D!AA$60)*1000</f>
        <v>1.7875541795665637</v>
      </c>
      <c r="AB50" s="121">
        <f>(A!X50/D!AB$60)*1000</f>
        <v>1.1793161894891393</v>
      </c>
      <c r="AC50" s="116">
        <f>(A!Y50/D!AC$60)*1000</f>
        <v>2.029854153320521</v>
      </c>
      <c r="AD50" s="116">
        <f>(A!Z50/D!AD$60)*1000</f>
        <v>2.3475062738564709</v>
      </c>
      <c r="AE50" s="116">
        <f>(A!AA50/D!AE$60)*1000</f>
        <v>2.1486364955033359</v>
      </c>
      <c r="AF50" s="116">
        <f>(A!AB50/D!AF$60)*1000</f>
        <v>1.0956138148837964</v>
      </c>
      <c r="AG50" s="116">
        <f>(A!AC50/D!AG$60)*1000</f>
        <v>0.62685956483760807</v>
      </c>
      <c r="AH50" s="116">
        <f>(A!AD50/D!AH$60)*1000</f>
        <v>1.0408801347724734</v>
      </c>
    </row>
    <row r="51" spans="6:34" x14ac:dyDescent="0.25">
      <c r="F51" s="225" t="s">
        <v>20</v>
      </c>
      <c r="G51" s="226"/>
      <c r="H51" s="121" t="e">
        <f>(A!D51/D!H$60)*1000</f>
        <v>#VALUE!</v>
      </c>
      <c r="I51" s="115">
        <f>(A!E51/D!I$60)*1000</f>
        <v>4.1943326399956782E-3</v>
      </c>
      <c r="J51" s="121" t="e">
        <f>(A!F51/D!J$60)*1000</f>
        <v>#VALUE!</v>
      </c>
      <c r="K51" s="115" t="e">
        <f>(A!G51/D!K$60)*1000</f>
        <v>#VALUE!</v>
      </c>
      <c r="L51" s="121" t="e">
        <f>(A!H51/D!L$60)*1000</f>
        <v>#VALUE!</v>
      </c>
      <c r="M51" s="115" t="e">
        <f>(A!I51/D!M$60)*1000</f>
        <v>#VALUE!</v>
      </c>
      <c r="N51" s="121">
        <f>(A!J50/D!N$60)*1000</f>
        <v>1.4297642223118823</v>
      </c>
      <c r="O51" s="115" t="e">
        <f>(A!K51/D!O$60)*1000</f>
        <v>#VALUE!</v>
      </c>
      <c r="P51" s="121" t="e">
        <f>(A!L51/D!P$60)*1000</f>
        <v>#VALUE!</v>
      </c>
      <c r="Q51" s="115" t="e">
        <f>(A!M51/D!Q$60)*1000</f>
        <v>#VALUE!</v>
      </c>
      <c r="R51" s="121">
        <f>(A!N51/D!R$60)*1000</f>
        <v>5.6224803225187171E-5</v>
      </c>
      <c r="S51" s="115" t="e">
        <f>(A!O51/D!S$60)*1000</f>
        <v>#VALUE!</v>
      </c>
      <c r="T51" s="121">
        <f>(A!P51/D!T$60)*1000</f>
        <v>3.0474225837455167E-7</v>
      </c>
      <c r="U51" s="115">
        <f>(A!Q51/D!U$60)*1000</f>
        <v>7.6969444058051649E-6</v>
      </c>
      <c r="V51" s="121" t="e">
        <f>(A!R51/D!V$60)*1000</f>
        <v>#VALUE!</v>
      </c>
      <c r="W51" s="115">
        <f>(A!S51/D!W$60)*1000</f>
        <v>8.2701991561947099E-5</v>
      </c>
      <c r="X51" s="121">
        <f>(A!T51/D!X$60)*1000</f>
        <v>3.4408457342939866E-5</v>
      </c>
      <c r="Y51" s="115">
        <f>(A!U51/D!Y$60)*1000</f>
        <v>1.4777121016843696E-5</v>
      </c>
      <c r="Z51" s="121">
        <f>(A!V51/D!Z$60)*1000</f>
        <v>1.2457796852646638E-3</v>
      </c>
      <c r="AA51" s="115">
        <f>(A!W51/D!AA$60)*1000</f>
        <v>1.7987180046221603E-4</v>
      </c>
      <c r="AB51" s="121" t="e">
        <f>(A!X51/D!AB$60)*1000</f>
        <v>#VALUE!</v>
      </c>
      <c r="AC51" s="116" t="e">
        <f>(A!Y51/D!AC$60)*1000</f>
        <v>#VALUE!</v>
      </c>
      <c r="AD51" s="116">
        <f>(A!Z51/D!AD$60)*1000</f>
        <v>0.13935700879394336</v>
      </c>
      <c r="AE51" s="116" t="e">
        <f>(A!AA51/D!AE$60)*1000</f>
        <v>#VALUE!</v>
      </c>
      <c r="AF51" s="116">
        <f>(A!AB51/D!AF$60)*1000</f>
        <v>5.2131751558830673E-4</v>
      </c>
      <c r="AG51" s="116">
        <f>(A!AC51/D!AG$60)*1000</f>
        <v>9.5897323910108783E-3</v>
      </c>
      <c r="AH51" s="116">
        <f>(A!AD51/D!AH$60)*1000</f>
        <v>1.3625692961664283E-2</v>
      </c>
    </row>
    <row r="52" spans="6:34" x14ac:dyDescent="0.25">
      <c r="F52" s="229" t="s">
        <v>21</v>
      </c>
      <c r="G52" s="230"/>
      <c r="H52" s="121">
        <f>(A!D52/D!H$60)*1000</f>
        <v>6.8092900675341794E-2</v>
      </c>
      <c r="I52" s="115">
        <f>(A!E52/D!I$60)*1000</f>
        <v>0.13403144331289338</v>
      </c>
      <c r="J52" s="121">
        <f>(A!F52/D!J$60)*1000</f>
        <v>0.17722338354886016</v>
      </c>
      <c r="K52" s="115">
        <f>(A!G52/D!K$60)*1000</f>
        <v>0.12920263600084014</v>
      </c>
      <c r="L52" s="121">
        <f>(A!H52/D!L$60)*1000</f>
        <v>0.14464991055919943</v>
      </c>
      <c r="M52" s="115">
        <f>(A!I52/D!M$60)*1000</f>
        <v>9.6111105435226801E-2</v>
      </c>
      <c r="N52" s="121">
        <f>(A!J51/D!N$60)*1000</f>
        <v>1.5341562436957838E-2</v>
      </c>
      <c r="O52" s="115">
        <f>(A!K52/D!O$60)*1000</f>
        <v>0.10361335790417373</v>
      </c>
      <c r="P52" s="121">
        <f>(A!L52/D!P$60)*1000</f>
        <v>5.4748137035488552E-2</v>
      </c>
      <c r="Q52" s="115">
        <f>(A!M52/D!Q$60)*1000</f>
        <v>6.7592624981781077E-2</v>
      </c>
      <c r="R52" s="121">
        <f>(A!N52/D!R$60)*1000</f>
        <v>9.083574102514877E-2</v>
      </c>
      <c r="S52" s="115">
        <f>(A!O52/D!S$60)*1000</f>
        <v>9.0093455062840874E-2</v>
      </c>
      <c r="T52" s="121">
        <f>(A!P52/D!T$60)*1000</f>
        <v>3.2110551114653413E-2</v>
      </c>
      <c r="U52" s="115">
        <f>(A!Q52/D!U$60)*1000</f>
        <v>5.2751286687995544E-2</v>
      </c>
      <c r="V52" s="121">
        <f>(A!R52/D!V$60)*1000</f>
        <v>3.9619367561741843E-2</v>
      </c>
      <c r="W52" s="115">
        <f>(A!S52/D!W$60)*1000</f>
        <v>3.9243251825976495E-2</v>
      </c>
      <c r="X52" s="121">
        <f>(A!T52/D!X$60)*1000</f>
        <v>6.0398401903351058E-2</v>
      </c>
      <c r="Y52" s="115">
        <f>(A!U52/D!Y$60)*1000</f>
        <v>7.9920181325274439E-2</v>
      </c>
      <c r="Z52" s="121">
        <f>(A!V52/D!Z$60)*1000</f>
        <v>0.1055218003741609</v>
      </c>
      <c r="AA52" s="115">
        <f>(A!W52/D!AA$60)*1000</f>
        <v>0.1411374656608381</v>
      </c>
      <c r="AB52" s="121">
        <f>(A!X52/D!AB$60)*1000</f>
        <v>0.11549762490823511</v>
      </c>
      <c r="AC52" s="116">
        <f>(A!Y52/D!AC$60)*1000</f>
        <v>7.0593978219090331E-2</v>
      </c>
      <c r="AD52" s="116">
        <f>(A!Z52/D!AD$60)*1000</f>
        <v>8.0170227124148549E-2</v>
      </c>
      <c r="AE52" s="116">
        <f>(A!AA52/D!AE$60)*1000</f>
        <v>9.2792117369140864E-2</v>
      </c>
      <c r="AF52" s="116">
        <f>(A!AB52/D!AF$60)*1000</f>
        <v>6.9541157178718921E-2</v>
      </c>
      <c r="AG52" s="116">
        <f>(A!AC52/D!AG$60)*1000</f>
        <v>3.8713471770030976E-2</v>
      </c>
      <c r="AH52" s="116">
        <f>(A!AD52/D!AH$60)*1000</f>
        <v>6.0008952183196532E-2</v>
      </c>
    </row>
    <row r="53" spans="6:34" x14ac:dyDescent="0.25">
      <c r="F53" s="225" t="s">
        <v>22</v>
      </c>
      <c r="G53" s="226"/>
      <c r="H53" s="121">
        <f>(A!D53/D!H$60)*1000</f>
        <v>1.348731400647889</v>
      </c>
      <c r="I53" s="115">
        <f>(A!E53/D!I$60)*1000</f>
        <v>1.1666819741213972</v>
      </c>
      <c r="J53" s="121">
        <f>(A!F53/D!J$60)*1000</f>
        <v>1.1042434342087721</v>
      </c>
      <c r="K53" s="115">
        <f>(A!G53/D!K$60)*1000</f>
        <v>0.93014702793530779</v>
      </c>
      <c r="L53" s="121">
        <f>(A!H53/D!L$60)*1000</f>
        <v>0.46208384102869882</v>
      </c>
      <c r="M53" s="115">
        <f>(A!I53/D!M$60)*1000</f>
        <v>0.6578935941969758</v>
      </c>
      <c r="N53" s="121">
        <f>(A!J52/D!N$60)*1000</f>
        <v>9.1693741174097246E-2</v>
      </c>
      <c r="O53" s="115">
        <f>(A!K53/D!O$60)*1000</f>
        <v>1.0000458212969419</v>
      </c>
      <c r="P53" s="121">
        <f>(A!L53/D!P$60)*1000</f>
        <v>0.92522441651705578</v>
      </c>
      <c r="Q53" s="115">
        <f>(A!M53/D!Q$60)*1000</f>
        <v>1.0291869503959579</v>
      </c>
      <c r="R53" s="121">
        <f>(A!N53/D!R$60)*1000</f>
        <v>0.8060738625455941</v>
      </c>
      <c r="S53" s="115">
        <f>(A!O53/D!S$60)*1000</f>
        <v>1.0035181408584302</v>
      </c>
      <c r="T53" s="121">
        <f>(A!P53/D!T$60)*1000</f>
        <v>1.8402400431327506</v>
      </c>
      <c r="U53" s="115">
        <f>(A!Q53/D!U$60)*1000</f>
        <v>0.72095075810265685</v>
      </c>
      <c r="V53" s="121">
        <f>(A!R53/D!V$60)*1000</f>
        <v>0.17212884954940494</v>
      </c>
      <c r="W53" s="115">
        <f>(A!S53/D!W$60)*1000</f>
        <v>0.13260209590346142</v>
      </c>
      <c r="X53" s="121">
        <f>(A!T53/D!X$60)*1000</f>
        <v>0.12838538370031199</v>
      </c>
      <c r="Y53" s="115">
        <f>(A!U53/D!Y$60)*1000</f>
        <v>0.25233900715523755</v>
      </c>
      <c r="Z53" s="121">
        <f>(A!V53/D!Z$60)*1000</f>
        <v>0.18033130846263892</v>
      </c>
      <c r="AA53" s="115">
        <f>(A!W53/D!AA$60)*1000</f>
        <v>7.1956481925609397E-2</v>
      </c>
      <c r="AB53" s="121">
        <f>(A!X53/D!AB$60)*1000</f>
        <v>6.8020166688258415E-2</v>
      </c>
      <c r="AC53" s="116">
        <f>(A!Y53/D!AC$60)*1000</f>
        <v>4.2735703608797783E-2</v>
      </c>
      <c r="AD53" s="116">
        <f>(A!Z53/D!AD$60)*1000</f>
        <v>4.1924566102195318E-2</v>
      </c>
      <c r="AE53" s="116">
        <f>(A!AA53/D!AE$60)*1000</f>
        <v>0.14215493804136103</v>
      </c>
      <c r="AF53" s="116">
        <f>(A!AB53/D!AF$60)*1000</f>
        <v>3.4445987529354599E-2</v>
      </c>
      <c r="AG53" s="116">
        <f>(A!AC53/D!AG$60)*1000</f>
        <v>2.2214821726355912E-2</v>
      </c>
      <c r="AH53" s="116">
        <f>(A!AD53/D!AH$60)*1000</f>
        <v>4.0616172696820704E-2</v>
      </c>
    </row>
    <row r="54" spans="6:34" x14ac:dyDescent="0.25">
      <c r="F54" s="229" t="s">
        <v>23</v>
      </c>
      <c r="G54" s="230"/>
      <c r="H54" s="121">
        <f>(A!D54/D!H$60)*1000</f>
        <v>2.2434799319167626E-3</v>
      </c>
      <c r="I54" s="115">
        <f>(A!E54/D!I$60)*1000</f>
        <v>5.8181474378022104E-3</v>
      </c>
      <c r="J54" s="121">
        <f>(A!F54/D!J$60)*1000</f>
        <v>7.9022263698173573E-3</v>
      </c>
      <c r="K54" s="115">
        <f>(A!G54/D!K$60)*1000</f>
        <v>5.0627756773787011E-3</v>
      </c>
      <c r="L54" s="121">
        <f>(A!H54/D!L$60)*1000</f>
        <v>7.1882145542218655E-3</v>
      </c>
      <c r="M54" s="115">
        <f>(A!I54/D!M$60)*1000</f>
        <v>1.2611820596648959E-2</v>
      </c>
      <c r="N54" s="121">
        <f>(A!J53/D!N$60)*1000</f>
        <v>0.9416602783941902</v>
      </c>
      <c r="O54" s="115">
        <f>(A!K54/D!O$60)*1000</f>
        <v>1.3603546169937246E-2</v>
      </c>
      <c r="P54" s="121">
        <f>(A!L54/D!P$60)*1000</f>
        <v>2.6209857111236811E-2</v>
      </c>
      <c r="Q54" s="115">
        <f>(A!M54/D!Q$60)*1000</f>
        <v>2.9341446825049796E-2</v>
      </c>
      <c r="R54" s="121">
        <f>(A!N54/D!R$60)*1000</f>
        <v>2.2937152044538299E-2</v>
      </c>
      <c r="S54" s="115">
        <f>(A!O54/D!S$60)*1000</f>
        <v>3.1856177377282427E-2</v>
      </c>
      <c r="T54" s="121">
        <f>(A!P54/D!T$60)*1000</f>
        <v>0.56289434820319273</v>
      </c>
      <c r="U54" s="115">
        <f>(A!Q54/D!U$60)*1000</f>
        <v>1.9552441229656419E-2</v>
      </c>
      <c r="V54" s="121">
        <f>(A!R54/D!V$60)*1000</f>
        <v>7.6669815863697865E-2</v>
      </c>
      <c r="W54" s="115">
        <f>(A!S54/D!W$60)*1000</f>
        <v>0.14661121444449488</v>
      </c>
      <c r="X54" s="121">
        <f>(A!T54/D!X$60)*1000</f>
        <v>4.2658586402711376E-2</v>
      </c>
      <c r="Y54" s="115">
        <f>(A!U54/D!Y$60)*1000</f>
        <v>6.3983689613794942E-2</v>
      </c>
      <c r="Z54" s="121">
        <f>(A!V54/D!Z$60)*1000</f>
        <v>9.3066578628810376E-2</v>
      </c>
      <c r="AA54" s="115">
        <f>(A!W54/D!AA$60)*1000</f>
        <v>0.10996840797104608</v>
      </c>
      <c r="AB54" s="121">
        <f>(A!X54/D!AB$60)*1000</f>
        <v>4.9284708727382651E-2</v>
      </c>
      <c r="AC54" s="116">
        <f>(A!Y54/D!AC$60)*1000</f>
        <v>4.1217552850736708E-2</v>
      </c>
      <c r="AD54" s="116">
        <f>(A!Z54/D!AD$60)*1000</f>
        <v>3.0084080221008457E-2</v>
      </c>
      <c r="AE54" s="116">
        <f>(A!AA54/D!AE$60)*1000</f>
        <v>8.4745119980106934E-2</v>
      </c>
      <c r="AF54" s="116">
        <f>(A!AB54/D!AF$60)*1000</f>
        <v>3.5545833670742565E-2</v>
      </c>
      <c r="AG54" s="116">
        <f>(A!AC54/D!AG$60)*1000</f>
        <v>1.9633546414674817E-2</v>
      </c>
      <c r="AH54" s="116">
        <f>(A!AD54/D!AH$60)*1000</f>
        <v>3.0982507003075477E-2</v>
      </c>
    </row>
    <row r="55" spans="6:34" x14ac:dyDescent="0.25">
      <c r="F55" s="225" t="s">
        <v>24</v>
      </c>
      <c r="G55" s="226"/>
      <c r="H55" s="121">
        <f>(A!D55/D!H$60)*1000</f>
        <v>0.13073400867512217</v>
      </c>
      <c r="I55" s="115">
        <f>(A!E55/D!I$60)*1000</f>
        <v>0.11098949188254681</v>
      </c>
      <c r="J55" s="121">
        <f>(A!F55/D!J$60)*1000</f>
        <v>0.1015935475269964</v>
      </c>
      <c r="K55" s="115">
        <f>(A!G55/D!K$60)*1000</f>
        <v>4.7381668767065746E-2</v>
      </c>
      <c r="L55" s="121">
        <f>(A!H55/D!L$60)*1000</f>
        <v>5.8545692582894771E-2</v>
      </c>
      <c r="M55" s="115">
        <f>(A!I55/D!M$60)*1000</f>
        <v>6.8683975275847978E-2</v>
      </c>
      <c r="N55" s="121">
        <f>(A!J54/D!N$60)*1000</f>
        <v>7.5421625983457729E-3</v>
      </c>
      <c r="O55" s="115">
        <f>(A!K55/D!O$60)*1000</f>
        <v>3.8775749576651058E-2</v>
      </c>
      <c r="P55" s="121">
        <f>(A!L55/D!P$60)*1000</f>
        <v>5.7077494404958073E-2</v>
      </c>
      <c r="Q55" s="115">
        <f>(A!M55/D!Q$60)*1000</f>
        <v>6.3388305883496102E-2</v>
      </c>
      <c r="R55" s="121">
        <f>(A!N55/D!R$60)*1000</f>
        <v>0.14210131503167592</v>
      </c>
      <c r="S55" s="115">
        <f>(A!O55/D!S$60)*1000</f>
        <v>0.31863196585250175</v>
      </c>
      <c r="T55" s="121">
        <f>(A!P55/D!T$60)*1000</f>
        <v>0.31836517499238143</v>
      </c>
      <c r="U55" s="115">
        <f>(A!Q55/D!U$60)*1000</f>
        <v>0.26734014930217465</v>
      </c>
      <c r="V55" s="121">
        <f>(A!R55/D!V$60)*1000</f>
        <v>0.27907496159049738</v>
      </c>
      <c r="W55" s="115">
        <f>(A!S55/D!W$60)*1000</f>
        <v>0.36218708887175066</v>
      </c>
      <c r="X55" s="121">
        <f>(A!T55/D!X$60)*1000</f>
        <v>0.27081633111126074</v>
      </c>
      <c r="Y55" s="115">
        <f>(A!U55/D!Y$60)*1000</f>
        <v>0.25794142482556326</v>
      </c>
      <c r="Z55" s="121">
        <f>(A!V55/D!Z$60)*1000</f>
        <v>0.21434436007483221</v>
      </c>
      <c r="AA55" s="115">
        <f>(A!W55/D!AA$60)*1000</f>
        <v>0.28051410630968471</v>
      </c>
      <c r="AB55" s="121">
        <f>(A!X55/D!AB$60)*1000</f>
        <v>0.2140182882065898</v>
      </c>
      <c r="AC55" s="116">
        <f>(A!Y55/D!AC$60)*1000</f>
        <v>0.15386771300448432</v>
      </c>
      <c r="AD55" s="116">
        <f>(A!Z55/D!AD$60)*1000</f>
        <v>0.17957816487062148</v>
      </c>
      <c r="AE55" s="116">
        <f>(A!AA55/D!AE$60)*1000</f>
        <v>0.15231973973227236</v>
      </c>
      <c r="AF55" s="116">
        <f>(A!AB55/D!AF$60)*1000</f>
        <v>0.12499595108915701</v>
      </c>
      <c r="AG55" s="116">
        <f>(A!AC55/D!AG$60)*1000</f>
        <v>0.11166392043198602</v>
      </c>
      <c r="AH55" s="116">
        <f>(A!AD55/D!AH$60)*1000</f>
        <v>0.11037795059648572</v>
      </c>
    </row>
    <row r="56" spans="6:34" ht="15.75" thickBot="1" x14ac:dyDescent="0.3">
      <c r="F56" s="227" t="s">
        <v>25</v>
      </c>
      <c r="G56" s="228"/>
      <c r="H56" s="122">
        <f>(A!D56/D!H$60)*1000</f>
        <v>2.2661365508153515</v>
      </c>
      <c r="I56" s="117">
        <f>(A!E56/D!I$60)*1000</f>
        <v>2.0840230692347173</v>
      </c>
      <c r="J56" s="122">
        <f>(A!F56/D!J$60)*1000</f>
        <v>0.11857283028929474</v>
      </c>
      <c r="K56" s="117">
        <f>(A!G56/D!K$60)*1000</f>
        <v>3.15059861373661E-7</v>
      </c>
      <c r="L56" s="122">
        <f>(A!H56/D!L$60)*1000</f>
        <v>1.8147408809270734E-7</v>
      </c>
      <c r="M56" s="117" t="e">
        <f>(A!I56/D!M$60)*1000</f>
        <v>#VALUE!</v>
      </c>
      <c r="N56" s="122">
        <f>(A!J55/D!N$60)*1000</f>
        <v>4.650970849304014E-2</v>
      </c>
      <c r="O56" s="117" t="e">
        <f>(A!K56/D!O$60)*1000</f>
        <v>#VALUE!</v>
      </c>
      <c r="P56" s="122" t="e">
        <f>(A!L56/D!P$60)*1000</f>
        <v>#VALUE!</v>
      </c>
      <c r="Q56" s="117">
        <f>(A!M56/D!Q$60)*1000</f>
        <v>1.5724141281640188E-4</v>
      </c>
      <c r="R56" s="122">
        <f>(A!N56/D!R$60)*1000</f>
        <v>3.599035323478595E-3</v>
      </c>
      <c r="S56" s="117">
        <f>(A!O56/D!S$60)*1000</f>
        <v>3.9684847047664219E-3</v>
      </c>
      <c r="T56" s="122">
        <f>(A!P56/D!T$60)*1000</f>
        <v>2.0629175554982538E-3</v>
      </c>
      <c r="U56" s="117">
        <f>(A!Q56/D!U$60)*1000</f>
        <v>7.0376431585292346E-2</v>
      </c>
      <c r="V56" s="122">
        <f>(A!R56/D!V$60)*1000</f>
        <v>4.4023940012382764E-3</v>
      </c>
      <c r="W56" s="117">
        <f>(A!S56/D!W$60)*1000</f>
        <v>2.0237944018509277E-3</v>
      </c>
      <c r="X56" s="122">
        <f>(A!T56/D!X$60)*1000</f>
        <v>5.484277153053667E-3</v>
      </c>
      <c r="Y56" s="117">
        <f>(A!U56/D!Y$60)*1000</f>
        <v>3.2149015599306696E-3</v>
      </c>
      <c r="Z56" s="122">
        <f>(A!V56/D!Z$60)*1000</f>
        <v>5.9418509959282498E-3</v>
      </c>
      <c r="AA56" s="117">
        <f>(A!W56/D!AA$60)*1000</f>
        <v>4.018185584092792E-2</v>
      </c>
      <c r="AB56" s="122">
        <f>(A!X56/D!AB$60)*1000</f>
        <v>2.8237876236127304E-2</v>
      </c>
      <c r="AC56" s="118">
        <f>(A!Y56/D!AC$60)*1000</f>
        <v>2.7512321161648517E-2</v>
      </c>
      <c r="AD56" s="118">
        <f>(A!Z56/D!AD$60)*1000</f>
        <v>4.5806976106623931E-2</v>
      </c>
      <c r="AE56" s="118">
        <f>(A!AA56/D!AE$60)*1000</f>
        <v>3.4204277011065529E-2</v>
      </c>
      <c r="AF56" s="118">
        <f>(A!AB56/D!AF$60)*1000</f>
        <v>6.3505263584095875E-2</v>
      </c>
      <c r="AG56" s="118">
        <f>(A!AC56/D!AG$60)*1000</f>
        <v>4.2274974192011434E-2</v>
      </c>
      <c r="AH56" s="118">
        <f>(A!AD56/D!AH$60)*1000</f>
        <v>1.5106779760622148E-2</v>
      </c>
    </row>
    <row r="57" spans="6:34" x14ac:dyDescent="0.25">
      <c r="F57" t="s">
        <v>52</v>
      </c>
    </row>
    <row r="58" spans="6:34" ht="19.5" thickBot="1" x14ac:dyDescent="0.3">
      <c r="G58" s="236" t="s">
        <v>62</v>
      </c>
      <c r="H58" s="236"/>
      <c r="I58" s="236"/>
      <c r="J58" s="236"/>
      <c r="K58" s="236"/>
      <c r="L58" s="236"/>
      <c r="M58" s="236"/>
      <c r="N58" s="236"/>
      <c r="O58" s="236"/>
      <c r="P58" s="236"/>
      <c r="Q58" s="236"/>
      <c r="R58" s="236"/>
      <c r="S58" s="236"/>
      <c r="T58" s="236"/>
      <c r="U58" s="236"/>
      <c r="V58" s="236"/>
      <c r="W58" s="236"/>
      <c r="X58" s="236"/>
      <c r="Y58" s="236"/>
      <c r="Z58" s="236"/>
      <c r="AA58" s="236"/>
      <c r="AB58" s="236"/>
      <c r="AC58" s="236"/>
    </row>
    <row r="59" spans="6:34" ht="15.75" thickBot="1" x14ac:dyDescent="0.3">
      <c r="G59" s="46" t="s">
        <v>38</v>
      </c>
      <c r="H59" s="47">
        <v>1995</v>
      </c>
      <c r="I59" s="146">
        <v>1996</v>
      </c>
      <c r="J59" s="47">
        <v>1997</v>
      </c>
      <c r="K59" s="146">
        <v>1998</v>
      </c>
      <c r="L59" s="47">
        <v>1999</v>
      </c>
      <c r="M59" s="146">
        <v>2000</v>
      </c>
      <c r="N59" s="47">
        <v>2001</v>
      </c>
      <c r="O59" s="146">
        <v>2002</v>
      </c>
      <c r="P59" s="47">
        <v>2003</v>
      </c>
      <c r="Q59" s="146">
        <v>2004</v>
      </c>
      <c r="R59" s="47">
        <v>2005</v>
      </c>
      <c r="S59" s="146">
        <v>2006</v>
      </c>
      <c r="T59" s="47">
        <v>2007</v>
      </c>
      <c r="U59" s="146">
        <v>2008</v>
      </c>
      <c r="V59" s="47">
        <v>2009</v>
      </c>
      <c r="W59" s="146">
        <v>2010</v>
      </c>
      <c r="X59" s="47">
        <v>2011</v>
      </c>
      <c r="Y59" s="146">
        <v>2012</v>
      </c>
      <c r="Z59" s="47">
        <v>2013</v>
      </c>
      <c r="AA59" s="146">
        <v>2014</v>
      </c>
      <c r="AB59" s="47">
        <v>2015</v>
      </c>
      <c r="AC59" s="147">
        <v>2016</v>
      </c>
      <c r="AD59" s="147">
        <v>2017</v>
      </c>
      <c r="AE59" s="147">
        <v>2018</v>
      </c>
      <c r="AF59" s="147">
        <v>2019</v>
      </c>
      <c r="AG59" s="147">
        <v>2020</v>
      </c>
      <c r="AH59" s="147">
        <v>2021</v>
      </c>
    </row>
    <row r="60" spans="6:34" x14ac:dyDescent="0.25">
      <c r="G60" s="13" t="s">
        <v>37</v>
      </c>
      <c r="H60" s="37">
        <v>36426000</v>
      </c>
      <c r="I60" s="33">
        <v>37019000</v>
      </c>
      <c r="J60" s="37">
        <v>37505000</v>
      </c>
      <c r="K60" s="33">
        <v>38088000</v>
      </c>
      <c r="L60" s="37">
        <v>38573000</v>
      </c>
      <c r="M60" s="33">
        <v>39152000</v>
      </c>
      <c r="N60" s="37">
        <v>39656000</v>
      </c>
      <c r="O60" s="33">
        <v>40156000</v>
      </c>
      <c r="P60" s="37">
        <v>40661000</v>
      </c>
      <c r="Q60" s="33">
        <v>41166000</v>
      </c>
      <c r="R60" s="37">
        <v>41672000</v>
      </c>
      <c r="S60" s="33">
        <v>42170000</v>
      </c>
      <c r="T60" s="37">
        <v>42659000</v>
      </c>
      <c r="U60" s="33">
        <v>43134000</v>
      </c>
      <c r="V60" s="37">
        <v>43609000</v>
      </c>
      <c r="W60" s="33">
        <v>44086000</v>
      </c>
      <c r="X60" s="37">
        <v>44553000</v>
      </c>
      <c r="Y60" s="33">
        <v>45002000</v>
      </c>
      <c r="Z60" s="37">
        <v>45435000</v>
      </c>
      <c r="AA60" s="33">
        <v>45866000</v>
      </c>
      <c r="AB60" s="37">
        <v>46314000</v>
      </c>
      <c r="AC60" s="34">
        <v>46830000</v>
      </c>
      <c r="AD60" s="34">
        <v>47419000</v>
      </c>
      <c r="AE60" s="34">
        <v>48258000</v>
      </c>
      <c r="AF60" s="34">
        <v>49396000</v>
      </c>
      <c r="AG60" s="34">
        <v>50372000</v>
      </c>
      <c r="AH60" s="34">
        <v>51049000</v>
      </c>
    </row>
    <row r="61" spans="6:34" ht="15.75" thickBot="1" x14ac:dyDescent="0.3">
      <c r="G61" s="45" t="s">
        <v>61</v>
      </c>
      <c r="H61" s="195">
        <v>59522297</v>
      </c>
      <c r="I61" s="196">
        <v>59726386</v>
      </c>
      <c r="J61" s="195">
        <v>59934884</v>
      </c>
      <c r="K61" s="35">
        <v>60158533</v>
      </c>
      <c r="L61" s="38">
        <v>60545022</v>
      </c>
      <c r="M61" s="174">
        <v>60979315</v>
      </c>
      <c r="N61" s="38">
        <v>61424036</v>
      </c>
      <c r="O61" s="35">
        <v>61864088</v>
      </c>
      <c r="P61" s="38">
        <v>62292241</v>
      </c>
      <c r="Q61" s="35">
        <v>62772870</v>
      </c>
      <c r="R61" s="38">
        <v>63229635</v>
      </c>
      <c r="S61" s="35">
        <v>63645065</v>
      </c>
      <c r="T61" s="38">
        <v>64007193</v>
      </c>
      <c r="U61" s="35">
        <v>64350226</v>
      </c>
      <c r="V61" s="38">
        <v>64658856</v>
      </c>
      <c r="W61" s="35">
        <v>64978721</v>
      </c>
      <c r="X61" s="38">
        <v>65276983</v>
      </c>
      <c r="Y61" s="35">
        <v>65600350</v>
      </c>
      <c r="Z61" s="38">
        <v>66165980</v>
      </c>
      <c r="AA61" s="35">
        <v>66458153</v>
      </c>
      <c r="AB61" s="38">
        <v>66638391</v>
      </c>
      <c r="AC61" s="36">
        <v>66809816</v>
      </c>
      <c r="AD61" s="36">
        <v>67026224</v>
      </c>
      <c r="AE61" s="36">
        <v>67290471</v>
      </c>
      <c r="AF61" s="36">
        <v>67485531</v>
      </c>
      <c r="AG61" s="36">
        <v>67656682</v>
      </c>
      <c r="AH61" s="36">
        <v>67871925</v>
      </c>
    </row>
    <row r="62" spans="6:34" x14ac:dyDescent="0.25">
      <c r="G62" t="s">
        <v>54</v>
      </c>
      <c r="K62" t="s">
        <v>53</v>
      </c>
      <c r="W62" s="1"/>
      <c r="X62" s="231"/>
      <c r="Y62" s="231"/>
      <c r="Z62" s="1"/>
      <c r="AA62" s="54"/>
    </row>
    <row r="63" spans="6:34" x14ac:dyDescent="0.25">
      <c r="W63" s="1"/>
      <c r="X63" s="124"/>
      <c r="Y63" s="124"/>
      <c r="Z63" s="1"/>
      <c r="AA63" s="54"/>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203" t="s">
        <v>26</v>
      </c>
      <c r="G66" s="219"/>
      <c r="H66" s="127">
        <f>+(B!E46/D!H$60)*1000</f>
        <v>9.067383187832867</v>
      </c>
      <c r="I66" s="128">
        <f>+(B!F46/D!I$60)*1000</f>
        <v>8.4532726437775203</v>
      </c>
      <c r="J66" s="127">
        <f>+(B!G46/D!J$60)*1000</f>
        <v>13.065084655379284</v>
      </c>
      <c r="K66" s="128">
        <f>+(B!H46/D!K$60)*1000</f>
        <v>12.213290275152278</v>
      </c>
      <c r="L66" s="127">
        <f>+(B!I46/D!L$60)*1000</f>
        <v>10.5117413734996</v>
      </c>
      <c r="M66" s="128">
        <f>+(B!J46/D!M$60)*1000</f>
        <v>9.7097874948917031</v>
      </c>
      <c r="N66" s="127">
        <f>+(B!K46/D!N$60)*1000</f>
        <v>8.8368998386120641</v>
      </c>
      <c r="O66" s="128">
        <f>+(B!L46/D!O$60)*1000</f>
        <v>5.8886168941129595</v>
      </c>
      <c r="P66" s="127">
        <f>+(B!M46/D!P$60)*1000</f>
        <v>9.4045375175229342</v>
      </c>
      <c r="Q66" s="128">
        <f>+(B!N46/D!Q$60)*1000</f>
        <v>7.0445804790360977</v>
      </c>
      <c r="R66" s="127">
        <f>+(B!O46/D!R$60)*1000</f>
        <v>9.2652668458437333</v>
      </c>
      <c r="S66" s="128">
        <f>+(B!P46/D!S$60)*1000</f>
        <v>10.19053355465971</v>
      </c>
      <c r="T66" s="127">
        <f>+(B!Q46/D!T$60)*1000</f>
        <v>12.686340514311164</v>
      </c>
      <c r="U66" s="128">
        <f>+(B!R46/D!U$60)*1000</f>
        <v>21.532621597811474</v>
      </c>
      <c r="V66" s="127">
        <f>+(B!S46/D!V$60)*1000</f>
        <v>34.724735719690891</v>
      </c>
      <c r="W66" s="128">
        <f>+(B!T46/D!W$60)*1000</f>
        <v>26.814045275144039</v>
      </c>
      <c r="X66" s="127">
        <f>+(B!U46/D!X$60)*1000</f>
        <v>40.832154961506525</v>
      </c>
      <c r="Y66" s="128">
        <f>+(B!V46/D!Y$60)*1000</f>
        <v>25.646282387449446</v>
      </c>
      <c r="Z66" s="127">
        <f>+(B!W46/D!Z$60)*1000</f>
        <v>31.82944866292506</v>
      </c>
      <c r="AA66" s="128">
        <f>+(B!X46/D!AA$60)*1000</f>
        <v>40.412287969301879</v>
      </c>
      <c r="AB66" s="127">
        <f>+(B!Y46/D!AB$60)*1000</f>
        <v>41.427969944293302</v>
      </c>
      <c r="AC66" s="129">
        <f>+(B!Z46/D!AC$60)*1000</f>
        <v>17.697012598761475</v>
      </c>
      <c r="AD66" s="129">
        <f>+(B!AA46/D!AD$60)*1000</f>
        <v>19.909249456968723</v>
      </c>
      <c r="AE66" s="129">
        <f>+(B!AB46/D!AE$60)*1000</f>
        <v>24.304902814041196</v>
      </c>
      <c r="AF66" s="129">
        <f>+(B!AC46/D!AF$60)*1000</f>
        <v>28.869604826301725</v>
      </c>
      <c r="AG66" s="129">
        <f>+(B!AD46/D!AG$60)*1000</f>
        <v>19.029280155642024</v>
      </c>
      <c r="AH66" s="129">
        <f>+(B!AE46/D!AH$60)*1000</f>
        <v>28.890791200611176</v>
      </c>
    </row>
    <row r="67" spans="6:34" x14ac:dyDescent="0.25">
      <c r="F67" s="225" t="s">
        <v>16</v>
      </c>
      <c r="G67" s="226"/>
      <c r="H67" s="130">
        <f>+(B!E47/D!H$60)*1000</f>
        <v>0.52867210234447926</v>
      </c>
      <c r="I67" s="131">
        <f>+(B!F47/D!I$60)*1000</f>
        <v>0.32050433561144276</v>
      </c>
      <c r="J67" s="130">
        <f>+(B!G47/D!J$60)*1000</f>
        <v>0.4589145447273697</v>
      </c>
      <c r="K67" s="131">
        <f>+(B!H47/D!K$60)*1000</f>
        <v>0.46273997059441291</v>
      </c>
      <c r="L67" s="130">
        <f>+(B!I47/D!L$60)*1000</f>
        <v>0.39172867031343167</v>
      </c>
      <c r="M67" s="131">
        <f>+(B!J47/D!M$60)*1000</f>
        <v>0.56730843890478133</v>
      </c>
      <c r="N67" s="130">
        <f>+(B!K47/D!N$60)*1000</f>
        <v>0.4740049425055477</v>
      </c>
      <c r="O67" s="131">
        <f>+(B!L47/D!O$60)*1000</f>
        <v>0.11568246339276822</v>
      </c>
      <c r="P67" s="130">
        <f>+(B!M47/D!P$60)*1000</f>
        <v>0.37725142027987507</v>
      </c>
      <c r="Q67" s="131">
        <f>+(B!N47/D!Q$60)*1000</f>
        <v>0.17234543069523392</v>
      </c>
      <c r="R67" s="130">
        <f>+(B!O47/D!R$60)*1000</f>
        <v>0.5851557400652716</v>
      </c>
      <c r="S67" s="131">
        <f>+(B!P47/D!S$60)*1000</f>
        <v>0.11036459568413563</v>
      </c>
      <c r="T67" s="130">
        <f>+(B!Q47/D!T$60)*1000</f>
        <v>0.12712480367566048</v>
      </c>
      <c r="U67" s="131">
        <f>+(B!R47/D!U$60)*1000</f>
        <v>0.12686910557796635</v>
      </c>
      <c r="V67" s="130">
        <f>+(B!S47/D!V$60)*1000</f>
        <v>0.10000481551973216</v>
      </c>
      <c r="W67" s="131">
        <f>+(B!T47/D!W$60)*1000</f>
        <v>0.26947148754706707</v>
      </c>
      <c r="X67" s="130">
        <f>+(B!U47/D!X$60)*1000</f>
        <v>0.43754449756469821</v>
      </c>
      <c r="Y67" s="131">
        <f>+(B!V47/D!Y$60)*1000</f>
        <v>0.36089640460423977</v>
      </c>
      <c r="Z67" s="130">
        <f>+(B!W47/D!Z$60)*1000</f>
        <v>0.40983955100693303</v>
      </c>
      <c r="AA67" s="131">
        <f>+(B!X47/D!AA$60)*1000</f>
        <v>0.72095691797845907</v>
      </c>
      <c r="AB67" s="130">
        <f>+(B!Y47/D!AB$60)*1000</f>
        <v>0.55936261173727164</v>
      </c>
      <c r="AC67" s="132">
        <f>+(B!Z47/D!AC$60)*1000</f>
        <v>0.58181956011103997</v>
      </c>
      <c r="AD67" s="132">
        <f>+(B!AA47/D!AD$60)*1000</f>
        <v>0.49726459857862881</v>
      </c>
      <c r="AE67" s="132">
        <f>+(B!AB47/D!AE$60)*1000</f>
        <v>0.54863152223465539</v>
      </c>
      <c r="AF67" s="132">
        <f>+(B!AC47/D!AF$60)*1000</f>
        <v>0.72736193214025424</v>
      </c>
      <c r="AG67" s="132">
        <f>+(B!AD47/D!AG$60)*1000</f>
        <v>0.7618696895100453</v>
      </c>
      <c r="AH67" s="132">
        <f>+(B!AE47/D!AH$60)*1000</f>
        <v>1.437982526592098</v>
      </c>
    </row>
    <row r="68" spans="6:34" x14ac:dyDescent="0.25">
      <c r="F68" s="229" t="s">
        <v>17</v>
      </c>
      <c r="G68" s="230"/>
      <c r="H68" s="12">
        <f>+(B!E48/D!H$60)*1000</f>
        <v>7.1882885850765937E-2</v>
      </c>
      <c r="I68" s="9">
        <f>+(B!F48/D!I$60)*1000</f>
        <v>6.6694427186039587E-2</v>
      </c>
      <c r="J68" s="12">
        <f>+(B!G48/D!J$60)*1000</f>
        <v>6.2184748700173313E-2</v>
      </c>
      <c r="K68" s="9">
        <f>+(B!H48/D!K$60)*1000</f>
        <v>5.4082335643772315E-2</v>
      </c>
      <c r="L68" s="12">
        <f>+(B!I48/D!L$60)*1000</f>
        <v>5.5539911336945531E-2</v>
      </c>
      <c r="M68" s="9">
        <f>+(B!J48/D!M$60)*1000</f>
        <v>4.784366060482223E-2</v>
      </c>
      <c r="N68" s="12">
        <f>+(B!K48/D!N$60)*1000</f>
        <v>7.2979221303207581E-2</v>
      </c>
      <c r="O68" s="9">
        <f>+(B!L48/D!O$60)*1000</f>
        <v>7.9316440880565789E-2</v>
      </c>
      <c r="P68" s="12">
        <f>+(B!M48/D!P$60)*1000</f>
        <v>6.7081380192321877E-2</v>
      </c>
      <c r="Q68" s="9">
        <f>+(B!N48/D!Q$60)*1000</f>
        <v>0.10411920031093622</v>
      </c>
      <c r="R68" s="12">
        <f>+(B!O48/D!R$60)*1000</f>
        <v>0.1003338932616625</v>
      </c>
      <c r="S68" s="9">
        <f>+(B!P48/D!S$60)*1000</f>
        <v>9.9859734408347167E-2</v>
      </c>
      <c r="T68" s="12">
        <f>+(B!Q48/D!T$60)*1000</f>
        <v>0.1090898755245083</v>
      </c>
      <c r="U68" s="9">
        <f>+(B!R48/D!U$60)*1000</f>
        <v>9.9844067325079985E-2</v>
      </c>
      <c r="V68" s="12">
        <f>+(B!S48/D!V$60)*1000</f>
        <v>8.34524754064528E-2</v>
      </c>
      <c r="W68" s="9">
        <f>+(B!T48/D!W$60)*1000</f>
        <v>0.1017525291475752</v>
      </c>
      <c r="X68" s="12">
        <f>+(B!U48/D!X$60)*1000</f>
        <v>0.12584337755033331</v>
      </c>
      <c r="Y68" s="9">
        <f>+(B!V48/D!Y$60)*1000</f>
        <v>0.15877223234522911</v>
      </c>
      <c r="Z68" s="12">
        <f>+(B!W48/D!Z$60)*1000</f>
        <v>0.15597845273467592</v>
      </c>
      <c r="AA68" s="9">
        <f>+(B!X48/D!AA$60)*1000</f>
        <v>0.21758420180525881</v>
      </c>
      <c r="AB68" s="12">
        <f>+(B!Y48/D!AB$60)*1000</f>
        <v>0.18514451353802305</v>
      </c>
      <c r="AC68" s="10">
        <f>+(B!Z48/D!AC$60)*1000</f>
        <v>0.23149220585095026</v>
      </c>
      <c r="AD68" s="10">
        <f>+(B!AA48/D!AD$60)*1000</f>
        <v>0.14497108753875029</v>
      </c>
      <c r="AE68" s="10">
        <f>+(B!AB48/D!AE$60)*1000</f>
        <v>0.13282264080566955</v>
      </c>
      <c r="AF68" s="10">
        <f>+(B!AC48/D!AF$60)*1000</f>
        <v>0.18414570005668474</v>
      </c>
      <c r="AG68" s="10">
        <f>+(B!AD48/D!AG$60)*1000</f>
        <v>0.17436474628762011</v>
      </c>
      <c r="AH68" s="10">
        <f>+(B!AE48/D!AH$60)*1000</f>
        <v>0.21744382847852065</v>
      </c>
    </row>
    <row r="69" spans="6:34" x14ac:dyDescent="0.25">
      <c r="F69" s="225" t="s">
        <v>18</v>
      </c>
      <c r="G69" s="226"/>
      <c r="H69" s="12">
        <f>+(B!E49/D!H$60)*1000</f>
        <v>6.9187723054960737E-2</v>
      </c>
      <c r="I69" s="9">
        <f>+(B!F49/D!I$60)*1000</f>
        <v>0.10705229746886735</v>
      </c>
      <c r="J69" s="12">
        <f>+(B!G49/D!J$60)*1000</f>
        <v>8.0409012131715765E-2</v>
      </c>
      <c r="K69" s="9">
        <f>+(B!H49/D!K$60)*1000</f>
        <v>7.7772920604914933E-2</v>
      </c>
      <c r="L69" s="12">
        <f>+(B!I49/D!L$60)*1000</f>
        <v>5.4981852591190733E-2</v>
      </c>
      <c r="M69" s="9">
        <f>+(B!J49/D!M$60)*1000</f>
        <v>7.3115473028197792E-2</v>
      </c>
      <c r="N69" s="12">
        <f>+(B!K49/D!N$60)*1000</f>
        <v>7.3924626790397407E-2</v>
      </c>
      <c r="O69" s="9">
        <f>+(B!L49/D!O$60)*1000</f>
        <v>7.8536358203008264E-2</v>
      </c>
      <c r="P69" s="12">
        <f>+(B!M49/D!P$60)*1000</f>
        <v>8.5228818769828574E-2</v>
      </c>
      <c r="Q69" s="9">
        <f>+(B!N49/D!Q$60)*1000</f>
        <v>0.11206969343633096</v>
      </c>
      <c r="R69" s="12">
        <f>+(B!O49/D!R$60)*1000</f>
        <v>0.10394874256095221</v>
      </c>
      <c r="S69" s="9">
        <f>+(B!P49/D!S$60)*1000</f>
        <v>0.19788956604221011</v>
      </c>
      <c r="T69" s="12">
        <f>+(B!Q49/D!T$60)*1000</f>
        <v>0.24899599146721677</v>
      </c>
      <c r="U69" s="9">
        <f>+(B!R49/D!U$60)*1000</f>
        <v>0.30542843232716654</v>
      </c>
      <c r="V69" s="12">
        <f>+(B!S49/D!V$60)*1000</f>
        <v>0.14540668210690455</v>
      </c>
      <c r="W69" s="9">
        <f>+(B!T49/D!W$60)*1000</f>
        <v>0.1685720636936896</v>
      </c>
      <c r="X69" s="12">
        <f>+(B!U49/D!X$60)*1000</f>
        <v>0.21741018562161921</v>
      </c>
      <c r="Y69" s="9">
        <f>+(B!V49/D!Y$60)*1000</f>
        <v>0.2024159815119328</v>
      </c>
      <c r="Z69" s="12">
        <f>+(B!W49/D!Z$60)*1000</f>
        <v>0.15720134257730825</v>
      </c>
      <c r="AA69" s="9">
        <f>+(B!X49/D!AA$60)*1000</f>
        <v>0.17502093053678106</v>
      </c>
      <c r="AB69" s="12">
        <f>+(B!Y49/D!AB$60)*1000</f>
        <v>0.15087213369607461</v>
      </c>
      <c r="AC69" s="10">
        <f>+(B!Z49/D!AC$60)*1000</f>
        <v>0.15798180653427291</v>
      </c>
      <c r="AD69" s="10">
        <f>+(B!AA49/D!AD$60)*1000</f>
        <v>0.14616208692718108</v>
      </c>
      <c r="AE69" s="10">
        <f>+(B!AB49/D!AE$60)*1000</f>
        <v>0.15750381283932197</v>
      </c>
      <c r="AF69" s="10">
        <f>+(B!AC49/D!AF$60)*1000</f>
        <v>0.14255656328447647</v>
      </c>
      <c r="AG69" s="10">
        <f>+(B!AD49/D!AG$60)*1000</f>
        <v>0.11650492337012627</v>
      </c>
      <c r="AH69" s="10">
        <f>+(B!AE49/D!AH$60)*1000</f>
        <v>0.14368065975827146</v>
      </c>
    </row>
    <row r="70" spans="6:34" x14ac:dyDescent="0.25">
      <c r="F70" s="229" t="s">
        <v>19</v>
      </c>
      <c r="G70" s="230"/>
      <c r="H70" s="12">
        <f>+(B!E50/D!H$60)*1000</f>
        <v>7.1591116235655838E-2</v>
      </c>
      <c r="I70" s="9">
        <f>+(B!F50/D!I$60)*1000</f>
        <v>4.7436721683459845E-2</v>
      </c>
      <c r="J70" s="12">
        <f>+(B!G50/D!J$60)*1000</f>
        <v>5.8665937874950003E-2</v>
      </c>
      <c r="K70" s="9">
        <f>+(B!H50/D!K$60)*1000</f>
        <v>4.342722117202269E-2</v>
      </c>
      <c r="L70" s="12">
        <f>+(B!I50/D!L$60)*1000</f>
        <v>5.6256967308739268E-2</v>
      </c>
      <c r="M70" s="9">
        <f>+(B!J50/D!M$60)*1000</f>
        <v>3.0104822231303639E-2</v>
      </c>
      <c r="N70" s="12">
        <f>+(B!K50/D!N$60)*1000</f>
        <v>5.1445380270324789E-2</v>
      </c>
      <c r="O70" s="9">
        <f>+(B!L50/D!O$60)*1000</f>
        <v>4.0257072417571475E-2</v>
      </c>
      <c r="P70" s="12">
        <f>+(B!M50/D!P$60)*1000</f>
        <v>2.6140232655370011E-2</v>
      </c>
      <c r="Q70" s="9">
        <f>+(B!N50/D!Q$60)*1000</f>
        <v>0.11462184812709518</v>
      </c>
      <c r="R70" s="12">
        <f>+(B!O50/D!R$60)*1000</f>
        <v>0.57931920714148588</v>
      </c>
      <c r="S70" s="9">
        <f>+(B!P50/D!S$60)*1000</f>
        <v>3.8307161489210338E-2</v>
      </c>
      <c r="T70" s="12">
        <f>+(B!Q50/D!T$60)*1000</f>
        <v>5.806516795986779E-2</v>
      </c>
      <c r="U70" s="9">
        <f>+(B!R50/D!U$60)*1000</f>
        <v>0.17562482032735197</v>
      </c>
      <c r="V70" s="12">
        <f>+(B!S50/D!V$60)*1000</f>
        <v>0.11977894471324725</v>
      </c>
      <c r="W70" s="9">
        <f>+(B!T50/D!W$60)*1000</f>
        <v>0.14022238352311392</v>
      </c>
      <c r="X70" s="12">
        <f>+(B!U50/D!X$60)*1000</f>
        <v>0.18980490651583509</v>
      </c>
      <c r="Y70" s="9">
        <f>+(B!V50/D!Y$60)*1000</f>
        <v>1.3347317896982356</v>
      </c>
      <c r="Z70" s="12">
        <f>+(B!W50/D!Z$60)*1000</f>
        <v>0.48830527126664464</v>
      </c>
      <c r="AA70" s="9">
        <f>+(B!X50/D!AA$60)*1000</f>
        <v>0.27347948371342606</v>
      </c>
      <c r="AB70" s="12">
        <f>+(B!Y50/D!AB$60)*1000</f>
        <v>0.31717320896489182</v>
      </c>
      <c r="AC70" s="10">
        <f>+(B!Z50/D!AC$60)*1000</f>
        <v>0.27680824257954301</v>
      </c>
      <c r="AD70" s="10">
        <f>+(B!AA50/D!AD$60)*1000</f>
        <v>0.27523039288049095</v>
      </c>
      <c r="AE70" s="10">
        <f>+(B!AB50/D!AE$60)*1000</f>
        <v>0.27260039786149448</v>
      </c>
      <c r="AF70" s="10">
        <f>+(B!AC50/D!AF$60)*1000</f>
        <v>0.26020001619564337</v>
      </c>
      <c r="AG70" s="10">
        <f>+(B!AD50/D!AG$60)*1000</f>
        <v>0.16047865877868658</v>
      </c>
      <c r="AH70" s="10">
        <f>+(B!AE50/D!AH$60)*1000</f>
        <v>0.25329506944308411</v>
      </c>
    </row>
    <row r="71" spans="6:34" x14ac:dyDescent="0.25">
      <c r="F71" s="225" t="s">
        <v>20</v>
      </c>
      <c r="G71" s="226"/>
      <c r="H71" s="12">
        <f>+(B!E51/D!H$60)*1000</f>
        <v>1.8778894196453081E-3</v>
      </c>
      <c r="I71" s="9">
        <f>+(B!F51/D!I$60)*1000</f>
        <v>1.5277560171803668E-3</v>
      </c>
      <c r="J71" s="12">
        <f>+(B!G51/D!J$60)*1000</f>
        <v>2.1563524863351551E-3</v>
      </c>
      <c r="K71" s="9">
        <f>+(B!H51/D!K$60)*1000</f>
        <v>3.2430424280613318E-3</v>
      </c>
      <c r="L71" s="12">
        <f>+(B!I51/D!L$60)*1000</f>
        <v>4.7872345941461641E-3</v>
      </c>
      <c r="M71" s="9">
        <f>+(B!J51/D!M$60)*1000</f>
        <v>5.1832090314671026E-3</v>
      </c>
      <c r="N71" s="12">
        <f>+(B!K51/D!N$60)*1000</f>
        <v>6.373007867661892E-3</v>
      </c>
      <c r="O71" s="9">
        <f>+(B!L51/D!O$60)*1000</f>
        <v>4.3702809044725566E-3</v>
      </c>
      <c r="P71" s="12">
        <f>+(B!M51/D!P$60)*1000</f>
        <v>6.5991490617545064E-3</v>
      </c>
      <c r="Q71" s="9">
        <f>+(B!N51/D!Q$60)*1000</f>
        <v>7.7019384929310599E-3</v>
      </c>
      <c r="R71" s="12">
        <f>+(B!O51/D!R$60)*1000</f>
        <v>7.5982914186984076E-3</v>
      </c>
      <c r="S71" s="9">
        <f>+(B!P51/D!S$60)*1000</f>
        <v>5.979013516718046E-3</v>
      </c>
      <c r="T71" s="12">
        <f>+(B!Q51/D!T$60)*1000</f>
        <v>7.6620173937504386E-3</v>
      </c>
      <c r="U71" s="9">
        <f>+(B!R51/D!U$60)*1000</f>
        <v>6.9085871933973197E-3</v>
      </c>
      <c r="V71" s="12">
        <f>+(B!S51/D!V$60)*1000</f>
        <v>3.2770529019239144E-3</v>
      </c>
      <c r="W71" s="9">
        <f>+(B!T51/D!W$60)*1000</f>
        <v>8.2136279090867844E-3</v>
      </c>
      <c r="X71" s="12">
        <f>+(B!U51/D!X$60)*1000</f>
        <v>8.1519538527147443E-3</v>
      </c>
      <c r="Y71" s="9">
        <f>+(B!V51/D!Y$60)*1000</f>
        <v>1.3051775476645483E-2</v>
      </c>
      <c r="Z71" s="12">
        <f>+(B!W51/D!Z$60)*1000</f>
        <v>2.2204555959062396E-2</v>
      </c>
      <c r="AA71" s="9">
        <f>+(B!X51/D!AA$60)*1000</f>
        <v>7.1289844329132691E-3</v>
      </c>
      <c r="AB71" s="12">
        <f>+(B!Y51/D!AB$60)*1000</f>
        <v>5.6924040247009538E-3</v>
      </c>
      <c r="AC71" s="10">
        <f>+(B!Z51/D!AC$60)*1000</f>
        <v>8.9351057014734146E-3</v>
      </c>
      <c r="AD71" s="10">
        <f>+(B!AA51/D!AD$60)*1000</f>
        <v>1.2878213374385794E-2</v>
      </c>
      <c r="AE71" s="10">
        <f>+(B!AB51/D!AE$60)*1000</f>
        <v>1.7107298271789133E-2</v>
      </c>
      <c r="AF71" s="10">
        <f>+(B!AC51/D!AF$60)*1000</f>
        <v>2.4054316138958618E-2</v>
      </c>
      <c r="AG71" s="10">
        <f>+(B!AD51/D!AG$60)*1000</f>
        <v>1.4029301993170809E-2</v>
      </c>
      <c r="AH71" s="10">
        <f>+(B!AE51/D!AH$60)*1000</f>
        <v>1.7066974867284375E-2</v>
      </c>
    </row>
    <row r="72" spans="6:34" x14ac:dyDescent="0.25">
      <c r="F72" s="229" t="s">
        <v>21</v>
      </c>
      <c r="G72" s="230"/>
      <c r="H72" s="12">
        <f>+(B!E52/D!H$60)*1000</f>
        <v>2.1954422665129298</v>
      </c>
      <c r="I72" s="9">
        <f>+(B!F52/D!I$60)*1000</f>
        <v>2.1245727869472435</v>
      </c>
      <c r="J72" s="12">
        <f>+(B!G52/D!J$60)*1000</f>
        <v>2.2962740967870947</v>
      </c>
      <c r="K72" s="9">
        <f>+(B!H52/D!K$60)*1000</f>
        <v>2.2099871350556608</v>
      </c>
      <c r="L72" s="12">
        <f>+(B!I52/D!L$60)*1000</f>
        <v>1.7356345111865814</v>
      </c>
      <c r="M72" s="9">
        <f>+(B!J52/D!M$60)*1000</f>
        <v>2.3964224049856964</v>
      </c>
      <c r="N72" s="12">
        <f>+(B!K52/D!N$60)*1000</f>
        <v>2.3088697801089366</v>
      </c>
      <c r="O72" s="9">
        <f>+(B!L52/D!O$60)*1000</f>
        <v>2.3221082777169038</v>
      </c>
      <c r="P72" s="12">
        <f>+(B!M52/D!P$60)*1000</f>
        <v>2.2857767885688989</v>
      </c>
      <c r="Q72" s="9">
        <f>+(B!N52/D!Q$60)*1000</f>
        <v>2.4769299907690816</v>
      </c>
      <c r="R72" s="12">
        <f>+(B!O52/D!R$60)*1000</f>
        <v>3.0733178153196388</v>
      </c>
      <c r="S72" s="9">
        <f>+(B!P52/D!S$60)*1000</f>
        <v>3.8881076594735595</v>
      </c>
      <c r="T72" s="12">
        <f>+(B!Q52/D!T$60)*1000</f>
        <v>4.1126468037225434</v>
      </c>
      <c r="U72" s="9">
        <f>+(B!R52/D!U$60)*1000</f>
        <v>4.3512310474335791</v>
      </c>
      <c r="V72" s="12">
        <f>+(B!S52/D!V$60)*1000</f>
        <v>4.1116329198101313</v>
      </c>
      <c r="W72" s="9">
        <f>+(B!T52/D!W$60)*1000</f>
        <v>4.5974141450800703</v>
      </c>
      <c r="X72" s="12">
        <f>+(B!U52/D!X$60)*1000</f>
        <v>5.6407649316544335</v>
      </c>
      <c r="Y72" s="9">
        <f>+(B!V52/D!Y$60)*1000</f>
        <v>5.6866161503933164</v>
      </c>
      <c r="Z72" s="12">
        <f>+(B!W52/D!Z$60)*1000</f>
        <v>6.0834951028942434</v>
      </c>
      <c r="AA72" s="9">
        <f>+(B!X52/D!AA$60)*1000</f>
        <v>7.2019927615226962</v>
      </c>
      <c r="AB72" s="12">
        <f>+(B!Y52/D!AB$60)*1000</f>
        <v>6.3526665802996938</v>
      </c>
      <c r="AC72" s="10">
        <f>+(B!Z52/D!AC$60)*1000</f>
        <v>5.2818983557548584</v>
      </c>
      <c r="AD72" s="10">
        <f>+(B!AA52/D!AD$60)*1000</f>
        <v>4.9312005736097344</v>
      </c>
      <c r="AE72" s="10">
        <f>+(B!AB52/D!AE$60)*1000</f>
        <v>5.2906440382941691</v>
      </c>
      <c r="AF72" s="10">
        <f>+(B!AC52/D!AF$60)*1000</f>
        <v>5.3034800388695444</v>
      </c>
      <c r="AG72" s="10">
        <f>+(B!AD52/D!AG$60)*1000</f>
        <v>4.5337628047327883</v>
      </c>
      <c r="AH72" s="10">
        <f>+(B!AE52/D!AH$60)*1000</f>
        <v>5.6854727810534973</v>
      </c>
    </row>
    <row r="73" spans="6:34" x14ac:dyDescent="0.25">
      <c r="F73" s="225" t="s">
        <v>22</v>
      </c>
      <c r="G73" s="226"/>
      <c r="H73" s="12">
        <f>+(B!E53/D!H$60)*1000</f>
        <v>0.84825015099105028</v>
      </c>
      <c r="I73" s="9">
        <f>+(B!F53/D!I$60)*1000</f>
        <v>1.0564909911126716</v>
      </c>
      <c r="J73" s="12">
        <f>+(B!G53/D!J$60)*1000</f>
        <v>1.7902823623516861</v>
      </c>
      <c r="K73" s="9">
        <f>+(B!H53/D!K$60)*1000</f>
        <v>1.3538810123923546</v>
      </c>
      <c r="L73" s="12">
        <f>+(B!I53/D!L$60)*1000</f>
        <v>1.1357166930236176</v>
      </c>
      <c r="M73" s="9">
        <f>+(B!J53/D!M$60)*1000</f>
        <v>0.95689058030241114</v>
      </c>
      <c r="N73" s="12">
        <f>+(B!K53/D!N$60)*1000</f>
        <v>0.99909320153318548</v>
      </c>
      <c r="O73" s="9">
        <f>+(B!L53/D!O$60)*1000</f>
        <v>0.96740785934854079</v>
      </c>
      <c r="P73" s="12">
        <f>+(B!M53/D!P$60)*1000</f>
        <v>0.79731856078305996</v>
      </c>
      <c r="Q73" s="9">
        <f>+(B!N53/D!Q$60)*1000</f>
        <v>0.90056162852839705</v>
      </c>
      <c r="R73" s="12">
        <f>+(B!O53/D!R$60)*1000</f>
        <v>1.045418266461893</v>
      </c>
      <c r="S73" s="9">
        <f>+(B!P53/D!S$60)*1000</f>
        <v>1.1765444628883091</v>
      </c>
      <c r="T73" s="12">
        <f>+(B!Q53/D!T$60)*1000</f>
        <v>1.7677144330621908</v>
      </c>
      <c r="U73" s="9">
        <f>+(B!R53/D!U$60)*1000</f>
        <v>1.6259565539945287</v>
      </c>
      <c r="V73" s="12">
        <f>+(B!S53/D!V$60)*1000</f>
        <v>1.3111389850718886</v>
      </c>
      <c r="W73" s="9">
        <f>+(B!T53/D!W$60)*1000</f>
        <v>1.3290493580728577</v>
      </c>
      <c r="X73" s="12">
        <f>+(B!U53/D!X$60)*1000</f>
        <v>1.567333737346531</v>
      </c>
      <c r="Y73" s="9">
        <f>+(B!V53/D!Y$60)*1000</f>
        <v>1.410421759032932</v>
      </c>
      <c r="Z73" s="12">
        <f>+(B!W53/D!Z$60)*1000</f>
        <v>1.5023838450533729</v>
      </c>
      <c r="AA73" s="9">
        <f>+(B!X53/D!AA$60)*1000</f>
        <v>1.4037685867527145</v>
      </c>
      <c r="AB73" s="12">
        <f>+(B!Y53/D!AB$60)*1000</f>
        <v>1.3153454678930776</v>
      </c>
      <c r="AC73" s="10">
        <f>+(B!Z53/D!AC$60)*1000</f>
        <v>1.2947042494127696</v>
      </c>
      <c r="AD73" s="10">
        <f>+(B!AA53/D!AD$60)*1000</f>
        <v>1.3475885193698729</v>
      </c>
      <c r="AE73" s="10">
        <f>+(B!AB53/D!AE$60)*1000</f>
        <v>1.3411828090679265</v>
      </c>
      <c r="AF73" s="10">
        <f>+(B!AC53/D!AF$60)*1000</f>
        <v>1.3321329662320835</v>
      </c>
      <c r="AG73" s="10">
        <f>+(B!AD53/D!AG$60)*1000</f>
        <v>0.83704061780354178</v>
      </c>
      <c r="AH73" s="10">
        <f>+(B!AE53/D!AH$60)*1000</f>
        <v>1.0178113185370918</v>
      </c>
    </row>
    <row r="74" spans="6:34" x14ac:dyDescent="0.25">
      <c r="F74" s="229" t="s">
        <v>23</v>
      </c>
      <c r="G74" s="230"/>
      <c r="H74" s="12">
        <f>+(B!E54/D!H$60)*1000</f>
        <v>3.3636797891615875</v>
      </c>
      <c r="I74" s="9">
        <f>+(B!F54/D!I$60)*1000</f>
        <v>2.6162592182392825</v>
      </c>
      <c r="J74" s="12">
        <f>+(B!G54/D!J$60)*1000</f>
        <v>5.5080122650313292</v>
      </c>
      <c r="K74" s="9">
        <f>+(B!H54/D!K$60)*1000</f>
        <v>6.1588374291115304</v>
      </c>
      <c r="L74" s="12">
        <f>+(B!I54/D!L$60)*1000</f>
        <v>5.7309465169937512</v>
      </c>
      <c r="M74" s="9">
        <f>+(B!J54/D!M$60)*1000</f>
        <v>5.1219503473641197</v>
      </c>
      <c r="N74" s="12">
        <f>+(B!K54/D!N$60)*1000</f>
        <v>4.4919684284849701</v>
      </c>
      <c r="O74" s="9">
        <f>+(B!L54/D!O$60)*1000</f>
        <v>1.8648055085167847</v>
      </c>
      <c r="P74" s="12">
        <f>+(B!M54/D!P$60)*1000</f>
        <v>5.3176114704508004</v>
      </c>
      <c r="Q74" s="9">
        <f>+(B!N54/D!Q$60)*1000</f>
        <v>2.6239931011028519</v>
      </c>
      <c r="R74" s="12">
        <f>+(B!O54/D!R$60)*1000</f>
        <v>3.0618160875407945</v>
      </c>
      <c r="S74" s="9">
        <f>+(B!P54/D!S$60)*1000</f>
        <v>3.7752572919136824</v>
      </c>
      <c r="T74" s="12">
        <f>+(B!Q54/D!T$60)*1000</f>
        <v>5.1962422935371197</v>
      </c>
      <c r="U74" s="9">
        <f>+(B!R54/D!U$60)*1000</f>
        <v>13.730115454166087</v>
      </c>
      <c r="V74" s="12">
        <f>+(B!S54/D!V$60)*1000</f>
        <v>27.694994152583181</v>
      </c>
      <c r="W74" s="9">
        <f>+(B!T54/D!W$60)*1000</f>
        <v>18.341378215306449</v>
      </c>
      <c r="X74" s="12">
        <f>+(B!U54/D!X$60)*1000</f>
        <v>30.904899782281777</v>
      </c>
      <c r="Y74" s="9">
        <f>+(B!V54/D!Y$60)*1000</f>
        <v>14.721559041820363</v>
      </c>
      <c r="Z74" s="12">
        <f>+(B!W54/D!Z$60)*1000</f>
        <v>21.257858479146034</v>
      </c>
      <c r="AA74" s="9">
        <f>+(B!X54/D!AA$60)*1000</f>
        <v>28.34587712030698</v>
      </c>
      <c r="AB74" s="12">
        <f>+(B!Y54/D!AB$60)*1000</f>
        <v>30.904305393617481</v>
      </c>
      <c r="AC74" s="10">
        <f>+(B!Z54/D!AC$60)*1000</f>
        <v>8.3536280162289138</v>
      </c>
      <c r="AD74" s="10">
        <f>+(B!AA54/D!AD$60)*1000</f>
        <v>11.000622113498808</v>
      </c>
      <c r="AE74" s="10">
        <f>+(B!AB54/D!AE$60)*1000</f>
        <v>14.86808612043599</v>
      </c>
      <c r="AF74" s="10">
        <f>+(B!AC54/D!AF$60)*1000</f>
        <v>19.483399465543769</v>
      </c>
      <c r="AG74" s="10">
        <f>+(B!AD54/D!AG$60)*1000</f>
        <v>11.341924084809021</v>
      </c>
      <c r="AH74" s="10">
        <f>+(B!AE54/D!AH$60)*1000</f>
        <v>18.736014417520423</v>
      </c>
    </row>
    <row r="75" spans="6:34" x14ac:dyDescent="0.25">
      <c r="F75" s="225" t="s">
        <v>24</v>
      </c>
      <c r="G75" s="226"/>
      <c r="H75" s="12">
        <f>+(B!E55/D!H$60)*1000</f>
        <v>0.28570444188217209</v>
      </c>
      <c r="I75" s="9">
        <f>+(B!F55/D!I$60)*1000</f>
        <v>0.39475188416758961</v>
      </c>
      <c r="J75" s="12">
        <f>+(B!G55/D!J$60)*1000</f>
        <v>0.37820023996800428</v>
      </c>
      <c r="K75" s="9">
        <f>+(B!H55/D!K$60)*1000</f>
        <v>0.5241159945389624</v>
      </c>
      <c r="L75" s="12">
        <f>+(B!I55/D!L$60)*1000</f>
        <v>0.70168148705052746</v>
      </c>
      <c r="M75" s="9">
        <f>+(B!J55/D!M$60)*1000</f>
        <v>0.37149315488353091</v>
      </c>
      <c r="N75" s="12">
        <f>+(B!K55/D!N$60)*1000</f>
        <v>0.35701936655235017</v>
      </c>
      <c r="O75" s="9">
        <f>+(B!L55/D!O$60)*1000</f>
        <v>0.4159171730252017</v>
      </c>
      <c r="P75" s="12">
        <f>+(B!M55/D!P$60)*1000</f>
        <v>0.43645483387029338</v>
      </c>
      <c r="Q75" s="9">
        <f>+(B!N55/D!Q$60)*1000</f>
        <v>0.52712602633241012</v>
      </c>
      <c r="R75" s="12">
        <f>+(B!O55/D!R$60)*1000</f>
        <v>0.70442527356498363</v>
      </c>
      <c r="S75" s="9">
        <f>+(B!P55/D!S$60)*1000</f>
        <v>0.89072895423286702</v>
      </c>
      <c r="T75" s="12">
        <f>+(B!Q55/D!T$60)*1000</f>
        <v>1.0494561522773624</v>
      </c>
      <c r="U75" s="9">
        <f>+(B!R55/D!U$60)*1000</f>
        <v>1.0926065284926043</v>
      </c>
      <c r="V75" s="12">
        <f>+(B!S55/D!V$60)*1000</f>
        <v>1.1131202274759797</v>
      </c>
      <c r="W75" s="9">
        <f>+(B!T55/D!W$60)*1000</f>
        <v>1.8406126661525199</v>
      </c>
      <c r="X75" s="12">
        <f>+(B!U55/D!X$60)*1000</f>
        <v>1.6614371647251587</v>
      </c>
      <c r="Y75" s="9">
        <f>+(B!V55/D!Y$60)*1000</f>
        <v>1.725571085729523</v>
      </c>
      <c r="Z75" s="12">
        <f>+(B!W55/D!Z$60)*1000</f>
        <v>1.6723120942005061</v>
      </c>
      <c r="AA75" s="9">
        <f>+(B!X55/D!AA$60)*1000</f>
        <v>1.995895870579514</v>
      </c>
      <c r="AB75" s="12">
        <f>+(B!Y55/D!AB$60)*1000</f>
        <v>1.5801060154596882</v>
      </c>
      <c r="AC75" s="10">
        <f>+(B!Z55/D!AC$60)*1000</f>
        <v>1.4685346999786462</v>
      </c>
      <c r="AD75" s="10">
        <f>+(B!AA55/D!AD$60)*1000</f>
        <v>1.506872350745482</v>
      </c>
      <c r="AE75" s="10">
        <f>+(B!AB55/D!AE$60)*1000</f>
        <v>1.652010651083758</v>
      </c>
      <c r="AF75" s="10">
        <f>+(B!AC55/D!AF$60)*1000</f>
        <v>1.390804923475585</v>
      </c>
      <c r="AG75" s="10">
        <f>+(B!AD55/D!AG$60)*1000</f>
        <v>1.0864375049630746</v>
      </c>
      <c r="AH75" s="10">
        <f>+(B!AE55/D!AH$60)*1000</f>
        <v>1.3764820074830064</v>
      </c>
    </row>
    <row r="76" spans="6:34" ht="15.75" thickBot="1" x14ac:dyDescent="0.3">
      <c r="F76" s="227" t="s">
        <v>25</v>
      </c>
      <c r="G76" s="228"/>
      <c r="H76" s="133">
        <f>+(B!E56/D!H$60)*1000</f>
        <v>1.6310964695547137</v>
      </c>
      <c r="I76" s="134">
        <f>+(B!F56/D!I$60)*1000</f>
        <v>1.717983467948891</v>
      </c>
      <c r="J76" s="133">
        <f>+(B!G56/D!J$60)*1000</f>
        <v>2.4299850686575124</v>
      </c>
      <c r="K76" s="134">
        <f>+(B!H56/D!K$60)*1000</f>
        <v>1.3252042638101238</v>
      </c>
      <c r="L76" s="133">
        <f>+(B!I56/D!L$60)*1000</f>
        <v>0.64446892904363151</v>
      </c>
      <c r="M76" s="134">
        <f>+(B!J56/D!M$60)*1000</f>
        <v>0.13947601655087866</v>
      </c>
      <c r="N76" s="133">
        <f>+(B!K56/D!N$60)*1000</f>
        <v>1.2216562436957836E-3</v>
      </c>
      <c r="O76" s="134">
        <f>+(B!L56/D!O$60)*1000</f>
        <v>2.1540990138460008E-4</v>
      </c>
      <c r="P76" s="133">
        <f>+(B!M56/D!P$60)*1000</f>
        <v>5.0748628907306753E-3</v>
      </c>
      <c r="Q76" s="134">
        <f>+(B!N56/D!Q$60)*1000</f>
        <v>5.1133945488995771E-3</v>
      </c>
      <c r="R76" s="133">
        <f>+(B!O56/D!R$60)*1000</f>
        <v>3.9321846803609135E-3</v>
      </c>
      <c r="S76" s="134">
        <f>+(B!P56/D!S$60)*1000</f>
        <v>7.4966801043395773E-3</v>
      </c>
      <c r="T76" s="133">
        <f>+(B!Q56/D!T$60)*1000</f>
        <v>9.3419442556084299E-3</v>
      </c>
      <c r="U76" s="134">
        <f>+(B!R56/D!U$60)*1000</f>
        <v>1.8036189548847777E-2</v>
      </c>
      <c r="V76" s="133">
        <f>+(B!S56/D!V$60)*1000</f>
        <v>4.194574514435094E-2</v>
      </c>
      <c r="W76" s="134">
        <f>+(B!T56/D!W$60)*1000</f>
        <v>1.73508143174704E-2</v>
      </c>
      <c r="X76" s="133">
        <f>+(B!U56/D!X$60)*1000</f>
        <v>7.8973155567526307E-2</v>
      </c>
      <c r="Y76" s="134">
        <f>+(B!V56/D!Y$60)*1000</f>
        <v>3.2240722634549572E-2</v>
      </c>
      <c r="Z76" s="133">
        <f>+(B!W56/D!Z$60)*1000</f>
        <v>7.9871926928579293E-2</v>
      </c>
      <c r="AA76" s="134">
        <f>+(B!X56/D!AA$60)*1000</f>
        <v>7.0597261588104476E-2</v>
      </c>
      <c r="AB76" s="133">
        <f>+(B!Y56/D!AB$60)*1000</f>
        <v>5.7299542255041677E-2</v>
      </c>
      <c r="AC76" s="135">
        <f>+(B!Z56/D!AC$60)*1000</f>
        <v>4.1211125346999784E-2</v>
      </c>
      <c r="AD76" s="135">
        <f>+(B!AA56/D!AD$60)*1000</f>
        <v>4.645779118075033E-2</v>
      </c>
      <c r="AE76" s="135">
        <f>+(B!AB56/D!AE$60)*1000</f>
        <v>2.4316341332007128E-2</v>
      </c>
      <c r="AF76" s="135">
        <f>+(B!AC56/D!AF$60)*1000</f>
        <v>2.147463357356871E-2</v>
      </c>
      <c r="AG76" s="135">
        <f>+(B!AD56/D!AG$60)*1000</f>
        <v>2.8655800841737469E-3</v>
      </c>
      <c r="AH76" s="135">
        <f>+(B!AE56/D!AH$60)*1000</f>
        <v>5.5474544065505695E-3</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33" t="s">
        <v>26</v>
      </c>
      <c r="G80" s="234"/>
      <c r="H80" s="148">
        <f>+('C'!D46/D!H$60)*1000</f>
        <v>-1.7528688299566244</v>
      </c>
      <c r="I80" s="148">
        <f>+('C'!E46/D!I$60)*1000</f>
        <v>-0.91747210891704323</v>
      </c>
      <c r="J80" s="148">
        <f>+('C'!F46/D!J$60)*1000</f>
        <v>-7.2353579522730298</v>
      </c>
      <c r="K80" s="148">
        <f>+('C'!G46/D!K$60)*1000</f>
        <v>-6.0427247427011128</v>
      </c>
      <c r="L80" s="148">
        <f>+('C'!H46/D!L$60)*1000</f>
        <v>-6.6715111606564177</v>
      </c>
      <c r="M80" s="148">
        <f>+('C'!I46/D!M$60)*1000</f>
        <v>-5.9212786064568848</v>
      </c>
      <c r="N80" s="148">
        <f>+('C'!J46/D!N$60)*1000</f>
        <v>-5.3004261650191644</v>
      </c>
      <c r="O80" s="148">
        <f>+('C'!K46/D!O$60)*1000</f>
        <v>-2.3096548461002095</v>
      </c>
      <c r="P80" s="148">
        <f>+('C'!L46/D!P$60)*1000</f>
        <v>-5.6021371830500977</v>
      </c>
      <c r="Q80" s="148">
        <f>+('C'!M46/D!Q$60)*1000</f>
        <v>-1.9173565563814805</v>
      </c>
      <c r="R80" s="148">
        <f>+('C'!N46/D!R$60)*1000</f>
        <v>-4.8421578038011139</v>
      </c>
      <c r="S80" s="148">
        <f>+('C'!O46/D!S$60)*1000</f>
        <v>-1.2319445103153897</v>
      </c>
      <c r="T80" s="148">
        <f>+('C'!P46/D!T$60)*1000</f>
        <v>-1.3313017182775031</v>
      </c>
      <c r="U80" s="148">
        <f>+('C'!Q46/D!U$60)*1000</f>
        <v>-14.787311633514163</v>
      </c>
      <c r="V80" s="148">
        <f>+('C'!R46/D!V$60)*1000</f>
        <v>-29.242099107982298</v>
      </c>
      <c r="W80" s="148">
        <f>+('C'!S46/D!W$60)*1000</f>
        <v>-18.726518622692012</v>
      </c>
      <c r="X80" s="148">
        <f>+('C'!T46/D!X$60)*1000</f>
        <v>-29.877988014275136</v>
      </c>
      <c r="Y80" s="148">
        <f>+('C'!U46/D!Y$60)*1000</f>
        <v>-18.84033820719079</v>
      </c>
      <c r="Z80" s="148">
        <f>+('C'!V46/D!Z$60)*1000</f>
        <v>-23.990152965775287</v>
      </c>
      <c r="AA80" s="148">
        <f>+('C'!W46/D!AA$60)*1000</f>
        <v>-36.51965508219596</v>
      </c>
      <c r="AB80" s="148">
        <f>+('C'!X46/D!AB$60)*1000</f>
        <v>-38.676676598868596</v>
      </c>
      <c r="AC80" s="148">
        <f>+('C'!Y46/D!AC$60)*1000</f>
        <v>-14.047762118300234</v>
      </c>
      <c r="AD80" s="148">
        <f>+('C'!Z46/D!AD$60)*1000</f>
        <v>-15.217613193023894</v>
      </c>
      <c r="AE80" s="148">
        <f>+('C'!AA46/D!AE$60)*1000</f>
        <v>-20.074107919930377</v>
      </c>
      <c r="AF80" s="148">
        <f>+('C'!AB46/D!AF$60)*1000</f>
        <v>-26.048422949226659</v>
      </c>
      <c r="AG80" s="148">
        <f>+('C'!AC46/D!AG$60)*1000</f>
        <v>-16.184765345827049</v>
      </c>
      <c r="AH80" s="148">
        <f>+('C'!AD46/D!AH$60)*1000</f>
        <v>-25.163725048482831</v>
      </c>
    </row>
    <row r="81" spans="6:34" x14ac:dyDescent="0.25">
      <c r="F81" s="225" t="s">
        <v>16</v>
      </c>
      <c r="G81" s="226"/>
      <c r="H81" s="125">
        <f>+('C'!D47/D!H$60)*1000</f>
        <v>1.5753404161862403</v>
      </c>
      <c r="I81" s="125">
        <f>+('C'!E47/D!I$60)*1000</f>
        <v>1.6022680245279453</v>
      </c>
      <c r="J81" s="125">
        <f>+('C'!F47/D!J$60)*1000</f>
        <v>2.3780271963738171</v>
      </c>
      <c r="K81" s="125">
        <f>+('C'!G47/D!K$60)*1000</f>
        <v>2.2769601974375133</v>
      </c>
      <c r="L81" s="125">
        <f>+('C'!H47/D!L$60)*1000</f>
        <v>1.1837640318357401</v>
      </c>
      <c r="M81" s="125">
        <f>+('C'!I47/D!M$60)*1000</f>
        <v>0.61821030854107073</v>
      </c>
      <c r="N81" s="125">
        <f>+('C'!J47/D!N$60)*1000</f>
        <v>0.43760439782126281</v>
      </c>
      <c r="O81" s="125">
        <f>+('C'!K47/D!O$60)*1000</f>
        <v>0.56228745392967427</v>
      </c>
      <c r="P81" s="125">
        <f>+('C'!L47/D!P$60)*1000</f>
        <v>0.25133248075551512</v>
      </c>
      <c r="Q81" s="125">
        <f>+('C'!M47/D!Q$60)*1000</f>
        <v>0.39877005295632317</v>
      </c>
      <c r="R81" s="125">
        <f>+('C'!N47/D!R$60)*1000</f>
        <v>0.26298545786139371</v>
      </c>
      <c r="S81" s="125">
        <f>+('C'!O47/D!S$60)*1000</f>
        <v>0.72416137064263686</v>
      </c>
      <c r="T81" s="125">
        <f>+('C'!P47/D!T$60)*1000</f>
        <v>1.030261679833095</v>
      </c>
      <c r="U81" s="125">
        <f>+('C'!Q47/D!U$60)*1000</f>
        <v>1.2545047526313349</v>
      </c>
      <c r="V81" s="125">
        <f>+('C'!R47/D!V$60)*1000</f>
        <v>1.4840253158751635</v>
      </c>
      <c r="W81" s="125">
        <f>+('C'!S47/D!W$60)*1000</f>
        <v>1.1359499614390056</v>
      </c>
      <c r="X81" s="125">
        <f>+('C'!T47/D!X$60)*1000</f>
        <v>0.97128947545619826</v>
      </c>
      <c r="Y81" s="125">
        <f>+('C'!U47/D!Y$60)*1000</f>
        <v>0.80627927647660103</v>
      </c>
      <c r="Z81" s="125">
        <f>+('C'!V47/D!Z$60)*1000</f>
        <v>0.68949796412457354</v>
      </c>
      <c r="AA81" s="125">
        <f>+('C'!W47/D!AA$60)*1000</f>
        <v>0.64615772031570218</v>
      </c>
      <c r="AB81" s="125">
        <f>+('C'!X47/D!AB$60)*1000</f>
        <v>0.4371444919462798</v>
      </c>
      <c r="AC81" s="125">
        <f>+('C'!Y47/D!AC$60)*1000</f>
        <v>0.62260068332265639</v>
      </c>
      <c r="AD81" s="125">
        <f>+('C'!Z47/D!AD$60)*1000</f>
        <v>1.2471074885594382</v>
      </c>
      <c r="AE81" s="125">
        <f>+('C'!AA47/D!AE$60)*1000</f>
        <v>0.92776306519126372</v>
      </c>
      <c r="AF81" s="125">
        <f>+('C'!AB47/D!AF$60)*1000</f>
        <v>0.58712527330148201</v>
      </c>
      <c r="AG81" s="125">
        <f>+('C'!AC47/D!AG$60)*1000</f>
        <v>1.137401135551497</v>
      </c>
      <c r="AH81" s="125">
        <f>+('C'!AD47/D!AH$60)*1000</f>
        <v>0.86174518599776684</v>
      </c>
    </row>
    <row r="82" spans="6:34" x14ac:dyDescent="0.25">
      <c r="F82" s="229" t="s">
        <v>17</v>
      </c>
      <c r="G82" s="230"/>
      <c r="H82" s="24">
        <f>+('C'!D48/D!H$60)*1000</f>
        <v>2.4014440234996952E-3</v>
      </c>
      <c r="I82" s="24">
        <f>+('C'!E48/D!I$60)*1000</f>
        <v>9.156325130338476E-3</v>
      </c>
      <c r="J82" s="24">
        <f>+('C'!F48/D!J$60)*1000</f>
        <v>-2.4251753099586725E-2</v>
      </c>
      <c r="K82" s="24">
        <f>+('C'!G48/D!K$60)*1000</f>
        <v>-3.2947043688300773E-2</v>
      </c>
      <c r="L82" s="24">
        <f>+('C'!H48/D!L$60)*1000</f>
        <v>-1.5857879864153681E-2</v>
      </c>
      <c r="M82" s="24">
        <f>+('C'!I48/D!M$60)*1000</f>
        <v>-1.9477600122599099E-2</v>
      </c>
      <c r="N82" s="24">
        <f>+('C'!J48/D!N$60)*1000</f>
        <v>0.83863011902360296</v>
      </c>
      <c r="O82" s="24">
        <f>+('C'!K48/D!O$60)*1000</f>
        <v>-5.3980774977587409E-2</v>
      </c>
      <c r="P82" s="24">
        <f>+('C'!L48/D!P$60)*1000</f>
        <v>-5.4189469024372251E-2</v>
      </c>
      <c r="Q82" s="24">
        <f>+('C'!M48/D!Q$60)*1000</f>
        <v>-9.5677112179954324E-2</v>
      </c>
      <c r="R82" s="24">
        <f>+('C'!N48/D!R$60)*1000</f>
        <v>-9.560402668458437E-2</v>
      </c>
      <c r="S82" s="24">
        <f>+('C'!O48/D!S$60)*1000</f>
        <v>-8.6860777804126155E-2</v>
      </c>
      <c r="T82" s="24">
        <f>+('C'!P48/D!T$60)*1000</f>
        <v>-9.6655664689748955E-2</v>
      </c>
      <c r="U82" s="24">
        <f>+('C'!Q48/D!U$60)*1000</f>
        <v>-7.3207956600361654E-2</v>
      </c>
      <c r="V82" s="24">
        <f>+('C'!R48/D!V$60)*1000</f>
        <v>-8.3054965718085724E-2</v>
      </c>
      <c r="W82" s="24" t="e">
        <f>+('C'!S48/D!W$60)*1000</f>
        <v>#VALUE!</v>
      </c>
      <c r="X82" s="24">
        <f>+('C'!T48/D!X$60)*1000</f>
        <v>-0.11876443786052567</v>
      </c>
      <c r="Y82" s="24">
        <f>+('C'!U48/D!Y$60)*1000</f>
        <v>-0.15713650504422025</v>
      </c>
      <c r="Z82" s="24" t="e">
        <f>+('C'!V48/D!Z$60)*1000</f>
        <v>#VALUE!</v>
      </c>
      <c r="AA82" s="24" t="e">
        <f>+('C'!W48/D!AA$60)*1000</f>
        <v>#VALUE!</v>
      </c>
      <c r="AB82" s="24">
        <f>+('C'!X48/D!AB$60)*1000</f>
        <v>-0.18402733514703976</v>
      </c>
      <c r="AC82" s="24">
        <f>+('C'!Y48/D!AC$60)*1000</f>
        <v>-0.22599871877001923</v>
      </c>
      <c r="AD82" s="24">
        <f>+('C'!Z48/D!AD$60)*1000</f>
        <v>-0.13327138910563274</v>
      </c>
      <c r="AE82" s="24">
        <f>+('C'!AA48/D!AE$60)*1000</f>
        <v>-0.12200312901487838</v>
      </c>
      <c r="AF82" s="24">
        <f>+('C'!AB48/D!AF$60)*1000</f>
        <v>-0.17377791724026234</v>
      </c>
      <c r="AG82" s="24">
        <f>+('C'!AC48/D!AG$60)*1000</f>
        <v>-0.16715478837449377</v>
      </c>
      <c r="AH82" s="24">
        <f>+('C'!AD48/D!AH$60)*1000</f>
        <v>-0.19682569687946877</v>
      </c>
    </row>
    <row r="83" spans="6:34" x14ac:dyDescent="0.25">
      <c r="F83" s="225" t="s">
        <v>18</v>
      </c>
      <c r="G83" s="226"/>
      <c r="H83" s="24">
        <f>+('C'!D49/D!H$60)*1000</f>
        <v>0.20975616318014603</v>
      </c>
      <c r="I83" s="24">
        <f>+('C'!E49/D!I$60)*1000</f>
        <v>2.5040033496312713E-2</v>
      </c>
      <c r="J83" s="24">
        <f>+('C'!F49/D!J$60)*1000</f>
        <v>4.6630875883215586E-2</v>
      </c>
      <c r="K83" s="24">
        <f>+('C'!G49/D!K$60)*1000</f>
        <v>2.9423072883847923E-2</v>
      </c>
      <c r="L83" s="24">
        <f>+('C'!H49/D!L$60)*1000</f>
        <v>3.9928914007207113E-2</v>
      </c>
      <c r="M83" s="24">
        <f>+('C'!I49/D!M$60)*1000</f>
        <v>2.5840570085819328E-3</v>
      </c>
      <c r="N83" s="24">
        <f>+('C'!J49/D!N$60)*1000</f>
        <v>-5.0724707484365535E-2</v>
      </c>
      <c r="O83" s="24">
        <f>+('C'!K49/D!O$60)*1000</f>
        <v>-7.5941079788823607E-3</v>
      </c>
      <c r="P83" s="24">
        <f>+('C'!L49/D!P$60)*1000</f>
        <v>-1.8241410688374607E-2</v>
      </c>
      <c r="Q83" s="24">
        <f>+('C'!M49/D!Q$60)*1000</f>
        <v>-4.1222562308701367E-2</v>
      </c>
      <c r="R83" s="24">
        <f>+('C'!N49/D!R$60)*1000</f>
        <v>-7.8002255711269054E-3</v>
      </c>
      <c r="S83" s="24">
        <f>+('C'!O49/D!S$60)*1000</f>
        <v>-0.11340303533317524</v>
      </c>
      <c r="T83" s="24">
        <f>+('C'!P49/D!T$60)*1000</f>
        <v>-0.15235800182845358</v>
      </c>
      <c r="U83" s="24">
        <f>+('C'!Q49/D!U$60)*1000</f>
        <v>-0.19791280660268004</v>
      </c>
      <c r="V83" s="24">
        <f>+('C'!R49/D!V$60)*1000</f>
        <v>-6.3301612052557965E-2</v>
      </c>
      <c r="W83" s="24">
        <f>+('C'!S49/D!W$60)*1000</f>
        <v>-6.4802363562128554E-2</v>
      </c>
      <c r="X83" s="24">
        <f>+('C'!T49/D!X$60)*1000</f>
        <v>-0.10066119004331919</v>
      </c>
      <c r="Y83" s="24">
        <f>+('C'!U49/D!Y$60)*1000</f>
        <v>-8.6122838984934003E-2</v>
      </c>
      <c r="Z83" s="24">
        <f>+('C'!V49/D!Z$60)*1000</f>
        <v>-4.8740376361835598E-2</v>
      </c>
      <c r="AA83" s="24">
        <f>+('C'!W49/D!AA$60)*1000</f>
        <v>-8.0994571142022409E-2</v>
      </c>
      <c r="AB83" s="24">
        <f>+('C'!X49/D!AB$60)*1000</f>
        <v>-5.1577492766765994E-2</v>
      </c>
      <c r="AC83" s="24">
        <f>+('C'!Y49/D!AC$60)*1000</f>
        <v>-8.4426991244928459E-2</v>
      </c>
      <c r="AD83" s="24">
        <f>+('C'!Z49/D!AD$60)*1000</f>
        <v>-7.5025559374934089E-2</v>
      </c>
      <c r="AE83" s="24">
        <f>+('C'!AA49/D!AE$60)*1000</f>
        <v>-6.8776223631315025E-2</v>
      </c>
      <c r="AF83" s="24">
        <f>+('C'!AB49/D!AF$60)*1000</f>
        <v>-7.0401004129889061E-2</v>
      </c>
      <c r="AG83" s="24">
        <f>+('C'!AC49/D!AG$60)*1000</f>
        <v>-4.94219407607401E-2</v>
      </c>
      <c r="AH83" s="24">
        <f>+('C'!AD49/D!AH$60)*1000</f>
        <v>-4.8559011929714589E-2</v>
      </c>
    </row>
    <row r="84" spans="6:34" x14ac:dyDescent="0.25">
      <c r="F84" s="229" t="s">
        <v>19</v>
      </c>
      <c r="G84" s="230"/>
      <c r="H84" s="24">
        <f>+('C'!D50/D!H$60)*1000</f>
        <v>0.96974309559106131</v>
      </c>
      <c r="I84" s="24">
        <f>+('C'!E50/D!I$60)*1000</f>
        <v>1.8519095599556983</v>
      </c>
      <c r="J84" s="24">
        <f>+('C'!F50/D!J$60)*1000</f>
        <v>1.2596089588054926</v>
      </c>
      <c r="K84" s="24">
        <f>+('C'!G50/D!K$60)*1000</f>
        <v>2.1473118567527831</v>
      </c>
      <c r="L84" s="24">
        <f>+('C'!H50/D!L$60)*1000</f>
        <v>1.4014199051149767</v>
      </c>
      <c r="M84" s="24">
        <f>+('C'!I50/D!M$60)*1000</f>
        <v>1.6335190028606457</v>
      </c>
      <c r="N84" s="24">
        <f>+('C'!J50/D!N$60)*1000</f>
        <v>1.7706954811377847E-2</v>
      </c>
      <c r="O84" s="24">
        <f>+('C'!K50/D!O$60)*1000</f>
        <v>1.6084173473453529</v>
      </c>
      <c r="P84" s="24">
        <f>+('C'!L50/D!P$60)*1000</f>
        <v>2.0045358451587516</v>
      </c>
      <c r="Q84" s="24">
        <f>+('C'!M50/D!Q$60)*1000</f>
        <v>3.1725325997182141</v>
      </c>
      <c r="R84" s="24">
        <f>+('C'!N50/D!R$60)*1000</f>
        <v>1.8291685064311769</v>
      </c>
      <c r="S84" s="24">
        <f>+('C'!O50/D!S$60)*1000</f>
        <v>6.5402036281716853</v>
      </c>
      <c r="T84" s="24">
        <f>+('C'!P50/D!T$60)*1000</f>
        <v>7.2748423076021478</v>
      </c>
      <c r="U84" s="24">
        <f>+('C'!Q50/D!U$60)*1000</f>
        <v>3.923178907590299</v>
      </c>
      <c r="V84" s="24">
        <f>+('C'!R50/D!V$60)*1000</f>
        <v>3.1244298195326654</v>
      </c>
      <c r="W84" s="24">
        <f>+('C'!S50/D!W$60)*1000</f>
        <v>5.7553635167626904</v>
      </c>
      <c r="X84" s="24">
        <f>+('C'!T50/D!X$60)*1000</f>
        <v>8.7239225641370943</v>
      </c>
      <c r="Y84" s="24">
        <f>+('C'!U50/D!Y$60)*1000</f>
        <v>3.5286942802542107</v>
      </c>
      <c r="Z84" s="24">
        <f>+('C'!V50/D!Z$60)*1000</f>
        <v>5.5427390778034562</v>
      </c>
      <c r="AA84" s="24">
        <f>+('C'!W50/D!AA$60)*1000</f>
        <v>1.5140746958531375</v>
      </c>
      <c r="AB84" s="24">
        <f>+('C'!X50/D!AB$60)*1000</f>
        <v>0.86214298052424754</v>
      </c>
      <c r="AC84" s="24">
        <f>+('C'!Y50/D!AC$60)*1000</f>
        <v>1.7530459107409782</v>
      </c>
      <c r="AD84" s="24">
        <f>+('C'!Z50/D!AD$60)*1000</f>
        <v>2.0722758809759805</v>
      </c>
      <c r="AE84" s="24">
        <f>+('C'!AA50/D!AE$60)*1000</f>
        <v>1.8760360976418418</v>
      </c>
      <c r="AF84" s="24">
        <f>+('C'!AB50/D!AF$60)*1000</f>
        <v>0.83541379868815291</v>
      </c>
      <c r="AG84" s="24">
        <f>+('C'!AC50/D!AG$60)*1000</f>
        <v>0.46638090605892152</v>
      </c>
      <c r="AH84" s="24">
        <f>+('C'!AD50/D!AH$60)*1000</f>
        <v>0.78758506532938943</v>
      </c>
    </row>
    <row r="85" spans="6:34" x14ac:dyDescent="0.25">
      <c r="F85" s="225" t="s">
        <v>20</v>
      </c>
      <c r="G85" s="226"/>
      <c r="H85" s="24" t="e">
        <f>+('C'!D51/D!H$60)*1000</f>
        <v>#VALUE!</v>
      </c>
      <c r="I85" s="24">
        <f>+('C'!E51/D!I$60)*1000</f>
        <v>2.6665766228153114E-3</v>
      </c>
      <c r="J85" s="24" t="e">
        <f>+('C'!F51/D!J$60)*1000</f>
        <v>#VALUE!</v>
      </c>
      <c r="K85" s="24" t="e">
        <f>+('C'!G51/D!K$60)*1000</f>
        <v>#VALUE!</v>
      </c>
      <c r="L85" s="24" t="e">
        <f>+('C'!H51/D!L$60)*1000</f>
        <v>#VALUE!</v>
      </c>
      <c r="M85" s="24" t="e">
        <f>+('C'!I51/D!M$60)*1000</f>
        <v>#VALUE!</v>
      </c>
      <c r="N85" s="24">
        <f>+('C'!J51/D!N$60)*1000</f>
        <v>1.4233912144442205</v>
      </c>
      <c r="O85" s="24" t="e">
        <f>+('C'!K51/D!O$60)*1000</f>
        <v>#VALUE!</v>
      </c>
      <c r="P85" s="24" t="e">
        <f>+('C'!L51/D!P$60)*1000</f>
        <v>#VALUE!</v>
      </c>
      <c r="Q85" s="24" t="e">
        <f>+('C'!M51/D!Q$60)*1000</f>
        <v>#VALUE!</v>
      </c>
      <c r="R85" s="24">
        <f>+('C'!N51/D!R$60)*1000</f>
        <v>-7.5420666154732193E-3</v>
      </c>
      <c r="S85" s="24" t="e">
        <f>+('C'!O51/D!S$60)*1000</f>
        <v>#VALUE!</v>
      </c>
      <c r="T85" s="24">
        <f>+('C'!P51/D!T$60)*1000</f>
        <v>-7.6617126514920654E-3</v>
      </c>
      <c r="U85" s="24">
        <f>+('C'!Q51/D!U$60)*1000</f>
        <v>-6.9008902489915156E-3</v>
      </c>
      <c r="V85" s="24" t="e">
        <f>+('C'!R51/D!V$60)*1000</f>
        <v>#VALUE!</v>
      </c>
      <c r="W85" s="24">
        <f>+('C'!S51/D!W$60)*1000</f>
        <v>-8.1309259175248363E-3</v>
      </c>
      <c r="X85" s="24">
        <f>+('C'!T51/D!X$60)*1000</f>
        <v>-8.1175453953718051E-3</v>
      </c>
      <c r="Y85" s="24">
        <f>+('C'!U51/D!Y$60)*1000</f>
        <v>-1.303699835562864E-2</v>
      </c>
      <c r="Z85" s="24">
        <f>+('C'!V51/D!Z$60)*1000</f>
        <v>-2.0958776273797733E-2</v>
      </c>
      <c r="AA85" s="24">
        <f>+('C'!W51/D!AA$60)*1000</f>
        <v>-6.9491126324510528E-3</v>
      </c>
      <c r="AB85" s="24" t="e">
        <f>+('C'!X51/D!AB$60)*1000</f>
        <v>#VALUE!</v>
      </c>
      <c r="AC85" s="24" t="e">
        <f>+('C'!Y51/D!AC$60)*1000</f>
        <v>#VALUE!</v>
      </c>
      <c r="AD85" s="24">
        <f>+('C'!Z51/D!AD$60)*1000</f>
        <v>0.12647879541955756</v>
      </c>
      <c r="AE85" s="24" t="e">
        <f>+('C'!AA51/D!AE$60)*1000</f>
        <v>#VALUE!</v>
      </c>
      <c r="AF85" s="24">
        <f>+('C'!AB51/D!AF$60)*1000</f>
        <v>-2.353299862337031E-2</v>
      </c>
      <c r="AG85" s="24">
        <f>+('C'!AC51/D!AG$60)*1000</f>
        <v>-4.4395696021599304E-3</v>
      </c>
      <c r="AH85" s="24">
        <f>+('C'!AD51/D!AH$60)*1000</f>
        <v>-3.4412819056200902E-3</v>
      </c>
    </row>
    <row r="86" spans="6:34" x14ac:dyDescent="0.25">
      <c r="F86" s="229" t="s">
        <v>21</v>
      </c>
      <c r="G86" s="230"/>
      <c r="H86" s="24">
        <f>+('C'!D52/D!H$60)*1000</f>
        <v>-2.1273493658375884</v>
      </c>
      <c r="I86" s="24">
        <f>+('C'!E52/D!I$60)*1000</f>
        <v>-1.99054134363435</v>
      </c>
      <c r="J86" s="24">
        <f>+('C'!F52/D!J$60)*1000</f>
        <v>-2.1190507132382344</v>
      </c>
      <c r="K86" s="24">
        <f>+('C'!G52/D!K$60)*1000</f>
        <v>-2.080784499054821</v>
      </c>
      <c r="L86" s="24">
        <f>+('C'!H52/D!L$60)*1000</f>
        <v>-1.590984600627382</v>
      </c>
      <c r="M86" s="24">
        <f>+('C'!I52/D!M$60)*1000</f>
        <v>-2.30031129955047</v>
      </c>
      <c r="N86" s="24">
        <f>+('C'!J52/D!N$60)*1000</f>
        <v>-2.2935282176719789</v>
      </c>
      <c r="O86" s="24">
        <f>+('C'!K52/D!O$60)*1000</f>
        <v>-2.2184949198127306</v>
      </c>
      <c r="P86" s="24">
        <f>+('C'!L52/D!P$60)*1000</f>
        <v>-2.2310286515334106</v>
      </c>
      <c r="Q86" s="24">
        <f>+('C'!M52/D!Q$60)*1000</f>
        <v>-2.4093373657873003</v>
      </c>
      <c r="R86" s="24">
        <f>+('C'!N52/D!R$60)*1000</f>
        <v>-2.9824820742944906</v>
      </c>
      <c r="S86" s="24">
        <f>+('C'!O52/D!S$60)*1000</f>
        <v>-3.7980142044107179</v>
      </c>
      <c r="T86" s="24">
        <f>+('C'!P52/D!T$60)*1000</f>
        <v>-4.0805362526078905</v>
      </c>
      <c r="U86" s="24">
        <f>+('C'!Q52/D!U$60)*1000</f>
        <v>-4.2984797607455825</v>
      </c>
      <c r="V86" s="24">
        <f>+('C'!R52/D!V$60)*1000</f>
        <v>-4.0720135522483893</v>
      </c>
      <c r="W86" s="24">
        <f>+('C'!S52/D!W$60)*1000</f>
        <v>-4.5581708932540943</v>
      </c>
      <c r="X86" s="24">
        <f>+('C'!T52/D!X$60)*1000</f>
        <v>-5.5803665297510827</v>
      </c>
      <c r="Y86" s="24">
        <f>+('C'!U52/D!Y$60)*1000</f>
        <v>-5.6066959690680411</v>
      </c>
      <c r="Z86" s="24">
        <f>+('C'!V52/D!Z$60)*1000</f>
        <v>-5.9779733025200841</v>
      </c>
      <c r="AA86" s="24">
        <f>+('C'!W52/D!AA$60)*1000</f>
        <v>-7.0608552958618569</v>
      </c>
      <c r="AB86" s="24">
        <f>+('C'!X52/D!AB$60)*1000</f>
        <v>-6.2371689553914589</v>
      </c>
      <c r="AC86" s="24">
        <f>+('C'!Y52/D!AC$60)*1000</f>
        <v>-5.2113043775357673</v>
      </c>
      <c r="AD86" s="24">
        <f>+('C'!Z52/D!AD$60)*1000</f>
        <v>-4.8510303464855857</v>
      </c>
      <c r="AE86" s="24">
        <f>+('C'!AA52/D!AE$60)*1000</f>
        <v>-5.1978519209250278</v>
      </c>
      <c r="AF86" s="24">
        <f>+('C'!AB52/D!AF$60)*1000</f>
        <v>-5.2339388816908254</v>
      </c>
      <c r="AG86" s="24">
        <f>+('C'!AC52/D!AG$60)*1000</f>
        <v>-4.4950493329627577</v>
      </c>
      <c r="AH86" s="24">
        <f>+('C'!AD52/D!AH$60)*1000</f>
        <v>-5.6254638288703012</v>
      </c>
    </row>
    <row r="87" spans="6:34" x14ac:dyDescent="0.25">
      <c r="F87" s="225" t="s">
        <v>22</v>
      </c>
      <c r="G87" s="226"/>
      <c r="H87" s="24">
        <f>+('C'!D53/D!H$60)*1000</f>
        <v>0.50048124965683849</v>
      </c>
      <c r="I87" s="24">
        <f>+('C'!E53/D!I$60)*1000</f>
        <v>0.11019098300872535</v>
      </c>
      <c r="J87" s="24">
        <f>+('C'!F53/D!J$60)*1000</f>
        <v>-0.68603892814291412</v>
      </c>
      <c r="K87" s="24">
        <f>+('C'!G53/D!K$60)*1000</f>
        <v>-0.42373398445704685</v>
      </c>
      <c r="L87" s="24">
        <f>+('C'!H53/D!L$60)*1000</f>
        <v>-0.67363285199491874</v>
      </c>
      <c r="M87" s="24">
        <f>+('C'!I53/D!M$60)*1000</f>
        <v>-0.29899698610543524</v>
      </c>
      <c r="N87" s="24">
        <f>+('C'!J53/D!N$60)*1000</f>
        <v>-0.90739946035908814</v>
      </c>
      <c r="O87" s="24">
        <f>+('C'!K53/D!O$60)*1000</f>
        <v>3.2637961948401066E-2</v>
      </c>
      <c r="P87" s="24">
        <f>+('C'!L53/D!P$60)*1000</f>
        <v>0.12790585573399577</v>
      </c>
      <c r="Q87" s="24">
        <f>+('C'!M53/D!Q$60)*1000</f>
        <v>0.12862532186756073</v>
      </c>
      <c r="R87" s="24">
        <f>+('C'!N53/D!R$60)*1000</f>
        <v>-0.23934440391629869</v>
      </c>
      <c r="S87" s="24">
        <f>+('C'!O53/D!S$60)*1000</f>
        <v>-0.17302632202987897</v>
      </c>
      <c r="T87" s="24">
        <f>+('C'!P53/D!T$60)*1000</f>
        <v>7.2525610070559784E-2</v>
      </c>
      <c r="U87" s="24">
        <f>+('C'!Q53/D!U$60)*1000</f>
        <v>-0.90500579589187158</v>
      </c>
      <c r="V87" s="24">
        <f>+('C'!R53/D!V$60)*1000</f>
        <v>-1.1390101355224838</v>
      </c>
      <c r="W87" s="24">
        <f>+('C'!S53/D!W$60)*1000</f>
        <v>-1.1964472621693962</v>
      </c>
      <c r="X87" s="24">
        <f>+('C'!T53/D!X$60)*1000</f>
        <v>-1.4389483536462191</v>
      </c>
      <c r="Y87" s="24">
        <f>+('C'!U53/D!Y$60)*1000</f>
        <v>-1.1580827518776944</v>
      </c>
      <c r="Z87" s="24">
        <f>+('C'!V53/D!Z$60)*1000</f>
        <v>-1.3220525365907339</v>
      </c>
      <c r="AA87" s="24">
        <f>+('C'!W53/D!AA$60)*1000</f>
        <v>-1.331812104827105</v>
      </c>
      <c r="AB87" s="24">
        <f>+('C'!X53/D!AB$60)*1000</f>
        <v>-1.2473253012048193</v>
      </c>
      <c r="AC87" s="24">
        <f>+('C'!Y53/D!AC$60)*1000</f>
        <v>-1.2519685458039718</v>
      </c>
      <c r="AD87" s="24">
        <f>+('C'!Z53/D!AD$60)*1000</f>
        <v>-1.3056639532676775</v>
      </c>
      <c r="AE87" s="24">
        <f>+('C'!AA53/D!AE$60)*1000</f>
        <v>-1.1990278710265656</v>
      </c>
      <c r="AF87" s="24">
        <f>+('C'!AB53/D!AF$60)*1000</f>
        <v>-1.2976869787027288</v>
      </c>
      <c r="AG87" s="24">
        <f>+('C'!AC53/D!AG$60)*1000</f>
        <v>-0.81482579607718586</v>
      </c>
      <c r="AH87" s="24">
        <f>+('C'!AD53/D!AH$60)*1000</f>
        <v>-0.97719514584027101</v>
      </c>
    </row>
    <row r="88" spans="6:34" x14ac:dyDescent="0.25">
      <c r="F88" s="229" t="s">
        <v>23</v>
      </c>
      <c r="G88" s="230"/>
      <c r="H88" s="24">
        <f>+('C'!D54/D!H$60)*1000</f>
        <v>-3.3614363092296706</v>
      </c>
      <c r="I88" s="24">
        <f>+('C'!E54/D!I$60)*1000</f>
        <v>-2.6104410708014805</v>
      </c>
      <c r="J88" s="24">
        <f>+('C'!F54/D!J$60)*1000</f>
        <v>-5.5001100386615125</v>
      </c>
      <c r="K88" s="24">
        <f>+('C'!G54/D!K$60)*1000</f>
        <v>-6.1537746534341524</v>
      </c>
      <c r="L88" s="24">
        <f>+('C'!H54/D!L$60)*1000</f>
        <v>-5.7237583024395295</v>
      </c>
      <c r="M88" s="24">
        <f>+('C'!I54/D!M$60)*1000</f>
        <v>-5.1093385267674707</v>
      </c>
      <c r="N88" s="24">
        <f>+('C'!J54/D!N$60)*1000</f>
        <v>-3.5503081500907805</v>
      </c>
      <c r="O88" s="24">
        <f>+('C'!K54/D!O$60)*1000</f>
        <v>-1.8512019623468476</v>
      </c>
      <c r="P88" s="24">
        <f>+('C'!L54/D!P$60)*1000</f>
        <v>-5.2914016133395636</v>
      </c>
      <c r="Q88" s="24">
        <f>+('C'!M54/D!Q$60)*1000</f>
        <v>-2.5946516542778024</v>
      </c>
      <c r="R88" s="24">
        <f>+('C'!N54/D!R$60)*1000</f>
        <v>-3.0388789354962564</v>
      </c>
      <c r="S88" s="24">
        <f>+('C'!O54/D!S$60)*1000</f>
        <v>-3.7434011145364003</v>
      </c>
      <c r="T88" s="24">
        <f>+('C'!P54/D!T$60)*1000</f>
        <v>-4.6333479453339272</v>
      </c>
      <c r="U88" s="24">
        <f>+('C'!Q54/D!U$60)*1000</f>
        <v>-13.710563012936431</v>
      </c>
      <c r="V88" s="24">
        <f>+('C'!R54/D!V$60)*1000</f>
        <v>-27.618324336719486</v>
      </c>
      <c r="W88" s="24">
        <f>+('C'!S54/D!W$60)*1000</f>
        <v>-18.194767000861955</v>
      </c>
      <c r="X88" s="24">
        <f>+('C'!T54/D!X$60)*1000</f>
        <v>-30.862241195879065</v>
      </c>
      <c r="Y88" s="24">
        <f>+('C'!U54/D!Y$60)*1000</f>
        <v>-14.657575352206569</v>
      </c>
      <c r="Z88" s="24">
        <f>+('C'!V54/D!Z$60)*1000</f>
        <v>-21.164791900517226</v>
      </c>
      <c r="AA88" s="24">
        <f>+('C'!W54/D!AA$60)*1000</f>
        <v>-28.235908712335934</v>
      </c>
      <c r="AB88" s="24">
        <f>+('C'!X54/D!AB$60)*1000</f>
        <v>-30.8550206848901</v>
      </c>
      <c r="AC88" s="24">
        <f>+('C'!Y54/D!AC$60)*1000</f>
        <v>-8.3124104633781766</v>
      </c>
      <c r="AD88" s="24">
        <f>+('C'!Z54/D!AD$60)*1000</f>
        <v>-10.970538033277801</v>
      </c>
      <c r="AE88" s="24">
        <f>+('C'!AA54/D!AE$60)*1000</f>
        <v>-14.783341000455883</v>
      </c>
      <c r="AF88" s="24">
        <f>+('C'!AB54/D!AF$60)*1000</f>
        <v>-19.447853631873024</v>
      </c>
      <c r="AG88" s="24">
        <f>+('C'!AC54/D!AG$60)*1000</f>
        <v>-11.322290538394345</v>
      </c>
      <c r="AH88" s="24">
        <f>+('C'!AD54/D!AH$60)*1000</f>
        <v>-18.705031910517345</v>
      </c>
    </row>
    <row r="89" spans="6:34" x14ac:dyDescent="0.25">
      <c r="F89" s="225" t="s">
        <v>24</v>
      </c>
      <c r="G89" s="226"/>
      <c r="H89" s="24">
        <f>+('C'!D55/D!H$60)*1000</f>
        <v>-0.1549704332070499</v>
      </c>
      <c r="I89" s="24">
        <f>+('C'!E55/D!I$60)*1000</f>
        <v>-0.2837623922850428</v>
      </c>
      <c r="J89" s="24">
        <f>+('C'!F55/D!J$60)*1000</f>
        <v>-0.27660669244100783</v>
      </c>
      <c r="K89" s="24">
        <f>+('C'!G55/D!K$60)*1000</f>
        <v>-0.47673432577189662</v>
      </c>
      <c r="L89" s="24">
        <f>+('C'!H55/D!L$60)*1000</f>
        <v>-0.6431357944676328</v>
      </c>
      <c r="M89" s="24">
        <f>+('C'!I55/D!M$60)*1000</f>
        <v>-0.30280917960768289</v>
      </c>
      <c r="N89" s="24">
        <f>+('C'!J55/D!N$60)*1000</f>
        <v>-0.34947720395400439</v>
      </c>
      <c r="O89" s="24">
        <f>+('C'!K55/D!O$60)*1000</f>
        <v>-0.37714142344855062</v>
      </c>
      <c r="P89" s="24">
        <f>+('C'!L55/D!P$60)*1000</f>
        <v>-0.37937733946533531</v>
      </c>
      <c r="Q89" s="24">
        <f>+('C'!M55/D!Q$60)*1000</f>
        <v>-0.46373772044891409</v>
      </c>
      <c r="R89" s="24">
        <f>+('C'!N55/D!R$60)*1000</f>
        <v>-0.56232395853330774</v>
      </c>
      <c r="S89" s="24">
        <f>+('C'!O55/D!S$60)*1000</f>
        <v>-0.57209698838036516</v>
      </c>
      <c r="T89" s="24">
        <f>+('C'!P55/D!T$60)*1000</f>
        <v>-0.73109097728498096</v>
      </c>
      <c r="U89" s="24">
        <f>+('C'!Q55/D!U$60)*1000</f>
        <v>-0.82526637919042967</v>
      </c>
      <c r="V89" s="24">
        <f>+('C'!R55/D!V$60)*1000</f>
        <v>-0.83404526588548233</v>
      </c>
      <c r="W89" s="24">
        <f>+('C'!S55/D!W$60)*1000</f>
        <v>-1.4784255772807695</v>
      </c>
      <c r="X89" s="24">
        <f>+('C'!T55/D!X$60)*1000</f>
        <v>-1.3906208336138979</v>
      </c>
      <c r="Y89" s="24">
        <f>+('C'!U55/D!Y$60)*1000</f>
        <v>-1.4676296609039596</v>
      </c>
      <c r="Z89" s="24">
        <f>+('C'!V55/D!Z$60)*1000</f>
        <v>-1.457967734125674</v>
      </c>
      <c r="AA89" s="24">
        <f>+('C'!W55/D!AA$60)*1000</f>
        <v>-1.7153817642698295</v>
      </c>
      <c r="AB89" s="24">
        <f>+('C'!X55/D!AB$60)*1000</f>
        <v>-1.3660877272530985</v>
      </c>
      <c r="AC89" s="24">
        <f>+('C'!Y55/D!AC$60)*1000</f>
        <v>-1.3146669869741618</v>
      </c>
      <c r="AD89" s="24">
        <f>+('C'!Z55/D!AD$60)*1000</f>
        <v>-1.3272941858748604</v>
      </c>
      <c r="AE89" s="24">
        <f>+('C'!AA55/D!AE$60)*1000</f>
        <v>-1.4996909113514858</v>
      </c>
      <c r="AF89" s="24">
        <f>+('C'!AB55/D!AF$60)*1000</f>
        <v>-1.2658089723864279</v>
      </c>
      <c r="AG89" s="24">
        <f>+('C'!AC55/D!AG$60)*1000</f>
        <v>-0.97477358453108864</v>
      </c>
      <c r="AH89" s="24">
        <f>+('C'!AD55/D!AH$60)*1000</f>
        <v>-1.2661040568865207</v>
      </c>
    </row>
    <row r="90" spans="6:34" ht="15.75" thickBot="1" x14ac:dyDescent="0.3">
      <c r="F90" s="227" t="s">
        <v>25</v>
      </c>
      <c r="G90" s="228"/>
      <c r="H90" s="126">
        <f>+('C'!D56/D!H$60)*1000</f>
        <v>0.63504008126063793</v>
      </c>
      <c r="I90" s="126">
        <f>+('C'!E56/D!I$60)*1000</f>
        <v>0.36603960128582619</v>
      </c>
      <c r="J90" s="126">
        <f>+('C'!F56/D!J$60)*1000</f>
        <v>-2.3114122383682174</v>
      </c>
      <c r="K90" s="126">
        <f>+('C'!G56/D!K$60)*1000</f>
        <v>-1.3252039487502625</v>
      </c>
      <c r="L90" s="126">
        <f>+('C'!H56/D!L$60)*1000</f>
        <v>-0.64446874756954342</v>
      </c>
      <c r="M90" s="126" t="e">
        <f>+('C'!I56/D!M$60)*1000</f>
        <v>#VALUE!</v>
      </c>
      <c r="N90" s="126">
        <f>+('C'!J56/D!N$60)*1000</f>
        <v>4.528805224934436E-2</v>
      </c>
      <c r="O90" s="126" t="e">
        <f>+('C'!K56/D!O$60)*1000</f>
        <v>#VALUE!</v>
      </c>
      <c r="P90" s="126" t="e">
        <f>+('C'!L56/D!P$60)*1000</f>
        <v>#VALUE!</v>
      </c>
      <c r="Q90" s="126">
        <f>+('C'!M56/D!Q$60)*1000</f>
        <v>-4.9561531360831747E-3</v>
      </c>
      <c r="R90" s="126">
        <f>+('C'!N56/D!R$60)*1000</f>
        <v>-3.3314935688231865E-4</v>
      </c>
      <c r="S90" s="126">
        <f>+('C'!O56/D!S$60)*1000</f>
        <v>-3.5281953995731563E-3</v>
      </c>
      <c r="T90" s="126">
        <f>+('C'!P56/D!T$60)*1000</f>
        <v>-7.2790267001101756E-3</v>
      </c>
      <c r="U90" s="126">
        <f>+('C'!Q56/D!U$60)*1000</f>
        <v>5.2340242036444572E-2</v>
      </c>
      <c r="V90" s="126">
        <f>+('C'!R56/D!V$60)*1000</f>
        <v>-3.7543351143112663E-2</v>
      </c>
      <c r="W90" s="126">
        <f>+('C'!S56/D!W$60)*1000</f>
        <v>-1.5327019915619472E-2</v>
      </c>
      <c r="X90" s="126">
        <f>+('C'!T56/D!X$60)*1000</f>
        <v>-7.3488878414472658E-2</v>
      </c>
      <c r="Y90" s="126">
        <f>+('C'!U56/D!Y$60)*1000</f>
        <v>-2.9025821074618905E-2</v>
      </c>
      <c r="Z90" s="126">
        <f>+('C'!V56/D!Z$60)*1000</f>
        <v>-7.3930075932651051E-2</v>
      </c>
      <c r="AA90" s="126">
        <f>+('C'!W56/D!AA$60)*1000</f>
        <v>-3.0415405747176563E-2</v>
      </c>
      <c r="AB90" s="126">
        <f>+('C'!X56/D!AB$60)*1000</f>
        <v>-2.906166601891437E-2</v>
      </c>
      <c r="AC90" s="126">
        <f>+('C'!Y56/D!AC$60)*1000</f>
        <v>-1.3698804185351268E-2</v>
      </c>
      <c r="AD90" s="126">
        <f>+('C'!Z56/D!AD$60)*1000</f>
        <v>-6.508150741264024E-4</v>
      </c>
      <c r="AE90" s="126">
        <f>+('C'!AA56/D!AE$60)*1000</f>
        <v>9.8879356790583951E-3</v>
      </c>
      <c r="AF90" s="126">
        <f>+('C'!AB56/D!AF$60)*1000</f>
        <v>4.2030630010527169E-2</v>
      </c>
      <c r="AG90" s="126">
        <f>+('C'!AC56/D!AG$60)*1000</f>
        <v>3.9409394107837691E-2</v>
      </c>
      <c r="AH90" s="126">
        <f>+('C'!AD56/D!AH$60)*1000</f>
        <v>9.5593253540715781E-3</v>
      </c>
    </row>
    <row r="91" spans="6:34" x14ac:dyDescent="0.25">
      <c r="F91" t="s">
        <v>52</v>
      </c>
    </row>
    <row r="92" spans="6:34" ht="19.5" thickBot="1" x14ac:dyDescent="0.3">
      <c r="G92" s="232" t="s">
        <v>56</v>
      </c>
      <c r="H92" s="232"/>
      <c r="I92" s="232"/>
      <c r="J92" s="232"/>
      <c r="K92" s="232"/>
      <c r="L92" s="232"/>
      <c r="M92" s="232"/>
      <c r="N92" s="232"/>
      <c r="O92" s="232"/>
      <c r="P92" s="232"/>
      <c r="Q92" s="232"/>
      <c r="R92" s="232"/>
      <c r="S92" s="232"/>
      <c r="T92" s="232"/>
      <c r="U92" s="232"/>
      <c r="V92" s="232"/>
      <c r="W92" s="232"/>
      <c r="X92" s="232"/>
      <c r="Y92" s="232"/>
      <c r="Z92" s="232"/>
      <c r="AA92" s="232"/>
      <c r="AB92" s="232"/>
      <c r="AC92" s="232"/>
    </row>
    <row r="93" spans="6:34" x14ac:dyDescent="0.25">
      <c r="G93" s="159" t="s">
        <v>38</v>
      </c>
      <c r="H93" s="160">
        <v>1995</v>
      </c>
      <c r="I93" s="160">
        <v>1996</v>
      </c>
      <c r="J93" s="160">
        <v>1997</v>
      </c>
      <c r="K93" s="160">
        <v>1998</v>
      </c>
      <c r="L93" s="160">
        <v>1999</v>
      </c>
      <c r="M93" s="160">
        <v>2000</v>
      </c>
      <c r="N93" s="160">
        <v>2001</v>
      </c>
      <c r="O93" s="160">
        <v>2002</v>
      </c>
      <c r="P93" s="160">
        <v>2003</v>
      </c>
      <c r="Q93" s="160">
        <v>2004</v>
      </c>
      <c r="R93" s="160">
        <v>2005</v>
      </c>
      <c r="S93" s="160">
        <v>2006</v>
      </c>
      <c r="T93" s="160">
        <v>2007</v>
      </c>
      <c r="U93" s="160">
        <v>2008</v>
      </c>
      <c r="V93" s="160">
        <v>2009</v>
      </c>
      <c r="W93" s="160">
        <v>2010</v>
      </c>
      <c r="X93" s="160">
        <v>2011</v>
      </c>
      <c r="Y93" s="160">
        <v>2012</v>
      </c>
      <c r="Z93" s="160">
        <v>2013</v>
      </c>
      <c r="AA93" s="160">
        <v>2014</v>
      </c>
      <c r="AB93" s="160">
        <v>2015</v>
      </c>
      <c r="AC93" s="160">
        <v>2016</v>
      </c>
      <c r="AD93" s="160">
        <v>2017</v>
      </c>
      <c r="AE93" s="160">
        <v>2018</v>
      </c>
      <c r="AF93" s="160">
        <v>2019</v>
      </c>
      <c r="AG93" s="160">
        <v>2020</v>
      </c>
      <c r="AH93" s="160">
        <v>2021</v>
      </c>
    </row>
    <row r="94" spans="6:34" ht="15.75" thickBot="1" x14ac:dyDescent="0.3">
      <c r="G94" s="161" t="s">
        <v>37</v>
      </c>
      <c r="H94" s="175">
        <v>92507279383.038727</v>
      </c>
      <c r="I94" s="175">
        <v>97160109277.80867</v>
      </c>
      <c r="J94" s="162">
        <v>106659508271.25496</v>
      </c>
      <c r="K94" s="162">
        <v>98443739941.166397</v>
      </c>
      <c r="L94" s="162">
        <v>86186158684.768494</v>
      </c>
      <c r="M94" s="162">
        <v>99886577330.727112</v>
      </c>
      <c r="N94" s="162">
        <v>98211749595.544189</v>
      </c>
      <c r="O94" s="162">
        <v>97963003804.785095</v>
      </c>
      <c r="P94" s="162">
        <v>94641378693.223038</v>
      </c>
      <c r="Q94" s="162">
        <v>117081522349.67728</v>
      </c>
      <c r="R94" s="162">
        <v>145619193046.09409</v>
      </c>
      <c r="S94" s="162">
        <v>161618580752.94565</v>
      </c>
      <c r="T94" s="162">
        <v>206181823187.67459</v>
      </c>
      <c r="U94" s="162">
        <v>242186949772.53314</v>
      </c>
      <c r="V94" s="162">
        <v>232397835356.35651</v>
      </c>
      <c r="W94" s="162">
        <v>286563099757.48175</v>
      </c>
      <c r="X94" s="162">
        <v>334943877377.47156</v>
      </c>
      <c r="Y94" s="162">
        <v>370921317942.56396</v>
      </c>
      <c r="Z94" s="162">
        <v>382116120909.2182</v>
      </c>
      <c r="AA94" s="162">
        <v>381112110485.38477</v>
      </c>
      <c r="AB94" s="162">
        <v>293481753078.86798</v>
      </c>
      <c r="AC94" s="162">
        <v>282825012368.25525</v>
      </c>
      <c r="AD94" s="162">
        <v>311883730442.04541</v>
      </c>
      <c r="AE94" s="162">
        <v>334198218100.71857</v>
      </c>
      <c r="AF94" s="162">
        <v>323109540251.85498</v>
      </c>
      <c r="AG94" s="162">
        <v>270299984937.97015</v>
      </c>
      <c r="AH94" s="162">
        <v>314464137241.33002</v>
      </c>
    </row>
    <row r="95" spans="6:34" x14ac:dyDescent="0.25">
      <c r="G95" s="1" t="s">
        <v>41</v>
      </c>
      <c r="H95" s="158" t="s">
        <v>40</v>
      </c>
      <c r="Y95" s="54"/>
      <c r="Z95" s="54"/>
      <c r="AA95" s="54"/>
      <c r="AB95" s="54"/>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203" t="s">
        <v>26</v>
      </c>
      <c r="G98" s="219"/>
      <c r="H98" s="166">
        <f>+A!D46/(D!H$94)</f>
        <v>2.880189556724243E-6</v>
      </c>
      <c r="I98" s="166">
        <f>+A!E46/(D!I$94)</f>
        <v>2.8712174376250533E-6</v>
      </c>
      <c r="J98" s="166">
        <f>+A!F46/(D!J$94)</f>
        <v>2.0499241328203755E-6</v>
      </c>
      <c r="K98" s="166">
        <f>+A!G46/(D!K$94)</f>
        <v>2.3873991392490706E-6</v>
      </c>
      <c r="L98" s="166">
        <f>+A!H46/(D!L$94)</f>
        <v>1.7187121721225822E-6</v>
      </c>
      <c r="M98" s="166">
        <f>+A!I46/(D!M$94)</f>
        <v>1.4849612827245352E-6</v>
      </c>
      <c r="N98" s="166">
        <f>+A!J46/(D!N$94)</f>
        <v>1.4279594913800692E-6</v>
      </c>
      <c r="O98" s="166">
        <f>+A!K46/(D!O$94)</f>
        <v>1.4670517891263356E-6</v>
      </c>
      <c r="P98" s="166">
        <f>+A!L46/(D!P$94)</f>
        <v>1.6336342742973066E-6</v>
      </c>
      <c r="Q98" s="166">
        <f>+A!M46/(D!Q$94)</f>
        <v>1.80273791939281E-6</v>
      </c>
      <c r="R98" s="166">
        <f>+A!N46/(D!R$94)</f>
        <v>1.2657658385845859E-6</v>
      </c>
      <c r="S98" s="166">
        <f>+A!O46/(D!S$94)</f>
        <v>2.3375016550695366E-6</v>
      </c>
      <c r="T98" s="166">
        <f>+A!P46/(D!T$94)</f>
        <v>2.3493564685335303E-6</v>
      </c>
      <c r="U98" s="166">
        <f>+A!Q46/(D!U$94)</f>
        <v>1.2013537487187818E-6</v>
      </c>
      <c r="V98" s="166">
        <f>+A!R46/(D!V$94)</f>
        <v>1.0288060542103513E-6</v>
      </c>
      <c r="W98" s="166">
        <f>+A!S46/(D!W$94)</f>
        <v>1.2442170687773316E-6</v>
      </c>
      <c r="X98" s="166">
        <f>+A!T46/(D!X$94)</f>
        <v>1.4570829113857563E-6</v>
      </c>
      <c r="Y98" s="166">
        <f>+A!U46/(D!Y$94)</f>
        <v>8.2573064740222523E-7</v>
      </c>
      <c r="Z98" s="166">
        <f>+A!V46/(D!Z$94)</f>
        <v>9.321208410482625E-7</v>
      </c>
      <c r="AA98" s="166">
        <f>+A!W46/(D!AA$94)</f>
        <v>4.6846976280184829E-7</v>
      </c>
      <c r="AB98" s="166">
        <f>+A!X46/(D!AB$94)</f>
        <v>4.3417827058487425E-7</v>
      </c>
      <c r="AC98" s="166">
        <f>+A!Y46/(D!AC$94)</f>
        <v>6.042407585135545E-7</v>
      </c>
      <c r="AD98" s="166">
        <f>+A!Z46/(D!AD$94)</f>
        <v>7.1331935040240948E-7</v>
      </c>
      <c r="AE98" s="166">
        <f>+A!AA46/(D!AE$94)</f>
        <v>6.1092396350978937E-7</v>
      </c>
      <c r="AF98" s="166">
        <f>+A!AB46/(D!AF$94)</f>
        <v>4.3129367177266432E-7</v>
      </c>
      <c r="AG98" s="166">
        <f>+A!AC46/(D!AG$94)</f>
        <v>5.3009214940534139E-7</v>
      </c>
      <c r="AH98" s="166">
        <f>+A!AD46/(D!AH$94)</f>
        <v>6.0503878651824124E-7</v>
      </c>
    </row>
    <row r="99" spans="6:34" x14ac:dyDescent="0.25">
      <c r="F99" s="225" t="s">
        <v>16</v>
      </c>
      <c r="G99" s="226"/>
      <c r="H99" s="163">
        <f>+A!D47/(D!H$94)</f>
        <v>8.2848355838742922E-7</v>
      </c>
      <c r="I99" s="163">
        <f>+A!E47/(D!I$94)</f>
        <v>7.3259602659027965E-7</v>
      </c>
      <c r="J99" s="163">
        <f>+A!F47/(D!J$94)</f>
        <v>9.9756225886028169E-7</v>
      </c>
      <c r="K99" s="163">
        <f>+A!G47/(D!K$94)</f>
        <v>1.0599932516009978E-6</v>
      </c>
      <c r="L99" s="163">
        <f>+A!H47/(D!L$94)</f>
        <v>7.051187908522024E-7</v>
      </c>
      <c r="M99" s="163">
        <f>+A!I47/(D!M$94)</f>
        <v>4.6468135399531489E-7</v>
      </c>
      <c r="N99" s="163" t="e">
        <f>+A!#REF!/(D!N$94)</f>
        <v>#REF!</v>
      </c>
      <c r="O99" s="163">
        <f>+A!K47/(D!O$94)</f>
        <v>2.7790654576345477E-7</v>
      </c>
      <c r="P99" s="163">
        <f>+A!L47/(D!P$94)</f>
        <v>2.7005999228781507E-7</v>
      </c>
      <c r="Q99" s="163">
        <f>+A!M47/(D!Q$94)</f>
        <v>2.0080487106909236E-7</v>
      </c>
      <c r="R99" s="163">
        <f>+A!N47/(D!R$94)</f>
        <v>2.4271347245285407E-7</v>
      </c>
      <c r="S99" s="163">
        <f>+A!O47/(D!S$94)</f>
        <v>2.1774699317398004E-7</v>
      </c>
      <c r="T99" s="163">
        <f>+A!P47/(D!T$94)</f>
        <v>2.3946315556177254E-7</v>
      </c>
      <c r="U99" s="163">
        <f>+A!Q47/(D!U$94)</f>
        <v>2.4602556023750521E-7</v>
      </c>
      <c r="V99" s="163">
        <f>+A!R47/(D!V$94)</f>
        <v>2.972401610112957E-7</v>
      </c>
      <c r="W99" s="163">
        <f>+A!S47/(D!W$94)</f>
        <v>2.1621559109472304E-7</v>
      </c>
      <c r="X99" s="163">
        <f>+A!T47/(D!X$94)</f>
        <v>1.8739790227382668E-7</v>
      </c>
      <c r="Y99" s="163">
        <f>+A!U47/(D!Y$94)</f>
        <v>1.4160749856963835E-7</v>
      </c>
      <c r="Z99" s="163">
        <f>+A!V47/(D!Z$94)</f>
        <v>1.3071523881575928E-7</v>
      </c>
      <c r="AA99" s="163">
        <f>+A!W47/(D!AA$94)</f>
        <v>1.6452922453747276E-7</v>
      </c>
      <c r="AB99" s="163">
        <f>+A!X47/(D!AB$94)</f>
        <v>1.572575791027029E-7</v>
      </c>
      <c r="AC99" s="163">
        <f>+A!Y47/(D!AC$94)</f>
        <v>1.9942719891605587E-7</v>
      </c>
      <c r="AD99" s="163">
        <f>+A!Z47/(D!AD$94)</f>
        <v>2.6521543744126293E-7</v>
      </c>
      <c r="AE99" s="163">
        <f>+A!AA47/(D!AE$94)</f>
        <v>2.1319039462540693E-7</v>
      </c>
      <c r="AF99" s="163">
        <f>+A!AB47/(D!AF$94)</f>
        <v>2.009547905932723E-7</v>
      </c>
      <c r="AG99" s="163">
        <f>+A!AC47/(D!AG$94)</f>
        <v>3.539403452869406E-7</v>
      </c>
      <c r="AH99" s="163">
        <f>+A!AD47/(D!AH$94)</f>
        <v>3.7332969358570874E-7</v>
      </c>
    </row>
    <row r="100" spans="6:34" x14ac:dyDescent="0.25">
      <c r="F100" s="229" t="s">
        <v>17</v>
      </c>
      <c r="G100" s="230"/>
      <c r="H100" s="164">
        <f>+A!D48/(D!H$94)</f>
        <v>2.9250465671960134E-8</v>
      </c>
      <c r="I100" s="164">
        <f>+A!E48/(D!I$94)</f>
        <v>2.8899916034175636E-8</v>
      </c>
      <c r="J100" s="164">
        <f>+A!F48/(D!J$94)</f>
        <v>1.3338492020625745E-8</v>
      </c>
      <c r="K100" s="164">
        <f>+A!G48/(D!K$94)</f>
        <v>8.1772695803826451E-9</v>
      </c>
      <c r="L100" s="164">
        <f>+A!H48/(D!L$94)</f>
        <v>1.7759870301198487E-8</v>
      </c>
      <c r="M100" s="164">
        <f>+A!I48/(D!M$94)</f>
        <v>1.1118490889149336E-8</v>
      </c>
      <c r="N100" s="164">
        <f>+A!J47/(D!N$94)</f>
        <v>3.6809017402577808E-7</v>
      </c>
      <c r="O100" s="164">
        <f>+A!K48/(D!O$94)</f>
        <v>1.0385338959464463E-8</v>
      </c>
      <c r="P100" s="164">
        <f>+A!L48/(D!P$94)</f>
        <v>5.5387823723402302E-9</v>
      </c>
      <c r="Q100" s="164">
        <f>+A!M48/(D!Q$94)</f>
        <v>2.9682480465369341E-9</v>
      </c>
      <c r="R100" s="164">
        <f>+A!N48/(D!R$94)</f>
        <v>1.3535509700126502E-9</v>
      </c>
      <c r="S100" s="164">
        <f>+A!O48/(D!S$94)</f>
        <v>3.3917263562531884E-9</v>
      </c>
      <c r="T100" s="164">
        <f>+A!P48/(D!T$94)</f>
        <v>2.5726370627598021E-9</v>
      </c>
      <c r="U100" s="164">
        <f>+A!Q48/(D!U$94)</f>
        <v>4.7439467778057025E-9</v>
      </c>
      <c r="V100" s="164">
        <f>+A!R48/(D!V$94)</f>
        <v>7.4591916802575575E-11</v>
      </c>
      <c r="W100" s="164" t="e">
        <f>+A!S48/(D!W$94)</f>
        <v>#VALUE!</v>
      </c>
      <c r="X100" s="164">
        <f>+A!T48/(D!X$94)</f>
        <v>9.4161446529314304E-10</v>
      </c>
      <c r="Y100" s="164">
        <f>+A!U48/(D!Y$94)</f>
        <v>1.9845448735140761E-10</v>
      </c>
      <c r="Z100" s="164" t="e">
        <f>+A!V48/(D!Z$94)</f>
        <v>#VALUE!</v>
      </c>
      <c r="AA100" s="164" t="e">
        <f>+A!W48/(D!AA$94)</f>
        <v>#VALUE!</v>
      </c>
      <c r="AB100" s="164">
        <f>+A!X48/(D!AB$94)</f>
        <v>1.7630056879923139E-10</v>
      </c>
      <c r="AC100" s="164">
        <f>+A!Y48/(D!AC$94)</f>
        <v>9.0960837531947827E-10</v>
      </c>
      <c r="AD100" s="164">
        <f>+A!Z48/(D!AD$94)</f>
        <v>1.7788295632275418E-9</v>
      </c>
      <c r="AE100" s="164">
        <f>+A!AA48/(D!AE$94)</f>
        <v>1.5623302929839213E-9</v>
      </c>
      <c r="AF100" s="164">
        <f>+A!AB48/(D!AF$94)</f>
        <v>1.5849949821995694E-9</v>
      </c>
      <c r="AG100" s="164">
        <f>+A!AC48/(D!AG$94)</f>
        <v>1.3436182768687332E-9</v>
      </c>
      <c r="AH100" s="164">
        <f>+A!AD48/(D!AH$94)</f>
        <v>3.3470748341399913E-9</v>
      </c>
    </row>
    <row r="101" spans="6:34" x14ac:dyDescent="0.25">
      <c r="F101" s="225" t="s">
        <v>18</v>
      </c>
      <c r="G101" s="226"/>
      <c r="H101" s="164">
        <f>+A!D49/(D!H$94)</f>
        <v>1.0983795078361142E-7</v>
      </c>
      <c r="I101" s="164">
        <f>+A!E49/(D!I$94)</f>
        <v>5.0328535407656828E-8</v>
      </c>
      <c r="J101" s="164">
        <f>+A!F49/(D!J$94)</f>
        <v>4.4671413521639886E-8</v>
      </c>
      <c r="K101" s="164">
        <f>+A!G49/(D!K$94)</f>
        <v>4.1474257301074503E-8</v>
      </c>
      <c r="L101" s="164">
        <f>+A!H49/(D!L$94)</f>
        <v>4.2477737212889612E-8</v>
      </c>
      <c r="M101" s="164">
        <f>+A!I49/(D!M$94)</f>
        <v>2.9671534246156208E-8</v>
      </c>
      <c r="N101" s="164">
        <f>+A!J48/(D!N$94)</f>
        <v>9.3676775313423446E-9</v>
      </c>
      <c r="O101" s="164">
        <f>+A!K49/(D!O$94)</f>
        <v>2.9079927006697704E-8</v>
      </c>
      <c r="P101" s="164">
        <f>+A!L49/(D!P$94)</f>
        <v>2.8779959015908133E-8</v>
      </c>
      <c r="Q101" s="164">
        <f>+A!M49/(D!Q$94)</f>
        <v>2.4909934048257093E-8</v>
      </c>
      <c r="R101" s="164">
        <f>+A!N49/(D!R$94)</f>
        <v>2.7514923796698452E-8</v>
      </c>
      <c r="S101" s="164">
        <f>+A!O49/(D!S$94)</f>
        <v>2.2044476466763334E-8</v>
      </c>
      <c r="T101" s="164">
        <f>+A!P49/(D!T$94)</f>
        <v>1.9994391048950811E-8</v>
      </c>
      <c r="U101" s="164">
        <f>+A!Q49/(D!U$94)</f>
        <v>1.9148756794516415E-8</v>
      </c>
      <c r="V101" s="164">
        <f>+A!R49/(D!V$94)</f>
        <v>1.5406856068644815E-8</v>
      </c>
      <c r="W101" s="164">
        <f>+A!S49/(D!W$94)</f>
        <v>1.5964340851531982E-8</v>
      </c>
      <c r="X101" s="164">
        <f>+A!T49/(D!X$94)</f>
        <v>1.5529521067011616E-8</v>
      </c>
      <c r="Y101" s="164">
        <f>+A!U49/(D!Y$94)</f>
        <v>1.4109256456406692E-8</v>
      </c>
      <c r="Z101" s="164">
        <f>+A!V49/(D!Z$94)</f>
        <v>1.2896404339796903E-8</v>
      </c>
      <c r="AA101" s="164">
        <f>+A!W49/(D!AA$94)</f>
        <v>1.1315864495902405E-8</v>
      </c>
      <c r="AB101" s="164">
        <f>+A!X49/(D!AB$94)</f>
        <v>1.5669567023351443E-8</v>
      </c>
      <c r="AC101" s="164">
        <f>+A!Y49/(D!AC$94)</f>
        <v>1.2179163261256961E-8</v>
      </c>
      <c r="AD101" s="164">
        <f>+A!Z49/(D!AD$94)</f>
        <v>1.0815642724354344E-8</v>
      </c>
      <c r="AE101" s="164">
        <f>+A!AA49/(D!AE$94)</f>
        <v>1.281220475780506E-8</v>
      </c>
      <c r="AF101" s="164">
        <f>+A!AB49/(D!AF$94)</f>
        <v>1.1030921579170356E-8</v>
      </c>
      <c r="AG101" s="164">
        <f>+A!AC49/(D!AG$94)</f>
        <v>1.2501310352553124E-8</v>
      </c>
      <c r="AH101" s="164">
        <f>+A!AD49/(D!AH$94)</f>
        <v>1.5441713139687692E-8</v>
      </c>
    </row>
    <row r="102" spans="6:34" x14ac:dyDescent="0.25">
      <c r="F102" s="229" t="s">
        <v>19</v>
      </c>
      <c r="G102" s="230"/>
      <c r="H102" s="164">
        <f>+A!D50/(D!H$94)</f>
        <v>4.1003951530061742E-7</v>
      </c>
      <c r="I102" s="164">
        <f>+A!E50/(D!I$94)</f>
        <v>7.2367044996787798E-7</v>
      </c>
      <c r="J102" s="164">
        <f>+A!F50/(D!J$94)</f>
        <v>4.635489212481653E-7</v>
      </c>
      <c r="K102" s="164">
        <f>+A!G50/(D!K$94)</f>
        <v>8.4759955330696835E-7</v>
      </c>
      <c r="L102" s="164">
        <f>+A!H50/(D!L$94)</f>
        <v>6.5238979040304857E-7</v>
      </c>
      <c r="M102" s="164">
        <f>+A!I50/(D!M$94)</f>
        <v>6.520816083660463E-7</v>
      </c>
      <c r="N102" s="164">
        <f>+A!J49/(D!N$94)</f>
        <v>2.7922371928953159E-8</v>
      </c>
      <c r="O102" s="164">
        <f>+A!K50/(D!O$94)</f>
        <v>6.7580788081925064E-7</v>
      </c>
      <c r="P102" s="164">
        <f>+A!L50/(D!P$94)</f>
        <v>8.7244417970331757E-7</v>
      </c>
      <c r="Q102" s="164">
        <f>+A!M50/(D!Q$94)</f>
        <v>1.1557673429958864E-6</v>
      </c>
      <c r="R102" s="164">
        <f>+A!N50/(D!R$94)</f>
        <v>6.8923950133572112E-7</v>
      </c>
      <c r="S102" s="164">
        <f>+A!O50/(D!S$94)</f>
        <v>1.7164845694571776E-6</v>
      </c>
      <c r="T102" s="164">
        <f>+A!P50/(D!T$94)</f>
        <v>1.5171778732175837E-6</v>
      </c>
      <c r="U102" s="164">
        <f>+A!Q50/(D!U$94)</f>
        <v>7.3000547785936465E-7</v>
      </c>
      <c r="V102" s="164">
        <f>+A!R50/(D!V$94)</f>
        <v>6.0876943962520592E-7</v>
      </c>
      <c r="W102" s="164">
        <f>+A!S50/(D!W$94)</f>
        <v>9.0700023910951583E-7</v>
      </c>
      <c r="X102" s="164">
        <f>+A!T50/(D!X$94)</f>
        <v>1.185671173061757E-6</v>
      </c>
      <c r="Y102" s="164">
        <f>+A!U50/(D!Y$94)</f>
        <v>5.9005478901563271E-7</v>
      </c>
      <c r="Z102" s="164">
        <f>+A!V50/(D!Z$94)</f>
        <v>7.171131627422252E-7</v>
      </c>
      <c r="AA102" s="164">
        <f>+A!W50/(D!AA$94)</f>
        <v>2.1512819389438993E-7</v>
      </c>
      <c r="AB102" s="164">
        <f>+A!X50/(D!AB$94)</f>
        <v>1.8610645952262034E-7</v>
      </c>
      <c r="AC102" s="164">
        <f>+A!Y50/(D!AC$94)</f>
        <v>3.3610206255813279E-7</v>
      </c>
      <c r="AD102" s="164">
        <f>+A!Z50/(D!AD$94)</f>
        <v>3.5691634136293923E-7</v>
      </c>
      <c r="AE102" s="164">
        <f>+A!AA50/(D!AE$94)</f>
        <v>3.1026167820185946E-7</v>
      </c>
      <c r="AF102" s="164">
        <f>+A!AB50/(D!AF$94)</f>
        <v>1.6749409490606739E-7</v>
      </c>
      <c r="AG102" s="164">
        <f>+A!AC50/(D!AG$94)</f>
        <v>1.1681898542186846E-7</v>
      </c>
      <c r="AH102" s="164">
        <f>+A!AD50/(D!AH$94)</f>
        <v>1.6897281345383366E-7</v>
      </c>
    </row>
    <row r="103" spans="6:34" x14ac:dyDescent="0.25">
      <c r="F103" s="225" t="s">
        <v>20</v>
      </c>
      <c r="G103" s="226"/>
      <c r="H103" s="164" t="e">
        <f>+A!D51/(D!H$94)</f>
        <v>#VALUE!</v>
      </c>
      <c r="I103" s="164">
        <f>+A!E51/(D!I$94)</f>
        <v>1.5980838345502317E-9</v>
      </c>
      <c r="J103" s="164" t="e">
        <f>+A!F51/(D!J$94)</f>
        <v>#VALUE!</v>
      </c>
      <c r="K103" s="164" t="e">
        <f>+A!G51/(D!K$94)</f>
        <v>#VALUE!</v>
      </c>
      <c r="L103" s="164" t="e">
        <f>+A!H51/(D!L$94)</f>
        <v>#VALUE!</v>
      </c>
      <c r="M103" s="164" t="e">
        <f>+A!I51/(D!M$94)</f>
        <v>#VALUE!</v>
      </c>
      <c r="N103" s="164">
        <f>+A!J50/(D!N$94)</f>
        <v>5.7731106749952855E-7</v>
      </c>
      <c r="O103" s="164" t="e">
        <f>+A!K51/(D!O$94)</f>
        <v>#VALUE!</v>
      </c>
      <c r="P103" s="164" t="e">
        <f>+A!L51/(D!P$94)</f>
        <v>#VALUE!</v>
      </c>
      <c r="Q103" s="164" t="e">
        <f>+A!M51/(D!Q$94)</f>
        <v>#VALUE!</v>
      </c>
      <c r="R103" s="164">
        <f>+A!N51/(D!R$94)</f>
        <v>1.6089911988856785E-11</v>
      </c>
      <c r="S103" s="164" t="e">
        <f>+A!O51/(D!S$94)</f>
        <v>#VALUE!</v>
      </c>
      <c r="T103" s="164">
        <f>+A!P51/(D!T$94)</f>
        <v>6.3051144853670741E-14</v>
      </c>
      <c r="U103" s="164">
        <f>+A!Q51/(D!U$94)</f>
        <v>1.3708418241025006E-12</v>
      </c>
      <c r="V103" s="164" t="e">
        <f>+A!R51/(D!V$94)</f>
        <v>#VALUE!</v>
      </c>
      <c r="W103" s="164">
        <f>+A!S51/(D!W$94)</f>
        <v>1.2723201288252425E-11</v>
      </c>
      <c r="X103" s="164">
        <f>+A!T51/(D!X$94)</f>
        <v>4.5768861697159954E-12</v>
      </c>
      <c r="Y103" s="164">
        <f>+A!U51/(D!Y$94)</f>
        <v>1.7928330560471405E-12</v>
      </c>
      <c r="Z103" s="164">
        <f>+A!V51/(D!Z$94)</f>
        <v>1.4812774678367286E-10</v>
      </c>
      <c r="AA103" s="164">
        <f>+A!W51/(D!AA$94)</f>
        <v>2.1647173556077218E-11</v>
      </c>
      <c r="AB103" s="164" t="e">
        <f>+A!X51/(D!AB$94)</f>
        <v>#VALUE!</v>
      </c>
      <c r="AC103" s="164" t="e">
        <f>+A!Y51/(D!AC$94)</f>
        <v>#VALUE!</v>
      </c>
      <c r="AD103" s="164">
        <f>+A!Z51/(D!AD$94)</f>
        <v>2.1187927919914174E-8</v>
      </c>
      <c r="AE103" s="164" t="e">
        <f>+A!AA51/(D!AE$94)</f>
        <v>#VALUE!</v>
      </c>
      <c r="AF103" s="164">
        <f>+A!AB51/(D!AF$94)</f>
        <v>7.9697430103511659E-11</v>
      </c>
      <c r="AG103" s="164">
        <f>+A!AC51/(D!AG$94)</f>
        <v>1.7871033182293877E-9</v>
      </c>
      <c r="AH103" s="164">
        <f>+A!AD51/(D!AH$94)</f>
        <v>2.2119469841681525E-9</v>
      </c>
    </row>
    <row r="104" spans="6:34" x14ac:dyDescent="0.25">
      <c r="F104" s="229" t="s">
        <v>21</v>
      </c>
      <c r="G104" s="230"/>
      <c r="H104" s="164">
        <f>+A!D52/(D!H$94)</f>
        <v>2.6812506178349184E-8</v>
      </c>
      <c r="I104" s="164">
        <f>+A!E52/(D!I$94)</f>
        <v>5.1067357137413726E-8</v>
      </c>
      <c r="J104" s="164">
        <f>+A!F52/(D!J$94)</f>
        <v>6.2317585255465884E-8</v>
      </c>
      <c r="K104" s="164">
        <f>+A!G52/(D!K$94)</f>
        <v>4.9988653447553009E-8</v>
      </c>
      <c r="L104" s="164">
        <f>+A!H52/(D!L$94)</f>
        <v>6.4738713096701317E-8</v>
      </c>
      <c r="M104" s="164">
        <f>+A!I52/(D!M$94)</f>
        <v>3.7672148756692293E-8</v>
      </c>
      <c r="N104" s="164">
        <f>+A!J51/(D!N$94)</f>
        <v>6.1946254140207485E-9</v>
      </c>
      <c r="O104" s="164">
        <f>+A!K52/(D!O$94)</f>
        <v>4.2472135790070244E-8</v>
      </c>
      <c r="P104" s="164">
        <f>+A!L52/(D!P$94)</f>
        <v>2.3521571967118912E-8</v>
      </c>
      <c r="Q104" s="164">
        <f>+A!M52/(D!Q$94)</f>
        <v>2.3765645886373887E-8</v>
      </c>
      <c r="R104" s="164">
        <f>+A!N52/(D!R$94)</f>
        <v>2.5994561024670726E-8</v>
      </c>
      <c r="S104" s="164">
        <f>+A!O52/(D!S$94)</f>
        <v>2.3507451818350133E-8</v>
      </c>
      <c r="T104" s="164">
        <f>+A!P52/(D!T$94)</f>
        <v>6.6436700327028929E-9</v>
      </c>
      <c r="U104" s="164">
        <f>+A!Q52/(D!U$94)</f>
        <v>9.3951139899861522E-9</v>
      </c>
      <c r="V104" s="164">
        <f>+A!R52/(D!V$94)</f>
        <v>7.4344969579887377E-9</v>
      </c>
      <c r="W104" s="164">
        <f>+A!S52/(D!W$94)</f>
        <v>6.037336982549967E-9</v>
      </c>
      <c r="X104" s="164">
        <f>+A!T52/(D!X$94)</f>
        <v>8.0339727988740142E-9</v>
      </c>
      <c r="Y104" s="164">
        <f>+A!U52/(D!Y$94)</f>
        <v>9.6963097725133118E-9</v>
      </c>
      <c r="Z104" s="164">
        <f>+A!V52/(D!Z$94)</f>
        <v>1.2546926804846929E-8</v>
      </c>
      <c r="AA104" s="164">
        <f>+A!W52/(D!AA$94)</f>
        <v>1.6985581989917502E-8</v>
      </c>
      <c r="AB104" s="164">
        <f>+A!X52/(D!AB$94)</f>
        <v>1.8226540300658862E-8</v>
      </c>
      <c r="AC104" s="164">
        <f>+A!Y52/(D!AC$94)</f>
        <v>1.1688909592251684E-8</v>
      </c>
      <c r="AD104" s="164">
        <f>+A!Z52/(D!AD$94)</f>
        <v>1.2189132131425548E-8</v>
      </c>
      <c r="AE104" s="164">
        <f>+A!AA52/(D!AE$94)</f>
        <v>1.3399119915865202E-8</v>
      </c>
      <c r="AF104" s="164">
        <f>+A!AB52/(D!AF$94)</f>
        <v>1.0631239787356539E-8</v>
      </c>
      <c r="AG104" s="164">
        <f>+A!AC52/(D!AG$94)</f>
        <v>7.2144843087857126E-9</v>
      </c>
      <c r="AH104" s="164">
        <f>+A!AD52/(D!AH$94)</f>
        <v>9.7416418510357803E-9</v>
      </c>
    </row>
    <row r="105" spans="6:34" x14ac:dyDescent="0.25">
      <c r="F105" s="225" t="s">
        <v>22</v>
      </c>
      <c r="G105" s="226"/>
      <c r="H105" s="164">
        <f>+A!D53/(D!H$94)</f>
        <v>5.3108134114046618E-7</v>
      </c>
      <c r="I105" s="164">
        <f>+A!E53/(D!I$94)</f>
        <v>4.4451782033827377E-7</v>
      </c>
      <c r="J105" s="164">
        <f>+A!F53/(D!J$94)</f>
        <v>3.8828840176794036E-7</v>
      </c>
      <c r="K105" s="164">
        <f>+A!G53/(D!K$94)</f>
        <v>3.5987499074265917E-7</v>
      </c>
      <c r="L105" s="164">
        <f>+A!H53/(D!L$94)</f>
        <v>2.0680768550310147E-7</v>
      </c>
      <c r="M105" s="164">
        <f>+A!I53/(D!M$94)</f>
        <v>2.5787098415350713E-7</v>
      </c>
      <c r="N105" s="164">
        <f>+A!J52/(D!N$94)</f>
        <v>3.7024154594278532E-8</v>
      </c>
      <c r="O105" s="164">
        <f>+A!K53/(D!O$94)</f>
        <v>4.0992863060859357E-7</v>
      </c>
      <c r="P105" s="164">
        <f>+A!L53/(D!P$94)</f>
        <v>3.9750636053121962E-7</v>
      </c>
      <c r="Q105" s="164">
        <f>+A!M53/(D!Q$94)</f>
        <v>3.6186333376725849E-7</v>
      </c>
      <c r="R105" s="164">
        <f>+A!N53/(D!R$94)</f>
        <v>2.3067501815758066E-7</v>
      </c>
      <c r="S105" s="164">
        <f>+A!O53/(D!S$94)</f>
        <v>2.6184093315785853E-7</v>
      </c>
      <c r="T105" s="164">
        <f>+A!P53/(D!T$94)</f>
        <v>3.8074549340144182E-7</v>
      </c>
      <c r="U105" s="164">
        <f>+A!Q53/(D!U$94)</f>
        <v>1.2840283107412431E-7</v>
      </c>
      <c r="V105" s="164">
        <f>+A!R53/(D!V$94)</f>
        <v>3.229964250092869E-8</v>
      </c>
      <c r="W105" s="164">
        <f>+A!S53/(D!W$94)</f>
        <v>2.0400030586448079E-8</v>
      </c>
      <c r="X105" s="164">
        <f>+A!T53/(D!X$94)</f>
        <v>1.7077350524469464E-8</v>
      </c>
      <c r="Y105" s="164">
        <f>+A!U53/(D!Y$94)</f>
        <v>3.0615010382763723E-8</v>
      </c>
      <c r="Z105" s="164">
        <f>+A!V53/(D!Z$94)</f>
        <v>2.1442050077616452E-8</v>
      </c>
      <c r="AA105" s="164">
        <f>+A!W53/(D!AA$94)</f>
        <v>8.6598035307685807E-9</v>
      </c>
      <c r="AB105" s="164">
        <f>+A!X53/(D!AB$94)</f>
        <v>1.0734180121765243E-8</v>
      </c>
      <c r="AC105" s="164">
        <f>+A!Y53/(D!AC$94)</f>
        <v>7.0761527887574871E-9</v>
      </c>
      <c r="AD105" s="164">
        <f>+A!Z53/(D!AD$94)</f>
        <v>6.3742375954728308E-9</v>
      </c>
      <c r="AE105" s="164">
        <f>+A!AA53/(D!AE$94)</f>
        <v>2.0527078327905814E-8</v>
      </c>
      <c r="AF105" s="164">
        <f>+A!AB53/(D!AF$94)</f>
        <v>5.2659974034617862E-9</v>
      </c>
      <c r="AG105" s="164">
        <f>+A!AC53/(D!AG$94)</f>
        <v>4.139863345744526E-9</v>
      </c>
      <c r="AH105" s="164">
        <f>+A!AD53/(D!AH$94)</f>
        <v>6.5934863612405948E-9</v>
      </c>
    </row>
    <row r="106" spans="6:34" x14ac:dyDescent="0.25">
      <c r="F106" s="229" t="s">
        <v>23</v>
      </c>
      <c r="G106" s="230"/>
      <c r="H106" s="164">
        <f>+A!D54/(D!H$94)</f>
        <v>8.8340075013581696E-10</v>
      </c>
      <c r="I106" s="164">
        <f>+A!E54/(D!I$94)</f>
        <v>2.2167739579641785E-9</v>
      </c>
      <c r="J106" s="164">
        <f>+A!F54/(D!J$94)</f>
        <v>2.7786833523202482E-9</v>
      </c>
      <c r="K106" s="164">
        <f>+A!G54/(D!K$94)</f>
        <v>1.9587939275289914E-9</v>
      </c>
      <c r="L106" s="164">
        <f>+A!H54/(D!L$94)</f>
        <v>3.2171175073962493E-9</v>
      </c>
      <c r="M106" s="164">
        <f>+A!I54/(D!M$94)</f>
        <v>4.9433869213987373E-9</v>
      </c>
      <c r="N106" s="164">
        <f>+A!J53/(D!N$94)</f>
        <v>3.8022416008047787E-7</v>
      </c>
      <c r="O106" s="164">
        <f>+A!K54/(D!O$94)</f>
        <v>5.5762275428850948E-9</v>
      </c>
      <c r="P106" s="164">
        <f>+A!L54/(D!P$94)</f>
        <v>1.1260603075685252E-8</v>
      </c>
      <c r="Q106" s="164">
        <f>+A!M54/(D!Q$94)</f>
        <v>1.0316486972150557E-8</v>
      </c>
      <c r="R106" s="164">
        <f>+A!N54/(D!R$94)</f>
        <v>6.5639492982043981E-9</v>
      </c>
      <c r="S106" s="164">
        <f>+A!O54/(D!S$94)</f>
        <v>8.3120083949599699E-9</v>
      </c>
      <c r="T106" s="164">
        <f>+A!P54/(D!T$94)</f>
        <v>1.1646278817770901E-7</v>
      </c>
      <c r="U106" s="164">
        <f>+A!Q54/(D!U$94)</f>
        <v>3.4823304921760432E-9</v>
      </c>
      <c r="V106" s="164">
        <f>+A!R54/(D!V$94)</f>
        <v>1.4386941233222418E-8</v>
      </c>
      <c r="W106" s="164">
        <f>+A!S54/(D!W$94)</f>
        <v>2.25552487583714E-8</v>
      </c>
      <c r="X106" s="164">
        <f>+A!T54/(D!X$94)</f>
        <v>5.6742879281179328E-9</v>
      </c>
      <c r="Y106" s="164">
        <f>+A!U54/(D!Y$94)</f>
        <v>7.762816157268871E-9</v>
      </c>
      <c r="Z106" s="164">
        <f>+A!V54/(D!Z$94)</f>
        <v>1.1065955526656744E-8</v>
      </c>
      <c r="AA106" s="164">
        <f>+A!W54/(D!AA$94)</f>
        <v>1.3234454800127439E-8</v>
      </c>
      <c r="AB106" s="164">
        <f>+A!X54/(D!AB$94)</f>
        <v>7.7775601925977301E-9</v>
      </c>
      <c r="AC106" s="164">
        <f>+A!Y54/(D!AC$94)</f>
        <v>6.8247782748674988E-9</v>
      </c>
      <c r="AD106" s="164">
        <f>+A!Z54/(D!AD$94)</f>
        <v>4.574002619431553E-9</v>
      </c>
      <c r="AE106" s="164">
        <f>+A!AA54/(D!AE$94)</f>
        <v>1.2237138855023737E-8</v>
      </c>
      <c r="AF106" s="164">
        <f>+A!AB54/(D!AF$94)</f>
        <v>5.4341385235217289E-9</v>
      </c>
      <c r="AG106" s="164">
        <f>+A!AC54/(D!AG$94)</f>
        <v>3.6588274328870442E-9</v>
      </c>
      <c r="AH106" s="164">
        <f>+A!AD54/(D!AH$94)</f>
        <v>5.0295910175162796E-9</v>
      </c>
    </row>
    <row r="107" spans="6:34" x14ac:dyDescent="0.25">
      <c r="F107" s="225" t="s">
        <v>24</v>
      </c>
      <c r="G107" s="226"/>
      <c r="H107" s="164">
        <f>+A!D55/(D!H$94)</f>
        <v>5.1478294808366589E-8</v>
      </c>
      <c r="I107" s="164">
        <f>+A!E55/(D!I$94)</f>
        <v>4.2288136875721177E-8</v>
      </c>
      <c r="J107" s="164">
        <f>+A!F55/(D!J$94)</f>
        <v>3.5723641162021724E-8</v>
      </c>
      <c r="K107" s="164">
        <f>+A!G55/(D!K$94)</f>
        <v>1.8332023966973817E-8</v>
      </c>
      <c r="L107" s="164">
        <f>+A!H55/(D!L$94)</f>
        <v>2.620238602650592E-8</v>
      </c>
      <c r="M107" s="164">
        <f>+A!I55/(D!M$94)</f>
        <v>2.6921685294073782E-8</v>
      </c>
      <c r="N107" s="164">
        <f>+A!J54/(D!N$94)</f>
        <v>3.0453790023263125E-9</v>
      </c>
      <c r="O107" s="164">
        <f>+A!K55/(D!O$94)</f>
        <v>1.5894561615350785E-8</v>
      </c>
      <c r="P107" s="164">
        <f>+A!L55/(D!P$94)</f>
        <v>2.4522339298573501E-8</v>
      </c>
      <c r="Q107" s="164">
        <f>+A!M55/(D!Q$94)</f>
        <v>2.2287402381108454E-8</v>
      </c>
      <c r="R107" s="164">
        <f>+A!N55/(D!R$94)</f>
        <v>4.0665285091406669E-8</v>
      </c>
      <c r="S107" s="164">
        <f>+A!O55/(D!S$94)</f>
        <v>8.3138398675457385E-8</v>
      </c>
      <c r="T107" s="164">
        <f>+A!P55/(D!T$94)</f>
        <v>6.5869725032152446E-8</v>
      </c>
      <c r="U107" s="164">
        <f>+A!Q55/(D!U$94)</f>
        <v>4.7613837206466203E-8</v>
      </c>
      <c r="V107" s="164">
        <f>+A!R55/(D!V$94)</f>
        <v>5.2367871591137536E-8</v>
      </c>
      <c r="W107" s="164">
        <f>+A!S55/(D!W$94)</f>
        <v>5.5720293413608335E-8</v>
      </c>
      <c r="X107" s="164">
        <f>+A!T55/(D!X$94)</f>
        <v>3.6022990163221721E-8</v>
      </c>
      <c r="Y107" s="164">
        <f>+A!U55/(D!Y$94)</f>
        <v>3.1294723270118017E-8</v>
      </c>
      <c r="Z107" s="164">
        <f>+A!V55/(D!Z$94)</f>
        <v>2.5486325928430787E-8</v>
      </c>
      <c r="AA107" s="164">
        <f>+A!W55/(D!AA$94)</f>
        <v>3.3759252582170038E-8</v>
      </c>
      <c r="AB107" s="164">
        <f>+A!X55/(D!AB$94)</f>
        <v>3.3773966851480252E-8</v>
      </c>
      <c r="AC107" s="164">
        <f>+A!Y55/(D!AC$94)</f>
        <v>2.5477325854821642E-8</v>
      </c>
      <c r="AD107" s="164">
        <f>+A!Z55/(D!AD$94)</f>
        <v>2.7303177975749986E-8</v>
      </c>
      <c r="AE107" s="164">
        <f>+A!AA55/(D!AE$94)</f>
        <v>2.1994868918734654E-8</v>
      </c>
      <c r="AF107" s="164">
        <f>+A!AB55/(D!AF$94)</f>
        <v>1.9108999366553222E-8</v>
      </c>
      <c r="AG107" s="164">
        <f>+A!AC55/(D!AG$94)</f>
        <v>2.0809231644207429E-8</v>
      </c>
      <c r="AH107" s="164">
        <f>+A!AD55/(D!AH$94)</f>
        <v>1.7918367574219633E-8</v>
      </c>
    </row>
    <row r="108" spans="6:34" ht="15.75" thickBot="1" x14ac:dyDescent="0.3">
      <c r="F108" s="227" t="s">
        <v>25</v>
      </c>
      <c r="G108" s="228"/>
      <c r="H108" s="165">
        <f>+A!D56/(D!H$94)</f>
        <v>8.9232210211486247E-7</v>
      </c>
      <c r="I108" s="165">
        <f>+A!E56/(D!I$94)</f>
        <v>7.9403420368137313E-7</v>
      </c>
      <c r="J108" s="165">
        <f>+A!F56/(D!J$94)</f>
        <v>4.1694116840387669E-8</v>
      </c>
      <c r="K108" s="165">
        <f>+A!G56/(D!K$94)</f>
        <v>1.2189703486653029E-13</v>
      </c>
      <c r="L108" s="165">
        <f>+A!H56/(D!L$94)</f>
        <v>8.1219538111716488E-14</v>
      </c>
      <c r="M108" s="165" t="e">
        <f>+A!I56/(D!M$94)</f>
        <v>#VALUE!</v>
      </c>
      <c r="N108" s="165">
        <f>+A!J55/(D!N$94)</f>
        <v>1.8779718390066017E-8</v>
      </c>
      <c r="O108" s="165" t="e">
        <f>+A!K56/(D!O$94)</f>
        <v>#VALUE!</v>
      </c>
      <c r="P108" s="165" t="e">
        <f>+A!L56/(D!P$94)</f>
        <v>#VALUE!</v>
      </c>
      <c r="Q108" s="165">
        <f>+A!M56/(D!Q$94)</f>
        <v>5.5286264391640292E-11</v>
      </c>
      <c r="R108" s="165">
        <f>+A!N56/(D!R$94)</f>
        <v>1.0299397824057842E-9</v>
      </c>
      <c r="S108" s="165">
        <f>+A!O56/(D!S$94)</f>
        <v>1.0354688131794517E-9</v>
      </c>
      <c r="T108" s="165">
        <f>+A!P56/(D!T$94)</f>
        <v>4.2681744995482559E-10</v>
      </c>
      <c r="U108" s="165">
        <f>+A!Q56/(D!U$94)</f>
        <v>1.2534188992640242E-8</v>
      </c>
      <c r="V108" s="165">
        <f>+A!R56/(D!V$94)</f>
        <v>8.2610063775169707E-10</v>
      </c>
      <c r="W108" s="165">
        <f>+A!S56/(D!W$94)</f>
        <v>3.1134853048249304E-10</v>
      </c>
      <c r="X108" s="165">
        <f>+A!T56/(D!X$94)</f>
        <v>7.2949833241655327E-10</v>
      </c>
      <c r="Y108" s="165">
        <f>+A!U56/(D!Y$94)</f>
        <v>3.900476812777927E-10</v>
      </c>
      <c r="Z108" s="165">
        <f>+A!V56/(D!Z$94)</f>
        <v>7.0650774784803719E-10</v>
      </c>
      <c r="AA108" s="165">
        <f>+A!W56/(D!AA$94)</f>
        <v>4.8357975233397267E-9</v>
      </c>
      <c r="AB108" s="165">
        <f>+A!X56/(D!AB$94)</f>
        <v>4.4561850482355193E-9</v>
      </c>
      <c r="AC108" s="165">
        <f>+A!Y56/(D!AC$94)</f>
        <v>4.5554740339670624E-9</v>
      </c>
      <c r="AD108" s="165">
        <f>+A!Z56/(D!AD$94)</f>
        <v>6.9645216726161548E-9</v>
      </c>
      <c r="AE108" s="165">
        <f>+A!AA56/(D!AE$94)</f>
        <v>4.939074808299976E-9</v>
      </c>
      <c r="AF108" s="165">
        <f>+A!AB56/(D!AF$94)</f>
        <v>9.7084908033197298E-9</v>
      </c>
      <c r="AG108" s="165">
        <f>+A!AC56/(D!AG$94)</f>
        <v>7.8781913380005657E-9</v>
      </c>
      <c r="AH108" s="165">
        <f>+A!AD56/(D!AH$94)</f>
        <v>2.4523813963821471E-9</v>
      </c>
    </row>
    <row r="109" spans="6:34" x14ac:dyDescent="0.25">
      <c r="F109" t="s">
        <v>52</v>
      </c>
      <c r="I109" s="55"/>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203" t="s">
        <v>26</v>
      </c>
      <c r="G112" s="219"/>
      <c r="H112" s="50">
        <f>+B!E46/(D!H$94)</f>
        <v>3.5704055097372004E-6</v>
      </c>
      <c r="I112" s="50">
        <f>+B!F46/(D!I$94)</f>
        <v>3.2207837385735987E-6</v>
      </c>
      <c r="J112" s="50">
        <f>+B!G46/(D!J$94)</f>
        <v>4.5941145608305608E-6</v>
      </c>
      <c r="K112" s="50">
        <f>+B!H46/(D!K$94)</f>
        <v>4.7253365249837985E-6</v>
      </c>
      <c r="L112" s="50">
        <f>+B!I46/(D!L$94)</f>
        <v>4.7045767694906884E-6</v>
      </c>
      <c r="M112" s="50">
        <f>+B!J46/(D!M$94)</f>
        <v>3.8058927451412022E-6</v>
      </c>
      <c r="N112" s="50">
        <f>+B!K46/(D!N$94)</f>
        <v>3.5681687928701665E-6</v>
      </c>
      <c r="O112" s="50">
        <f>+B!L46/(D!O$94)</f>
        <v>2.4138020560415863E-6</v>
      </c>
      <c r="P112" s="50">
        <f>+B!M46/(D!P$94)</f>
        <v>4.0404937594953097E-6</v>
      </c>
      <c r="Q112" s="50">
        <f>+B!N46/(D!Q$94)</f>
        <v>2.4768827239356386E-6</v>
      </c>
      <c r="R112" s="50">
        <f>+B!O46/(D!R$94)</f>
        <v>2.6514513088792066E-6</v>
      </c>
      <c r="S112" s="50">
        <f>+B!P46/(D!S$94)</f>
        <v>2.6589442748349817E-6</v>
      </c>
      <c r="T112" s="50">
        <f>+B!Q46/(D!T$94)</f>
        <v>2.6248026699588897E-6</v>
      </c>
      <c r="U112" s="50">
        <f>+B!R46/(D!U$94)</f>
        <v>3.8350047385804087E-6</v>
      </c>
      <c r="V112" s="50">
        <f>+B!S46/(D!V$94)</f>
        <v>6.5160288506042701E-6</v>
      </c>
      <c r="W112" s="50">
        <f>+B!T46/(D!W$94)</f>
        <v>4.125178716312153E-6</v>
      </c>
      <c r="X112" s="50">
        <f>+B!U46/(D!X$94)</f>
        <v>5.4313427498476783E-6</v>
      </c>
      <c r="Y112" s="50">
        <f>+B!V46/(D!Y$94)</f>
        <v>3.1115332124930985E-6</v>
      </c>
      <c r="Z112" s="50">
        <f>+B!W46/(D!Z$94)</f>
        <v>3.7846374985670289E-6</v>
      </c>
      <c r="AA112" s="50">
        <f>+B!X46/(D!AA$94)</f>
        <v>4.8635295205899301E-6</v>
      </c>
      <c r="AB112" s="50">
        <f>+B!Y46/(D!AB$94)</f>
        <v>6.5376977610065763E-6</v>
      </c>
      <c r="AC112" s="50">
        <f>+B!Z46/(D!AC$94)</f>
        <v>2.9302609873871976E-6</v>
      </c>
      <c r="AD112" s="50">
        <f>+B!AA46/(D!AD$94)</f>
        <v>3.0270149028354956E-6</v>
      </c>
      <c r="AE112" s="50">
        <f>+B!AB46/(D!AE$94)</f>
        <v>3.5096117707202045E-6</v>
      </c>
      <c r="AF112" s="50">
        <f>+B!AC46/(D!AF$94)</f>
        <v>4.4134970415557484E-6</v>
      </c>
      <c r="AG112" s="50">
        <f>+B!AD46/(D!AG$94)</f>
        <v>3.546218843556249E-6</v>
      </c>
      <c r="AH112" s="50">
        <f>+B!AE46/(D!AH$94)</f>
        <v>4.6900292444736081E-6</v>
      </c>
    </row>
    <row r="113" spans="6:34" x14ac:dyDescent="0.25">
      <c r="F113" s="225" t="s">
        <v>16</v>
      </c>
      <c r="G113" s="226"/>
      <c r="H113" s="51">
        <f>+B!E47/(D!H$94)</f>
        <v>2.0817183391873547E-7</v>
      </c>
      <c r="I113" s="51">
        <f>+B!F47/(D!I$94)</f>
        <v>1.2211544519855644E-7</v>
      </c>
      <c r="J113" s="51">
        <f>+B!G47/(D!J$94)</f>
        <v>1.6136948574924729E-7</v>
      </c>
      <c r="K113" s="51">
        <f>+B!H47/(D!K$94)</f>
        <v>1.7903464466641812E-7</v>
      </c>
      <c r="L113" s="51">
        <f>+B!I47/(D!L$94)</f>
        <v>1.7531991482839326E-7</v>
      </c>
      <c r="M113" s="51">
        <f>+B!J47/(D!M$94)</f>
        <v>2.2236481210541359E-7</v>
      </c>
      <c r="N113" s="51">
        <f>+B!K47/(D!N$94)</f>
        <v>1.913940040515561E-7</v>
      </c>
      <c r="O113" s="51">
        <f>+B!L47/(D!O$94)</f>
        <v>4.741938098648925E-8</v>
      </c>
      <c r="P113" s="51">
        <f>+B!M47/(D!P$94)</f>
        <v>1.6207942246617342E-7</v>
      </c>
      <c r="Q113" s="51">
        <f>+B!N47/(D!Q$94)</f>
        <v>6.0596854718122444E-8</v>
      </c>
      <c r="R113" s="51">
        <f>+B!O47/(D!R$94)</f>
        <v>1.674546430997E-7</v>
      </c>
      <c r="S113" s="51">
        <f>+B!P47/(D!S$94)</f>
        <v>2.8796658022349173E-8</v>
      </c>
      <c r="T113" s="51">
        <f>+B!Q47/(D!T$94)</f>
        <v>2.630211003160915E-8</v>
      </c>
      <c r="U113" s="51">
        <f>+B!R47/(D!U$94)</f>
        <v>2.259565185134774E-8</v>
      </c>
      <c r="V113" s="51">
        <f>+B!S47/(D!V$94)</f>
        <v>1.8765708352286145E-8</v>
      </c>
      <c r="W113" s="51">
        <f>+B!T47/(D!W$94)</f>
        <v>4.1456558817426151E-8</v>
      </c>
      <c r="X113" s="51">
        <f>+B!U47/(D!X$94)</f>
        <v>5.8200556321950451E-8</v>
      </c>
      <c r="Y113" s="51">
        <f>+B!V47/(D!Y$94)</f>
        <v>4.3785728170293187E-8</v>
      </c>
      <c r="Z113" s="51">
        <f>+B!W47/(D!Z$94)</f>
        <v>4.8731416920313409E-8</v>
      </c>
      <c r="AA113" s="51">
        <f>+B!X47/(D!AA$94)</f>
        <v>8.6765571311510716E-8</v>
      </c>
      <c r="AB113" s="51">
        <f>+B!Y47/(D!AB$94)</f>
        <v>8.8272336280607324E-8</v>
      </c>
      <c r="AC113" s="51">
        <f>+B!Z47/(D!AC$94)</f>
        <v>9.6337342202687752E-8</v>
      </c>
      <c r="AD113" s="51">
        <f>+B!AA47/(D!AD$94)</f>
        <v>7.5604424657161217E-8</v>
      </c>
      <c r="AE113" s="51">
        <f>+B!AB47/(D!AE$94)</f>
        <v>7.9222026228819897E-8</v>
      </c>
      <c r="AF113" s="51">
        <f>+B!AC47/(D!AF$94)</f>
        <v>1.1119687141393136E-7</v>
      </c>
      <c r="AG113" s="51">
        <f>+B!AD47/(D!AG$94)</f>
        <v>1.4197892023119029E-7</v>
      </c>
      <c r="AH113" s="51">
        <f>+B!AE47/(D!AH$94)</f>
        <v>2.3343701651951697E-7</v>
      </c>
    </row>
    <row r="114" spans="6:34" x14ac:dyDescent="0.25">
      <c r="F114" s="229" t="s">
        <v>17</v>
      </c>
      <c r="G114" s="230"/>
      <c r="H114" s="52">
        <f>+B!E48/(D!H$94)</f>
        <v>2.830486441135233E-8</v>
      </c>
      <c r="I114" s="52">
        <f>+B!F48/(D!I$94)</f>
        <v>2.5411262074032161E-8</v>
      </c>
      <c r="J114" s="52">
        <f>+B!G48/(D!J$94)</f>
        <v>2.1866208065282681E-8</v>
      </c>
      <c r="K114" s="52">
        <f>+B!H48/(D!K$94)</f>
        <v>2.0924519946428944E-8</v>
      </c>
      <c r="L114" s="52">
        <f>+B!I48/(D!L$94)</f>
        <v>2.4857135213970401E-8</v>
      </c>
      <c r="M114" s="52">
        <f>+B!J48/(D!M$94)</f>
        <v>1.8753020176052962E-8</v>
      </c>
      <c r="N114" s="52">
        <f>+B!K48/(D!N$94)</f>
        <v>2.9467594375605156E-8</v>
      </c>
      <c r="O114" s="52">
        <f>+B!L48/(D!O$94)</f>
        <v>3.2512590225866718E-8</v>
      </c>
      <c r="P114" s="52">
        <f>+B!M48/(D!P$94)</f>
        <v>2.8820332476784959E-8</v>
      </c>
      <c r="Q114" s="52">
        <f>+B!N48/(D!Q$94)</f>
        <v>3.6608432432223276E-8</v>
      </c>
      <c r="R114" s="52">
        <f>+B!O48/(D!R$94)</f>
        <v>2.8712657394527079E-8</v>
      </c>
      <c r="S114" s="52">
        <f>+B!P48/(D!S$94)</f>
        <v>2.6055698425153069E-8</v>
      </c>
      <c r="T114" s="52">
        <f>+B!Q48/(D!T$94)</f>
        <v>2.2570685078112127E-8</v>
      </c>
      <c r="U114" s="52">
        <f>+B!R48/(D!U$94)</f>
        <v>1.7782436271008469E-8</v>
      </c>
      <c r="V114" s="52">
        <f>+B!S48/(D!V$94)</f>
        <v>1.5659694051881189E-8</v>
      </c>
      <c r="W114" s="52">
        <f>+B!T48/(D!W$94)</f>
        <v>1.5654011293835054E-8</v>
      </c>
      <c r="X114" s="52">
        <f>+B!U48/(D!X$94)</f>
        <v>1.6739222235973042E-8</v>
      </c>
      <c r="Y114" s="52">
        <f>+B!V48/(D!Y$94)</f>
        <v>1.926302871895433E-8</v>
      </c>
      <c r="Z114" s="52">
        <f>+B!W48/(D!Z$94)</f>
        <v>1.8546406739232225E-8</v>
      </c>
      <c r="AA114" s="52">
        <f>+B!X48/(D!AA$94)</f>
        <v>2.618577768964052E-8</v>
      </c>
      <c r="AB114" s="52">
        <f>+B!Y48/(D!AB$94)</f>
        <v>2.9217431441796247E-8</v>
      </c>
      <c r="AC114" s="52">
        <f>+B!Z48/(D!AC$94)</f>
        <v>3.8330343943854054E-8</v>
      </c>
      <c r="AD114" s="52">
        <f>+B!AA48/(D!AD$94)</f>
        <v>2.2041496009607995E-8</v>
      </c>
      <c r="AE114" s="52">
        <f>+B!AB48/(D!AE$94)</f>
        <v>1.9179500825669479E-8</v>
      </c>
      <c r="AF114" s="52">
        <f>+B!AC48/(D!AF$94)</f>
        <v>2.8151632393490676E-8</v>
      </c>
      <c r="AG114" s="52">
        <f>+B!AD48/(D!AG$94)</f>
        <v>3.2493901181739215E-8</v>
      </c>
      <c r="AH114" s="52">
        <f>+B!AE48/(D!AH$94)</f>
        <v>3.5299064934330735E-8</v>
      </c>
    </row>
    <row r="115" spans="6:34" x14ac:dyDescent="0.25">
      <c r="F115" s="225" t="s">
        <v>18</v>
      </c>
      <c r="G115" s="226"/>
      <c r="H115" s="52">
        <f>+B!E49/(D!H$94)</f>
        <v>2.7243607387529398E-8</v>
      </c>
      <c r="I115" s="52">
        <f>+B!F49/(D!I$94)</f>
        <v>4.0788025347611878E-8</v>
      </c>
      <c r="J115" s="52">
        <f>+B!G49/(D!J$94)</f>
        <v>2.8274459997794217E-8</v>
      </c>
      <c r="K115" s="52">
        <f>+B!H49/(D!K$94)</f>
        <v>3.0090435428096582E-8</v>
      </c>
      <c r="L115" s="52">
        <f>+B!I49/(D!L$94)</f>
        <v>2.4607373531485715E-8</v>
      </c>
      <c r="M115" s="52">
        <f>+B!J49/(D!M$94)</f>
        <v>2.8658675434656242E-8</v>
      </c>
      <c r="N115" s="52">
        <f>+B!K49/(D!N$94)</f>
        <v>2.9849330778371581E-8</v>
      </c>
      <c r="O115" s="52">
        <f>+B!L49/(D!O$94)</f>
        <v>3.2192826654075652E-8</v>
      </c>
      <c r="P115" s="52">
        <f>+B!M49/(D!P$94)</f>
        <v>3.661705955524243E-8</v>
      </c>
      <c r="Q115" s="52">
        <f>+B!N49/(D!Q$94)</f>
        <v>3.9403835100652128E-8</v>
      </c>
      <c r="R115" s="52">
        <f>+B!O49/(D!R$94)</f>
        <v>2.9747122679280568E-8</v>
      </c>
      <c r="S115" s="52">
        <f>+B!P49/(D!S$94)</f>
        <v>5.1633933184677501E-8</v>
      </c>
      <c r="T115" s="52">
        <f>+B!Q49/(D!T$94)</f>
        <v>5.1517247426469409E-8</v>
      </c>
      <c r="U115" s="52">
        <f>+B!R49/(D!U$94)</f>
        <v>5.4397439714954152E-8</v>
      </c>
      <c r="V115" s="52">
        <f>+B!S49/(D!V$94)</f>
        <v>2.7285279960877059E-8</v>
      </c>
      <c r="W115" s="52">
        <f>+B!T49/(D!W$94)</f>
        <v>2.5933792614224991E-8</v>
      </c>
      <c r="X115" s="52">
        <f>+B!U49/(D!X$94)</f>
        <v>2.8919101539759932E-8</v>
      </c>
      <c r="Y115" s="52">
        <f>+B!V49/(D!Y$94)</f>
        <v>2.4558103186214063E-8</v>
      </c>
      <c r="Z115" s="52">
        <f>+B!W49/(D!Z$94)</f>
        <v>1.869181280026884E-8</v>
      </c>
      <c r="AA115" s="52">
        <f>+B!X49/(D!AA$94)</f>
        <v>2.1063382084017629E-8</v>
      </c>
      <c r="AB115" s="52">
        <f>+B!Y49/(D!AB$94)</f>
        <v>2.3808948688275813E-8</v>
      </c>
      <c r="AC115" s="52">
        <f>+B!Z49/(D!AC$94)</f>
        <v>2.6158535053352997E-8</v>
      </c>
      <c r="AD115" s="52">
        <f>+B!AA49/(D!AD$94)</f>
        <v>2.2222576311295918E-8</v>
      </c>
      <c r="AE115" s="52">
        <f>+B!AB49/(D!AE$94)</f>
        <v>2.2743445620973697E-8</v>
      </c>
      <c r="AF115" s="52">
        <f>+B!AC49/(D!AF$94)</f>
        <v>2.1793612143148636E-8</v>
      </c>
      <c r="AG115" s="52">
        <f>+B!AD49/(D!AG$94)</f>
        <v>2.1711381158037261E-8</v>
      </c>
      <c r="AH115" s="52">
        <f>+B!AE49/(D!AH$94)</f>
        <v>2.3324612034761442E-8</v>
      </c>
    </row>
    <row r="116" spans="6:34" x14ac:dyDescent="0.25">
      <c r="F116" s="229" t="s">
        <v>19</v>
      </c>
      <c r="G116" s="230"/>
      <c r="H116" s="52">
        <f>+B!E50/(D!H$94)</f>
        <v>2.8189976155305002E-8</v>
      </c>
      <c r="I116" s="52">
        <f>+B!F50/(D!I$94)</f>
        <v>1.8073878395699615E-8</v>
      </c>
      <c r="J116" s="52">
        <f>+B!G50/(D!J$94)</f>
        <v>2.0628878153125501E-8</v>
      </c>
      <c r="K116" s="52">
        <f>+B!H50/(D!K$94)</f>
        <v>1.6802043491932801E-8</v>
      </c>
      <c r="L116" s="52">
        <f>+B!I50/(D!L$94)</f>
        <v>2.5178056814632114E-8</v>
      </c>
      <c r="M116" s="52">
        <f>+B!J50/(D!M$94)</f>
        <v>1.1800023902084584E-8</v>
      </c>
      <c r="N116" s="52">
        <f>+B!K50/(D!N$94)</f>
        <v>2.0772646942973907E-8</v>
      </c>
      <c r="O116" s="52">
        <f>+B!L50/(D!O$94)</f>
        <v>1.6501770435922847E-8</v>
      </c>
      <c r="P116" s="52">
        <f>+B!M50/(D!P$94)</f>
        <v>1.123069015557473E-8</v>
      </c>
      <c r="Q116" s="52">
        <f>+B!N50/(D!Q$94)</f>
        <v>4.0301175670637374E-8</v>
      </c>
      <c r="R116" s="52">
        <f>+B!O50/(D!R$94)</f>
        <v>1.6578439623929462E-7</v>
      </c>
      <c r="S116" s="52">
        <f>+B!P50/(D!S$94)</f>
        <v>9.9952183249855541E-9</v>
      </c>
      <c r="T116" s="52">
        <f>+B!Q50/(D!T$94)</f>
        <v>1.2013677838833242E-8</v>
      </c>
      <c r="U116" s="52">
        <f>+B!R50/(D!U$94)</f>
        <v>3.1279146160084057E-8</v>
      </c>
      <c r="V116" s="52">
        <f>+B!S50/(D!V$94)</f>
        <v>2.2476285082390846E-8</v>
      </c>
      <c r="W116" s="52">
        <f>+B!T50/(D!W$94)</f>
        <v>2.1572365755506177E-8</v>
      </c>
      <c r="X116" s="52">
        <f>+B!U50/(D!X$94)</f>
        <v>2.5247149063333734E-8</v>
      </c>
      <c r="Y116" s="52">
        <f>+B!V50/(D!Y$94)</f>
        <v>1.6193623039294003E-7</v>
      </c>
      <c r="Z116" s="52">
        <f>+B!W50/(D!Z$94)</f>
        <v>5.8061277151065049E-8</v>
      </c>
      <c r="AA116" s="52">
        <f>+B!X50/(D!AA$94)</f>
        <v>3.2912651303640549E-8</v>
      </c>
      <c r="AB116" s="52">
        <f>+B!Y50/(D!AB$94)</f>
        <v>5.0052719959228408E-8</v>
      </c>
      <c r="AC116" s="52">
        <f>+B!Z50/(D!AC$94)</f>
        <v>4.583374678022283E-8</v>
      </c>
      <c r="AD116" s="52">
        <f>+B!AA50/(D!AD$94)</f>
        <v>4.1846203331934237E-8</v>
      </c>
      <c r="AE116" s="52">
        <f>+B!AB50/(D!AE$94)</f>
        <v>3.9363315803303843E-8</v>
      </c>
      <c r="AF116" s="52">
        <f>+B!AC50/(D!AF$94)</f>
        <v>3.9778584036799302E-8</v>
      </c>
      <c r="AG116" s="52">
        <f>+B!AD50/(D!AG$94)</f>
        <v>2.9906146690518957E-8</v>
      </c>
      <c r="AH116" s="52">
        <f>+B!AE50/(D!AH$94)</f>
        <v>4.1119029067778066E-8</v>
      </c>
    </row>
    <row r="117" spans="6:34" x14ac:dyDescent="0.25">
      <c r="F117" s="225" t="s">
        <v>20</v>
      </c>
      <c r="G117" s="226"/>
      <c r="H117" s="52">
        <f>+B!E51/(D!H$94)</f>
        <v>7.3944451135314569E-10</v>
      </c>
      <c r="I117" s="52">
        <f>+B!F51/(D!I$94)</f>
        <v>5.8209074094688532E-10</v>
      </c>
      <c r="J117" s="52">
        <f>+B!G51/(D!J$94)</f>
        <v>7.5824463576489001E-10</v>
      </c>
      <c r="K117" s="52">
        <f>+B!H51/(D!K$94)</f>
        <v>1.2547369703123906E-9</v>
      </c>
      <c r="L117" s="52">
        <f>+B!I51/(D!L$94)</f>
        <v>2.1425482098047633E-9</v>
      </c>
      <c r="M117" s="52">
        <f>+B!J51/(D!M$94)</f>
        <v>2.0316343338913641E-9</v>
      </c>
      <c r="N117" s="52">
        <f>+B!K51/(D!N$94)</f>
        <v>2.5732969939012892E-9</v>
      </c>
      <c r="O117" s="52">
        <f>+B!L51/(D!O$94)</f>
        <v>1.7914211813034246E-9</v>
      </c>
      <c r="P117" s="52">
        <f>+B!M51/(D!P$94)</f>
        <v>2.8352080633754977E-9</v>
      </c>
      <c r="Q117" s="52">
        <f>+B!N51/(D!Q$94)</f>
        <v>2.7080105693626895E-9</v>
      </c>
      <c r="R117" s="52">
        <f>+B!O51/(D!R$94)</f>
        <v>2.174411170509457E-9</v>
      </c>
      <c r="S117" s="52">
        <f>+B!P51/(D!S$94)</f>
        <v>1.5600619608547366E-9</v>
      </c>
      <c r="T117" s="52">
        <f>+B!Q51/(D!T$94)</f>
        <v>1.5852706846155152E-9</v>
      </c>
      <c r="U117" s="52">
        <f>+B!R51/(D!U$94)</f>
        <v>1.2304337631729658E-9</v>
      </c>
      <c r="V117" s="52">
        <f>+B!S51/(D!V$94)</f>
        <v>6.1493257792554205E-10</v>
      </c>
      <c r="W117" s="52">
        <f>+B!T51/(D!W$94)</f>
        <v>1.2636169845540133E-9</v>
      </c>
      <c r="X117" s="52">
        <f>+B!U51/(D!X$94)</f>
        <v>1.0843428542229821E-9</v>
      </c>
      <c r="Y117" s="52">
        <f>+B!V51/(D!Y$94)</f>
        <v>1.5835056428084575E-9</v>
      </c>
      <c r="Z117" s="52">
        <f>+B!W51/(D!Z$94)</f>
        <v>2.64020266300066E-9</v>
      </c>
      <c r="AA117" s="52">
        <f>+B!X51/(D!AA$94)</f>
        <v>8.5795751697200199E-10</v>
      </c>
      <c r="AB117" s="52">
        <f>+B!Y51/(D!AB$94)</f>
        <v>8.9831138472568679E-10</v>
      </c>
      <c r="AC117" s="52">
        <f>+B!Z51/(D!AC$94)</f>
        <v>1.4794695720022724E-9</v>
      </c>
      <c r="AD117" s="52">
        <f>+B!AA51/(D!AD$94)</f>
        <v>1.9580117216581639E-9</v>
      </c>
      <c r="AE117" s="52">
        <f>+B!AB51/(D!AE$94)</f>
        <v>2.4702824709591857E-9</v>
      </c>
      <c r="AF117" s="52">
        <f>+B!AC51/(D!AF$94)</f>
        <v>3.6773504090094056E-9</v>
      </c>
      <c r="AG117" s="52">
        <f>+B!AD51/(D!AG$94)</f>
        <v>2.6144433569323858E-9</v>
      </c>
      <c r="AH117" s="52">
        <f>+B!AE51/(D!AH$94)</f>
        <v>2.770592563092092E-9</v>
      </c>
    </row>
    <row r="118" spans="6:34" x14ac:dyDescent="0.25">
      <c r="F118" s="229" t="s">
        <v>21</v>
      </c>
      <c r="G118" s="230"/>
      <c r="H118" s="52">
        <f>+B!E52/(D!H$94)</f>
        <v>8.6448526573642554E-7</v>
      </c>
      <c r="I118" s="52">
        <f>+B!F52/(D!I$94)</f>
        <v>8.0948406279698911E-7</v>
      </c>
      <c r="J118" s="52">
        <f>+B!G52/(D!J$94)</f>
        <v>8.0744568764536533E-7</v>
      </c>
      <c r="K118" s="52">
        <f>+B!H52/(D!K$94)</f>
        <v>8.5504664949041428E-7</v>
      </c>
      <c r="L118" s="52">
        <f>+B!I52/(D!L$94)</f>
        <v>7.7679097225888661E-7</v>
      </c>
      <c r="M118" s="52">
        <f>+B!J52/(D!M$94)</f>
        <v>9.3931269352982052E-7</v>
      </c>
      <c r="N118" s="52">
        <f>+B!K52/(D!N$94)</f>
        <v>9.3227684444137057E-7</v>
      </c>
      <c r="O118" s="52">
        <f>+B!L52/(D!O$94)</f>
        <v>9.5185505117642462E-7</v>
      </c>
      <c r="P118" s="52">
        <f>+B!M52/(D!P$94)</f>
        <v>9.8204370311709416E-7</v>
      </c>
      <c r="Q118" s="52">
        <f>+B!N52/(D!Q$94)</f>
        <v>8.7089147761052377E-7</v>
      </c>
      <c r="R118" s="52">
        <f>+B!O52/(D!R$94)</f>
        <v>8.7949464161266502E-7</v>
      </c>
      <c r="S118" s="52">
        <f>+B!P52/(D!S$94)</f>
        <v>1.0144965958501752E-6</v>
      </c>
      <c r="T118" s="52">
        <f>+B!Q52/(D!T$94)</f>
        <v>8.5090624036390691E-7</v>
      </c>
      <c r="U118" s="52">
        <f>+B!R52/(D!U$94)</f>
        <v>7.7496330903163222E-7</v>
      </c>
      <c r="V118" s="52">
        <f>+B!S52/(D!V$94)</f>
        <v>7.7153988859257981E-7</v>
      </c>
      <c r="W118" s="52">
        <f>+B!T52/(D!W$94)</f>
        <v>7.0728436484505292E-7</v>
      </c>
      <c r="X118" s="52">
        <f>+B!U52/(D!X$94)</f>
        <v>7.5031375992813834E-7</v>
      </c>
      <c r="Y118" s="52">
        <f>+B!V52/(D!Y$94)</f>
        <v>6.8992826138838089E-7</v>
      </c>
      <c r="Z118" s="52">
        <f>+B!W52/(D!Z$94)</f>
        <v>7.2334974861127876E-7</v>
      </c>
      <c r="AA118" s="52">
        <f>+B!X52/(D!AA$94)</f>
        <v>8.6674390792592679E-7</v>
      </c>
      <c r="AB118" s="52">
        <f>+B!Y52/(D!AB$94)</f>
        <v>1.0025066189410909E-6</v>
      </c>
      <c r="AC118" s="52">
        <f>+B!Z52/(D!AC$94)</f>
        <v>8.7457363805551141E-7</v>
      </c>
      <c r="AD118" s="52">
        <f>+B!AA52/(D!AD$94)</f>
        <v>7.4974285984260745E-7</v>
      </c>
      <c r="AE118" s="52">
        <f>+B!AB52/(D!AE$94)</f>
        <v>7.6396547369697367E-7</v>
      </c>
      <c r="AF118" s="52">
        <f>+B!AC52/(D!AF$94)</f>
        <v>8.107798358284348E-7</v>
      </c>
      <c r="AG118" s="52">
        <f>+B!AD52/(D!AG$94)</f>
        <v>8.4489349880063299E-7</v>
      </c>
      <c r="AH118" s="52">
        <f>+B!AE52/(D!AH$94)</f>
        <v>9.2295961805419533E-7</v>
      </c>
    </row>
    <row r="119" spans="6:34" x14ac:dyDescent="0.25">
      <c r="F119" s="225" t="s">
        <v>22</v>
      </c>
      <c r="G119" s="226"/>
      <c r="H119" s="52">
        <f>+B!E53/(D!H$94)</f>
        <v>3.3401003905931792E-7</v>
      </c>
      <c r="I119" s="52">
        <f>+B!F53/(D!I$94)</f>
        <v>4.0253392354852735E-7</v>
      </c>
      <c r="J119" s="52">
        <f>+B!G53/(D!J$94)</f>
        <v>6.2952230971512588E-7</v>
      </c>
      <c r="K119" s="52">
        <f>+B!H53/(D!K$94)</f>
        <v>5.238181730074265E-7</v>
      </c>
      <c r="L119" s="52">
        <f>+B!I53/(D!L$94)</f>
        <v>5.0829507508543947E-7</v>
      </c>
      <c r="M119" s="52">
        <f>+B!J53/(D!M$94)</f>
        <v>3.7506721124255871E-7</v>
      </c>
      <c r="N119" s="52">
        <f>+B!K53/(D!N$94)</f>
        <v>4.0341446072555801E-7</v>
      </c>
      <c r="O119" s="52">
        <f>+B!L53/(D!O$94)</f>
        <v>3.9655000858704245E-7</v>
      </c>
      <c r="P119" s="52">
        <f>+B!M53/(D!P$94)</f>
        <v>3.4255386436294038E-7</v>
      </c>
      <c r="Q119" s="52">
        <f>+B!N53/(D!Q$94)</f>
        <v>3.1663852037453614E-7</v>
      </c>
      <c r="R119" s="52">
        <f>+B!O53/(D!R$94)</f>
        <v>2.991684618538581E-7</v>
      </c>
      <c r="S119" s="52">
        <f>+B!P53/(D!S$94)</f>
        <v>3.0698747488596371E-7</v>
      </c>
      <c r="T119" s="52">
        <f>+B!Q53/(D!T$94)</f>
        <v>3.6573995143771669E-7</v>
      </c>
      <c r="U119" s="52">
        <f>+B!R53/(D!U$94)</f>
        <v>2.8958624759043075E-7</v>
      </c>
      <c r="V119" s="52">
        <f>+B!S53/(D!V$94)</f>
        <v>2.4603267027993034E-7</v>
      </c>
      <c r="W119" s="52">
        <f>+B!T53/(D!W$94)</f>
        <v>2.0446620674325056E-7</v>
      </c>
      <c r="X119" s="52">
        <f>+B!U53/(D!X$94)</f>
        <v>2.0848095671056069E-7</v>
      </c>
      <c r="Y119" s="52">
        <f>+B!V53/(D!Y$94)</f>
        <v>1.7111931002528256E-7</v>
      </c>
      <c r="Z119" s="52">
        <f>+B!W53/(D!Z$94)</f>
        <v>1.7863891698046721E-7</v>
      </c>
      <c r="AA119" s="52">
        <f>+B!X53/(D!AA$94)</f>
        <v>1.6894044620623281E-7</v>
      </c>
      <c r="AB119" s="52">
        <f>+B!Y53/(D!AB$94)</f>
        <v>2.0757307519431757E-7</v>
      </c>
      <c r="AC119" s="52">
        <f>+B!Z53/(D!AC$94)</f>
        <v>2.1437637177950434E-7</v>
      </c>
      <c r="AD119" s="52">
        <f>+B!AA53/(D!AD$94)</f>
        <v>2.0488821237783101E-7</v>
      </c>
      <c r="AE119" s="52">
        <f>+B!AB53/(D!AE$94)</f>
        <v>1.9366590392918927E-7</v>
      </c>
      <c r="AF119" s="52">
        <f>+B!AC53/(D!AF$94)</f>
        <v>2.0365242062710099E-7</v>
      </c>
      <c r="AG119" s="52">
        <f>+B!AD53/(D!AG$94)</f>
        <v>1.5598746707172729E-7</v>
      </c>
      <c r="AH119" s="52">
        <f>+B!AE53/(D!AH$94)</f>
        <v>1.652279031110169E-7</v>
      </c>
    </row>
    <row r="120" spans="6:34" x14ac:dyDescent="0.25">
      <c r="F120" s="229" t="s">
        <v>23</v>
      </c>
      <c r="G120" s="230"/>
      <c r="H120" s="52">
        <f>+B!E54/(D!H$94)</f>
        <v>1.3244946864415635E-6</v>
      </c>
      <c r="I120" s="52">
        <f>+B!F54/(D!I$94)</f>
        <v>9.9682164542522598E-7</v>
      </c>
      <c r="J120" s="52">
        <f>+B!G54/(D!J$94)</f>
        <v>1.9367987284793566E-6</v>
      </c>
      <c r="K120" s="52">
        <f>+B!H54/(D!K$94)</f>
        <v>2.3828615221261639E-6</v>
      </c>
      <c r="L120" s="52">
        <f>+B!I54/(D!L$94)</f>
        <v>2.5649106930097751E-6</v>
      </c>
      <c r="M120" s="52">
        <f>+B!J54/(D!M$94)</f>
        <v>2.0076230997086287E-6</v>
      </c>
      <c r="N120" s="52">
        <f>+B!K54/(D!N$94)</f>
        <v>1.8137697447972336E-6</v>
      </c>
      <c r="O120" s="52">
        <f>+B!L54/(D!O$94)</f>
        <v>7.6440214256009035E-7</v>
      </c>
      <c r="P120" s="52">
        <f>+B!M54/(D!P$94)</f>
        <v>2.2846180284510453E-6</v>
      </c>
      <c r="Q120" s="52">
        <f>+B!N54/(D!Q$94)</f>
        <v>9.2259903896182769E-7</v>
      </c>
      <c r="R120" s="52">
        <f>+B!O54/(D!R$94)</f>
        <v>8.7620317988997653E-7</v>
      </c>
      <c r="S120" s="52">
        <f>+B!P54/(D!S$94)</f>
        <v>9.8505134284876089E-7</v>
      </c>
      <c r="T120" s="52">
        <f>+B!Q54/(D!T$94)</f>
        <v>1.0751020462081697E-6</v>
      </c>
      <c r="U120" s="52">
        <f>+B!R54/(D!U$94)</f>
        <v>2.4453621491836737E-6</v>
      </c>
      <c r="V120" s="52">
        <f>+B!S54/(D!V$94)</f>
        <v>5.1969115725542223E-6</v>
      </c>
      <c r="W120" s="52">
        <f>+B!T54/(D!W$94)</f>
        <v>2.8217101248706346E-6</v>
      </c>
      <c r="X120" s="52">
        <f>+B!U54/(D!X$94)</f>
        <v>4.110855856750798E-6</v>
      </c>
      <c r="Y120" s="52">
        <f>+B!V54/(D!Y$94)</f>
        <v>1.7860920037564032E-6</v>
      </c>
      <c r="Z120" s="52">
        <f>+B!W54/(D!Z$94)</f>
        <v>2.527636880908941E-6</v>
      </c>
      <c r="AA120" s="52">
        <f>+B!X54/(D!AA$94)</f>
        <v>3.4113636492531712E-6</v>
      </c>
      <c r="AB120" s="52">
        <f>+B!Y54/(D!AB$94)</f>
        <v>4.8769710041065588E-6</v>
      </c>
      <c r="AC120" s="52">
        <f>+B!Z54/(D!AC$94)</f>
        <v>1.3831888372398742E-6</v>
      </c>
      <c r="AD120" s="52">
        <f>+B!AA54/(D!AD$94)</f>
        <v>1.6725415566264411E-6</v>
      </c>
      <c r="AE120" s="52">
        <f>+B!AB54/(D!AE$94)</f>
        <v>2.1469417284079089E-6</v>
      </c>
      <c r="AF120" s="52">
        <f>+B!AC54/(D!AF$94)</f>
        <v>2.9785626238390677E-6</v>
      </c>
      <c r="AG120" s="52">
        <f>+B!AD54/(D!AG$94)</f>
        <v>2.1136345979860429E-6</v>
      </c>
      <c r="AH120" s="52">
        <f>+B!AE54/(D!AH$94)</f>
        <v>3.0415385626819046E-6</v>
      </c>
    </row>
    <row r="121" spans="6:34" x14ac:dyDescent="0.25">
      <c r="F121" s="225" t="s">
        <v>24</v>
      </c>
      <c r="G121" s="226"/>
      <c r="H121" s="52">
        <f>+B!E55/(D!H$94)</f>
        <v>1.1250001156025936E-7</v>
      </c>
      <c r="I121" s="52">
        <f>+B!F55/(D!I$94)</f>
        <v>1.5040452412642228E-7</v>
      </c>
      <c r="J121" s="52">
        <f>+B!G55/(D!J$94)</f>
        <v>1.3298767479713514E-7</v>
      </c>
      <c r="K121" s="52">
        <f>+B!H55/(D!K$94)</f>
        <v>2.0278110128617971E-7</v>
      </c>
      <c r="L121" s="52">
        <f>+B!I55/(D!L$94)</f>
        <v>3.1404068139288486E-7</v>
      </c>
      <c r="M121" s="52">
        <f>+B!J55/(D!M$94)</f>
        <v>1.4561215719547695E-7</v>
      </c>
      <c r="N121" s="52">
        <f>+B!K55/(D!N$94)</f>
        <v>1.4415749702357749E-7</v>
      </c>
      <c r="O121" s="52">
        <f>+B!L55/(D!O$94)</f>
        <v>1.7048854517856461E-7</v>
      </c>
      <c r="P121" s="52">
        <f>+B!M55/(D!P$94)</f>
        <v>1.8751512546668747E-7</v>
      </c>
      <c r="Q121" s="52">
        <f>+B!N55/(D!Q$94)</f>
        <v>1.8533812649951258E-7</v>
      </c>
      <c r="R121" s="52">
        <f>+B!O55/(D!R$94)</f>
        <v>2.015861328850248E-7</v>
      </c>
      <c r="S121" s="52">
        <f>+B!P55/(D!S$94)</f>
        <v>2.3241164366749582E-7</v>
      </c>
      <c r="T121" s="52">
        <f>+B!Q55/(D!T$94)</f>
        <v>2.1713238008982863E-7</v>
      </c>
      <c r="U121" s="52">
        <f>+B!R55/(D!U$94)</f>
        <v>1.9459549758673629E-7</v>
      </c>
      <c r="V121" s="52">
        <f>+B!S55/(D!V$94)</f>
        <v>2.088748370894509E-7</v>
      </c>
      <c r="W121" s="52">
        <f>+B!T55/(D!W$94)</f>
        <v>2.8316712817760976E-7</v>
      </c>
      <c r="X121" s="52">
        <f>+B!U55/(D!X$94)</f>
        <v>2.209982477648918E-7</v>
      </c>
      <c r="Y121" s="52">
        <f>+B!V55/(D!Y$94)</f>
        <v>2.0935477753269632E-7</v>
      </c>
      <c r="Z121" s="52">
        <f>+B!W55/(D!Z$94)</f>
        <v>1.988440053751394E-7</v>
      </c>
      <c r="AA121" s="52">
        <f>+B!X55/(D!AA$94)</f>
        <v>2.4020165584192477E-7</v>
      </c>
      <c r="AB121" s="52">
        <f>+B!Y55/(D!AB$94)</f>
        <v>2.4935461653840507E-7</v>
      </c>
      <c r="AC121" s="52">
        <f>+B!Z55/(D!AC$94)</f>
        <v>2.4315911603481299E-7</v>
      </c>
      <c r="AD121" s="52">
        <f>+B!AA55/(D!AD$94)</f>
        <v>2.2910582702959474E-7</v>
      </c>
      <c r="AE121" s="52">
        <f>+B!AB55/(D!AE$94)</f>
        <v>2.3854923719543487E-7</v>
      </c>
      <c r="AF121" s="52">
        <f>+B!AC55/(D!AF$94)</f>
        <v>2.126220103140566E-7</v>
      </c>
      <c r="AG121" s="52">
        <f>+B!AD55/(D!AG$94)</f>
        <v>2.0246405123758631E-7</v>
      </c>
      <c r="AH121" s="52">
        <f>+B!AE55/(D!AH$94)</f>
        <v>2.234532389493878E-7</v>
      </c>
    </row>
    <row r="122" spans="6:34" ht="15.75" thickBot="1" x14ac:dyDescent="0.3">
      <c r="F122" s="227" t="s">
        <v>25</v>
      </c>
      <c r="G122" s="228"/>
      <c r="H122" s="53">
        <f>+B!E56/(D!H$94)</f>
        <v>6.4226642915296521E-7</v>
      </c>
      <c r="I122" s="53">
        <f>+B!F56/(D!I$94)</f>
        <v>6.5456935436491699E-7</v>
      </c>
      <c r="J122" s="53">
        <f>+B!G56/(D!J$94)</f>
        <v>8.5446287421673375E-7</v>
      </c>
      <c r="K122" s="53">
        <f>+B!H56/(D!K$94)</f>
        <v>5.1272310489387486E-7</v>
      </c>
      <c r="L122" s="53">
        <f>+B!I56/(D!L$94)</f>
        <v>2.8843494569613878E-7</v>
      </c>
      <c r="M122" s="53">
        <f>+B!J56/(D!M$94)</f>
        <v>5.4669657785142267E-8</v>
      </c>
      <c r="N122" s="53">
        <f>+B!K56/(D!N$94)</f>
        <v>4.9328110128890282E-10</v>
      </c>
      <c r="O122" s="53">
        <f>+B!L56/(D!O$94)</f>
        <v>8.8298639935921224E-11</v>
      </c>
      <c r="P122" s="53">
        <f>+B!M56/(D!P$94)</f>
        <v>2.1803253803906809E-9</v>
      </c>
      <c r="Q122" s="53">
        <f>+B!N56/(D!Q$94)</f>
        <v>1.7978754954289352E-9</v>
      </c>
      <c r="R122" s="53">
        <f>+B!O56/(D!R$94)</f>
        <v>1.1252774896790656E-9</v>
      </c>
      <c r="S122" s="53">
        <f>+B!P56/(D!S$94)</f>
        <v>1.9560560334535554E-9</v>
      </c>
      <c r="T122" s="53">
        <f>+B!Q56/(D!T$94)</f>
        <v>1.9328473957534735E-9</v>
      </c>
      <c r="U122" s="53">
        <f>+B!R56/(D!U$94)</f>
        <v>3.2122829109111282E-9</v>
      </c>
      <c r="V122" s="53">
        <f>+B!S56/(D!V$94)</f>
        <v>7.8710371686341434E-9</v>
      </c>
      <c r="W122" s="53">
        <f>+B!T56/(D!W$94)</f>
        <v>2.6693178593034424E-9</v>
      </c>
      <c r="X122" s="53">
        <f>+B!U56/(D!X$94)</f>
        <v>1.0504718066647231E-8</v>
      </c>
      <c r="Y122" s="53">
        <f>+B!V56/(D!Y$94)</f>
        <v>3.9116031616836513E-9</v>
      </c>
      <c r="Z122" s="53">
        <f>+B!W56/(D!Z$94)</f>
        <v>9.497063330814459E-9</v>
      </c>
      <c r="AA122" s="53">
        <f>+B!X56/(D!AA$94)</f>
        <v>8.4962243678797356E-9</v>
      </c>
      <c r="AB122" s="53">
        <f>+B!Y56/(D!AB$94)</f>
        <v>9.042371364351386E-9</v>
      </c>
      <c r="AC122" s="53">
        <f>+B!Z56/(D!AC$94)</f>
        <v>6.8237140125609943E-9</v>
      </c>
      <c r="AD122" s="53">
        <f>+B!AA56/(D!AD$94)</f>
        <v>7.0634720088721027E-9</v>
      </c>
      <c r="AE122" s="53">
        <f>+B!AB56/(D!AE$94)</f>
        <v>3.5112634850924029E-9</v>
      </c>
      <c r="AF122" s="53">
        <f>+B!AC56/(D!AF$94)</f>
        <v>3.2829764146647173E-9</v>
      </c>
      <c r="AG122" s="53">
        <f>+B!AD56/(D!AG$94)</f>
        <v>5.3401778780389148E-10</v>
      </c>
      <c r="AH122" s="53">
        <f>+B!AE56/(D!AH$94)</f>
        <v>9.0055420145626734E-10</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203" t="s">
        <v>26</v>
      </c>
      <c r="G126" s="219"/>
      <c r="H126" s="167">
        <f>+'C'!D46/(D!H$94)</f>
        <v>-6.9021595301295763E-7</v>
      </c>
      <c r="I126" s="167">
        <f>+'C'!E46/(D!I$94)</f>
        <v>-3.495663009485454E-7</v>
      </c>
      <c r="J126" s="167">
        <f>+'C'!F46/(D!J$94)</f>
        <v>-2.5441904280101844E-6</v>
      </c>
      <c r="K126" s="167">
        <f>+'C'!G46/(D!K$94)</f>
        <v>-2.3379373857347279E-6</v>
      </c>
      <c r="L126" s="167">
        <f>+'C'!H46/(D!L$94)</f>
        <v>-2.9858645973681064E-6</v>
      </c>
      <c r="M126" s="167">
        <f>+'C'!I46/(D!M$94)</f>
        <v>-2.320931462416667E-6</v>
      </c>
      <c r="N126" s="167">
        <f>+'C'!J46/(D!N$94)</f>
        <v>-2.1402093014900975E-6</v>
      </c>
      <c r="O126" s="167">
        <f>+'C'!K46/(D!O$94)</f>
        <v>-9.4675026691525064E-7</v>
      </c>
      <c r="P126" s="167">
        <f>+'C'!L46/(D!P$94)</f>
        <v>-2.4068594851980029E-6</v>
      </c>
      <c r="Q126" s="167">
        <f>+'C'!M46/(D!Q$94)</f>
        <v>-6.7414480454282872E-7</v>
      </c>
      <c r="R126" s="167">
        <f>+'C'!N46/(D!R$94)</f>
        <v>-1.3856854702946207E-6</v>
      </c>
      <c r="S126" s="167">
        <f>+'C'!O46/(D!S$94)</f>
        <v>-3.2144261976544501E-7</v>
      </c>
      <c r="T126" s="167">
        <f>+'C'!P46/(D!T$94)</f>
        <v>-2.7544620142535912E-7</v>
      </c>
      <c r="U126" s="167">
        <f>+'C'!Q46/(D!U$94)</f>
        <v>-2.6336509898616263E-6</v>
      </c>
      <c r="V126" s="167">
        <f>+'C'!R46/(D!V$94)</f>
        <v>-5.4872227963939185E-6</v>
      </c>
      <c r="W126" s="167">
        <f>+'C'!S46/(D!W$94)</f>
        <v>-2.8809616475348216E-6</v>
      </c>
      <c r="X126" s="167">
        <f>+'C'!T46/(D!X$94)</f>
        <v>-3.9742598384619222E-6</v>
      </c>
      <c r="Y126" s="167">
        <f>+'C'!U46/(D!Y$94)</f>
        <v>-2.2858025650908732E-6</v>
      </c>
      <c r="Z126" s="167">
        <f>+'C'!V46/(D!Z$94)</f>
        <v>-2.852516657518767E-6</v>
      </c>
      <c r="AA126" s="167">
        <f>+'C'!W46/(D!AA$94)</f>
        <v>-4.3950597577880821E-6</v>
      </c>
      <c r="AB126" s="167">
        <f>+'C'!X46/(D!AB$94)</f>
        <v>-6.1035194904217024E-6</v>
      </c>
      <c r="AC126" s="167">
        <f>+'C'!Y46/(D!AC$94)</f>
        <v>-2.3260202288736429E-6</v>
      </c>
      <c r="AD126" s="167">
        <f>+'C'!Z46/(D!AD$94)</f>
        <v>-2.3136955524330862E-6</v>
      </c>
      <c r="AE126" s="167">
        <f>+'C'!AA46/(D!AE$94)</f>
        <v>-2.8986878072104155E-6</v>
      </c>
      <c r="AF126" s="167">
        <f>+'C'!AB46/(D!AF$94)</f>
        <v>-3.9822033697830841E-6</v>
      </c>
      <c r="AG126" s="167">
        <f>+'C'!AC46/(D!AG$94)</f>
        <v>-3.0161266941509073E-6</v>
      </c>
      <c r="AH126" s="167">
        <f>+'C'!AD46/(D!AH$94)</f>
        <v>-4.084990457955367E-6</v>
      </c>
    </row>
    <row r="127" spans="6:34" x14ac:dyDescent="0.25">
      <c r="F127" s="225" t="s">
        <v>16</v>
      </c>
      <c r="G127" s="226"/>
      <c r="H127" s="163">
        <f>+'C'!D47/(D!H$94)</f>
        <v>6.203117244686937E-7</v>
      </c>
      <c r="I127" s="163">
        <f>+'C'!E47/(D!I$94)</f>
        <v>6.1048058139172329E-7</v>
      </c>
      <c r="J127" s="163">
        <f>+'C'!F47/(D!J$94)</f>
        <v>8.3619277311103445E-7</v>
      </c>
      <c r="K127" s="163">
        <f>+'C'!G47/(D!K$94)</f>
        <v>8.8095860693457983E-7</v>
      </c>
      <c r="L127" s="163">
        <f>+'C'!H47/(D!L$94)</f>
        <v>5.2979887602380908E-7</v>
      </c>
      <c r="M127" s="163">
        <f>+'C'!I47/(D!M$94)</f>
        <v>2.423165418899013E-7</v>
      </c>
      <c r="N127" s="163">
        <f>+'C'!J47/(D!N$94)</f>
        <v>1.7669616997422195E-7</v>
      </c>
      <c r="O127" s="163">
        <f>+'C'!K47/(D!O$94)</f>
        <v>2.3048716477696549E-7</v>
      </c>
      <c r="P127" s="163">
        <f>+'C'!L47/(D!P$94)</f>
        <v>1.0798056982164164E-7</v>
      </c>
      <c r="Q127" s="163">
        <f>+'C'!M47/(D!Q$94)</f>
        <v>1.4020801635096991E-7</v>
      </c>
      <c r="R127" s="163">
        <f>+'C'!N47/(D!R$94)</f>
        <v>7.5258829353154083E-8</v>
      </c>
      <c r="S127" s="163">
        <f>+'C'!O47/(D!S$94)</f>
        <v>1.8895033515163087E-7</v>
      </c>
      <c r="T127" s="163">
        <f>+'C'!P47/(D!T$94)</f>
        <v>2.1316104553016336E-7</v>
      </c>
      <c r="U127" s="163">
        <f>+'C'!Q47/(D!U$94)</f>
        <v>2.2342990838615744E-7</v>
      </c>
      <c r="V127" s="163">
        <f>+'C'!R47/(D!V$94)</f>
        <v>2.7847445265900956E-7</v>
      </c>
      <c r="W127" s="163">
        <f>+'C'!S47/(D!W$94)</f>
        <v>1.747590322772969E-7</v>
      </c>
      <c r="X127" s="163">
        <f>+'C'!T47/(D!X$94)</f>
        <v>1.2919734595187622E-7</v>
      </c>
      <c r="Y127" s="163">
        <f>+'C'!U47/(D!Y$94)</f>
        <v>9.7821770399345171E-8</v>
      </c>
      <c r="Z127" s="163">
        <f>+'C'!V47/(D!Z$94)</f>
        <v>8.1983821895445857E-8</v>
      </c>
      <c r="AA127" s="163">
        <f>+'C'!W47/(D!AA$94)</f>
        <v>7.7763653225962059E-8</v>
      </c>
      <c r="AB127" s="163">
        <f>+'C'!X47/(D!AB$94)</f>
        <v>6.8985242822095579E-8</v>
      </c>
      <c r="AC127" s="163">
        <f>+'C'!Y47/(D!AC$94)</f>
        <v>1.0308985671336812E-7</v>
      </c>
      <c r="AD127" s="163">
        <f>+'C'!Z47/(D!AD$94)</f>
        <v>1.8961101278410171E-7</v>
      </c>
      <c r="AE127" s="163">
        <f>+'C'!AA47/(D!AE$94)</f>
        <v>1.3396836839658703E-7</v>
      </c>
      <c r="AF127" s="163">
        <f>+'C'!AB47/(D!AF$94)</f>
        <v>8.9757919179340935E-8</v>
      </c>
      <c r="AG127" s="163">
        <f>+'C'!AC47/(D!AG$94)</f>
        <v>2.1196142505575034E-7</v>
      </c>
      <c r="AH127" s="163">
        <f>+'C'!AD47/(D!AH$94)</f>
        <v>1.398926770661918E-7</v>
      </c>
    </row>
    <row r="128" spans="6:34" x14ac:dyDescent="0.25">
      <c r="F128" s="229" t="s">
        <v>17</v>
      </c>
      <c r="G128" s="230"/>
      <c r="H128" s="164">
        <f>+'C'!D48/(D!H$94)</f>
        <v>9.4560126060780585E-10</v>
      </c>
      <c r="I128" s="164">
        <f>+'C'!E48/(D!I$94)</f>
        <v>3.4886539601434759E-9</v>
      </c>
      <c r="J128" s="164">
        <f>+'C'!F48/(D!J$94)</f>
        <v>-8.527716044656936E-9</v>
      </c>
      <c r="K128" s="164">
        <f>+'C'!G48/(D!K$94)</f>
        <v>-1.2747250366046298E-8</v>
      </c>
      <c r="L128" s="164">
        <f>+'C'!H48/(D!L$94)</f>
        <v>-7.097264912771915E-9</v>
      </c>
      <c r="M128" s="164">
        <f>+'C'!I48/(D!M$94)</f>
        <v>-7.6345292869036256E-9</v>
      </c>
      <c r="N128" s="164">
        <f>+'C'!J48/(D!N$94)</f>
        <v>3.3862257965017294E-7</v>
      </c>
      <c r="O128" s="164">
        <f>+'C'!K48/(D!O$94)</f>
        <v>-2.2127251266402255E-8</v>
      </c>
      <c r="P128" s="164">
        <f>+'C'!L48/(D!P$94)</f>
        <v>-2.3281550104444729E-8</v>
      </c>
      <c r="Q128" s="164">
        <f>+'C'!M48/(D!Q$94)</f>
        <v>-3.3640184385686342E-8</v>
      </c>
      <c r="R128" s="164">
        <f>+'C'!N48/(D!R$94)</f>
        <v>-2.7359106424514428E-8</v>
      </c>
      <c r="S128" s="164">
        <f>+'C'!O48/(D!S$94)</f>
        <v>-2.2663972068899881E-8</v>
      </c>
      <c r="T128" s="164">
        <f>+'C'!P48/(D!T$94)</f>
        <v>-1.9998048015352327E-8</v>
      </c>
      <c r="U128" s="164">
        <f>+'C'!Q48/(D!U$94)</f>
        <v>-1.3038489493202769E-8</v>
      </c>
      <c r="V128" s="164">
        <f>+'C'!R48/(D!V$94)</f>
        <v>-1.5585102135078614E-8</v>
      </c>
      <c r="W128" s="164" t="e">
        <f>+'C'!S48/(D!W$94)</f>
        <v>#VALUE!</v>
      </c>
      <c r="X128" s="164">
        <f>+'C'!T48/(D!X$94)</f>
        <v>-1.5797607770679899E-8</v>
      </c>
      <c r="Y128" s="164">
        <f>+'C'!U48/(D!Y$94)</f>
        <v>-1.9064574231602924E-8</v>
      </c>
      <c r="Z128" s="164" t="e">
        <f>+'C'!V48/(D!Z$94)</f>
        <v>#VALUE!</v>
      </c>
      <c r="AA128" s="164" t="e">
        <f>+'C'!W48/(D!AA$94)</f>
        <v>#VALUE!</v>
      </c>
      <c r="AB128" s="164">
        <f>+'C'!X48/(D!AB$94)</f>
        <v>-2.9041130872997015E-8</v>
      </c>
      <c r="AC128" s="164">
        <f>+'C'!Y48/(D!AC$94)</f>
        <v>-3.7420735568534575E-8</v>
      </c>
      <c r="AD128" s="164">
        <f>+'C'!Z48/(D!AD$94)</f>
        <v>-2.0262666446380454E-8</v>
      </c>
      <c r="AE128" s="164">
        <f>+'C'!AA48/(D!AE$94)</f>
        <v>-1.7617170532685557E-8</v>
      </c>
      <c r="AF128" s="164">
        <f>+'C'!AB48/(D!AF$94)</f>
        <v>-2.6566637411291104E-8</v>
      </c>
      <c r="AG128" s="164">
        <f>+'C'!AC48/(D!AG$94)</f>
        <v>-3.1150282904870483E-8</v>
      </c>
      <c r="AH128" s="164">
        <f>+'C'!AD48/(D!AH$94)</f>
        <v>-3.1951990100190747E-8</v>
      </c>
    </row>
    <row r="129" spans="6:34" x14ac:dyDescent="0.25">
      <c r="F129" s="225" t="s">
        <v>18</v>
      </c>
      <c r="G129" s="226"/>
      <c r="H129" s="164">
        <f>+'C'!D49/(D!H$94)</f>
        <v>8.2594343396082021E-8</v>
      </c>
      <c r="I129" s="164">
        <f>+'C'!E49/(D!I$94)</f>
        <v>9.5405100600449499E-9</v>
      </c>
      <c r="J129" s="164">
        <f>+'C'!F49/(D!J$94)</f>
        <v>1.6396953523845673E-8</v>
      </c>
      <c r="K129" s="164">
        <f>+'C'!G49/(D!K$94)</f>
        <v>1.1383821872977916E-8</v>
      </c>
      <c r="L129" s="164">
        <f>+'C'!H49/(D!L$94)</f>
        <v>1.7870363681403897E-8</v>
      </c>
      <c r="M129" s="164">
        <f>+'C'!I49/(D!M$94)</f>
        <v>1.0128588114999672E-9</v>
      </c>
      <c r="N129" s="164">
        <f>+'C'!J49/(D!N$94)</f>
        <v>-2.0481653247029234E-8</v>
      </c>
      <c r="O129" s="164">
        <f>+'C'!K49/(D!O$94)</f>
        <v>-3.1128996473779476E-9</v>
      </c>
      <c r="P129" s="164">
        <f>+'C'!L49/(D!P$94)</f>
        <v>-7.8371005393342992E-9</v>
      </c>
      <c r="Q129" s="164">
        <f>+'C'!M49/(D!Q$94)</f>
        <v>-1.4493901052395035E-8</v>
      </c>
      <c r="R129" s="164">
        <f>+'C'!N49/(D!R$94)</f>
        <v>-2.232198882582114E-9</v>
      </c>
      <c r="S129" s="164">
        <f>+'C'!O49/(D!S$94)</f>
        <v>-2.9589456717914161E-8</v>
      </c>
      <c r="T129" s="164">
        <f>+'C'!P49/(D!T$94)</f>
        <v>-3.1522856377518598E-8</v>
      </c>
      <c r="U129" s="164">
        <f>+'C'!Q49/(D!U$94)</f>
        <v>-3.5248682920437734E-8</v>
      </c>
      <c r="V129" s="164">
        <f>+'C'!R49/(D!V$94)</f>
        <v>-1.1878423892232241E-8</v>
      </c>
      <c r="W129" s="164">
        <f>+'C'!S49/(D!W$94)</f>
        <v>-9.9694517626930111E-9</v>
      </c>
      <c r="X129" s="164">
        <f>+'C'!T49/(D!X$94)</f>
        <v>-1.3389580472748316E-8</v>
      </c>
      <c r="Y129" s="164">
        <f>+'C'!U49/(D!Y$94)</f>
        <v>-1.0448846729807371E-8</v>
      </c>
      <c r="Z129" s="164">
        <f>+'C'!V49/(D!Z$94)</f>
        <v>-5.7954084604719356E-9</v>
      </c>
      <c r="AA129" s="164">
        <f>+'C'!W49/(D!AA$94)</f>
        <v>-9.7475175881152219E-9</v>
      </c>
      <c r="AB129" s="164">
        <f>+'C'!X49/(D!AB$94)</f>
        <v>-8.1393816649243725E-9</v>
      </c>
      <c r="AC129" s="164">
        <f>+'C'!Y49/(D!AC$94)</f>
        <v>-1.3979371792096035E-8</v>
      </c>
      <c r="AD129" s="164">
        <f>+'C'!Z49/(D!AD$94)</f>
        <v>-1.1406933586941574E-8</v>
      </c>
      <c r="AE129" s="164">
        <f>+'C'!AA49/(D!AE$94)</f>
        <v>-9.9312408631686372E-9</v>
      </c>
      <c r="AF129" s="164">
        <f>+'C'!AB49/(D!AF$94)</f>
        <v>-1.0762690563978282E-8</v>
      </c>
      <c r="AG129" s="164">
        <f>+'C'!AC49/(D!AG$94)</f>
        <v>-9.2100708054841352E-9</v>
      </c>
      <c r="AH129" s="164">
        <f>+'C'!AD49/(D!AH$94)</f>
        <v>-7.8828988950737484E-9</v>
      </c>
    </row>
    <row r="130" spans="6:34" x14ac:dyDescent="0.25">
      <c r="F130" s="229" t="s">
        <v>19</v>
      </c>
      <c r="G130" s="230"/>
      <c r="H130" s="164">
        <f>+'C'!D50/(D!H$94)</f>
        <v>3.8184953914531244E-7</v>
      </c>
      <c r="I130" s="164">
        <f>+'C'!E50/(D!I$94)</f>
        <v>7.055965715721784E-7</v>
      </c>
      <c r="J130" s="164">
        <f>+'C'!F50/(D!J$94)</f>
        <v>4.4292004309503979E-7</v>
      </c>
      <c r="K130" s="164">
        <f>+'C'!G50/(D!K$94)</f>
        <v>8.3079750981503555E-7</v>
      </c>
      <c r="L130" s="164">
        <f>+'C'!H50/(D!L$94)</f>
        <v>6.2721173358841643E-7</v>
      </c>
      <c r="M130" s="164">
        <f>+'C'!I50/(D!M$94)</f>
        <v>6.4028158446396181E-7</v>
      </c>
      <c r="N130" s="164">
        <f>+'C'!J50/(D!N$94)</f>
        <v>7.1497249859792509E-9</v>
      </c>
      <c r="O130" s="164">
        <f>+'C'!K50/(D!O$94)</f>
        <v>6.5930611038332774E-7</v>
      </c>
      <c r="P130" s="164">
        <f>+'C'!L50/(D!P$94)</f>
        <v>8.6121348954774277E-7</v>
      </c>
      <c r="Q130" s="164">
        <f>+'C'!M50/(D!Q$94)</f>
        <v>1.1154661673252492E-6</v>
      </c>
      <c r="R130" s="164">
        <f>+'C'!N50/(D!R$94)</f>
        <v>5.2345510509642648E-7</v>
      </c>
      <c r="S130" s="164">
        <f>+'C'!O50/(D!S$94)</f>
        <v>1.7064893511321919E-6</v>
      </c>
      <c r="T130" s="164">
        <f>+'C'!P50/(D!T$94)</f>
        <v>1.5051641953787504E-6</v>
      </c>
      <c r="U130" s="164">
        <f>+'C'!Q50/(D!U$94)</f>
        <v>6.9872633169928053E-7</v>
      </c>
      <c r="V130" s="164">
        <f>+'C'!R50/(D!V$94)</f>
        <v>5.8629315454281508E-7</v>
      </c>
      <c r="W130" s="164">
        <f>+'C'!S50/(D!W$94)</f>
        <v>8.8542787335400961E-7</v>
      </c>
      <c r="X130" s="164">
        <f>+'C'!T50/(D!X$94)</f>
        <v>1.1604240239984231E-6</v>
      </c>
      <c r="Y130" s="164">
        <f>+'C'!U50/(D!Y$94)</f>
        <v>4.2811855862269263E-7</v>
      </c>
      <c r="Z130" s="164">
        <f>+'C'!V50/(D!Z$94)</f>
        <v>6.590518855911602E-7</v>
      </c>
      <c r="AA130" s="164">
        <f>+'C'!W50/(D!AA$94)</f>
        <v>1.8221554259074937E-7</v>
      </c>
      <c r="AB130" s="164">
        <f>+'C'!X50/(D!AB$94)</f>
        <v>1.3605373956339194E-7</v>
      </c>
      <c r="AC130" s="164">
        <f>+'C'!Y50/(D!AC$94)</f>
        <v>2.9026831577790997E-7</v>
      </c>
      <c r="AD130" s="164">
        <f>+'C'!Z50/(D!AD$94)</f>
        <v>3.1507013803100501E-7</v>
      </c>
      <c r="AE130" s="164">
        <f>+'C'!AA50/(D!AE$94)</f>
        <v>2.7089836239855564E-7</v>
      </c>
      <c r="AF130" s="164">
        <f>+'C'!AB50/(D!AF$94)</f>
        <v>1.2771551086926812E-7</v>
      </c>
      <c r="AG130" s="164">
        <f>+'C'!AC50/(D!AG$94)</f>
        <v>8.6912838731349489E-8</v>
      </c>
      <c r="AH130" s="164">
        <f>+'C'!AD50/(D!AH$94)</f>
        <v>1.2785378438605558E-7</v>
      </c>
    </row>
    <row r="131" spans="6:34" x14ac:dyDescent="0.25">
      <c r="F131" s="225" t="s">
        <v>20</v>
      </c>
      <c r="G131" s="226"/>
      <c r="H131" s="164" t="e">
        <f>+'C'!D51/(D!H$94)</f>
        <v>#VALUE!</v>
      </c>
      <c r="I131" s="164">
        <f>+'C'!E51/(D!I$94)</f>
        <v>1.0159930936033462E-9</v>
      </c>
      <c r="J131" s="164" t="e">
        <f>+'C'!F51/(D!J$94)</f>
        <v>#VALUE!</v>
      </c>
      <c r="K131" s="164" t="e">
        <f>+'C'!G51/(D!K$94)</f>
        <v>#VALUE!</v>
      </c>
      <c r="L131" s="164" t="e">
        <f>+'C'!H51/(D!L$94)</f>
        <v>#VALUE!</v>
      </c>
      <c r="M131" s="164" t="e">
        <f>+'C'!I51/(D!M$94)</f>
        <v>#VALUE!</v>
      </c>
      <c r="N131" s="164">
        <f>+'C'!J51/(D!N$94)</f>
        <v>5.7473777050562719E-7</v>
      </c>
      <c r="O131" s="164" t="e">
        <f>+'C'!K51/(D!O$94)</f>
        <v>#VALUE!</v>
      </c>
      <c r="P131" s="164" t="e">
        <f>+'C'!L51/(D!P$94)</f>
        <v>#VALUE!</v>
      </c>
      <c r="Q131" s="164" t="e">
        <f>+'C'!M51/(D!Q$94)</f>
        <v>#VALUE!</v>
      </c>
      <c r="R131" s="164">
        <f>+'C'!N51/(D!R$94)</f>
        <v>-2.1583212585206002E-9</v>
      </c>
      <c r="S131" s="164" t="e">
        <f>+'C'!O51/(D!S$94)</f>
        <v>#VALUE!</v>
      </c>
      <c r="T131" s="164">
        <f>+'C'!P51/(D!T$94)</f>
        <v>-1.5852076334706616E-9</v>
      </c>
      <c r="U131" s="164">
        <f>+'C'!Q51/(D!U$94)</f>
        <v>-1.2290629213488632E-9</v>
      </c>
      <c r="V131" s="164" t="e">
        <f>+'C'!R51/(D!V$94)</f>
        <v>#VALUE!</v>
      </c>
      <c r="W131" s="164">
        <f>+'C'!S51/(D!W$94)</f>
        <v>-1.2508937832657609E-9</v>
      </c>
      <c r="X131" s="164">
        <f>+'C'!T51/(D!X$94)</f>
        <v>-1.0797659680532659E-9</v>
      </c>
      <c r="Y131" s="164">
        <f>+'C'!U51/(D!Y$94)</f>
        <v>-1.5817128097524104E-9</v>
      </c>
      <c r="Z131" s="164">
        <f>+'C'!V51/(D!Z$94)</f>
        <v>-2.4920749162169871E-9</v>
      </c>
      <c r="AA131" s="164">
        <f>+'C'!W51/(D!AA$94)</f>
        <v>-8.3631034341592479E-10</v>
      </c>
      <c r="AB131" s="164" t="e">
        <f>+'C'!X51/(D!AB$94)</f>
        <v>#VALUE!</v>
      </c>
      <c r="AC131" s="164" t="e">
        <f>+'C'!Y51/(D!AC$94)</f>
        <v>#VALUE!</v>
      </c>
      <c r="AD131" s="164">
        <f>+'C'!Z51/(D!AD$94)</f>
        <v>1.9229916198256009E-8</v>
      </c>
      <c r="AE131" s="164" t="e">
        <f>+'C'!AA51/(D!AE$94)</f>
        <v>#VALUE!</v>
      </c>
      <c r="AF131" s="164">
        <f>+'C'!AB51/(D!AF$94)</f>
        <v>-3.5976529789058939E-9</v>
      </c>
      <c r="AG131" s="164">
        <f>+'C'!AC51/(D!AG$94)</f>
        <v>-8.27340038702998E-10</v>
      </c>
      <c r="AH131" s="164">
        <f>+'C'!AD51/(D!AH$94)</f>
        <v>-5.5864557892393955E-10</v>
      </c>
    </row>
    <row r="132" spans="6:34" x14ac:dyDescent="0.25">
      <c r="F132" s="229" t="s">
        <v>21</v>
      </c>
      <c r="G132" s="230"/>
      <c r="H132" s="164">
        <f>+'C'!D52/(D!H$94)</f>
        <v>-8.3767275955807635E-7</v>
      </c>
      <c r="I132" s="164">
        <f>+'C'!E52/(D!I$94)</f>
        <v>-7.5841670565957529E-7</v>
      </c>
      <c r="J132" s="164">
        <f>+'C'!F52/(D!J$94)</f>
        <v>-7.4512810238989938E-7</v>
      </c>
      <c r="K132" s="164">
        <f>+'C'!G52/(D!K$94)</f>
        <v>-8.0505799604286137E-7</v>
      </c>
      <c r="L132" s="164">
        <f>+'C'!H52/(D!L$94)</f>
        <v>-7.1205225916218538E-7</v>
      </c>
      <c r="M132" s="164">
        <f>+'C'!I52/(D!M$94)</f>
        <v>-9.0164054477312824E-7</v>
      </c>
      <c r="N132" s="164">
        <f>+'C'!J52/(D!N$94)</f>
        <v>-9.2608221902734995E-7</v>
      </c>
      <c r="O132" s="164">
        <f>+'C'!K52/(D!O$94)</f>
        <v>-9.0938291538635438E-7</v>
      </c>
      <c r="P132" s="164">
        <f>+'C'!L52/(D!P$94)</f>
        <v>-9.5852213114997516E-7</v>
      </c>
      <c r="Q132" s="164">
        <f>+'C'!M52/(D!Q$94)</f>
        <v>-8.4712583172414986E-7</v>
      </c>
      <c r="R132" s="164">
        <f>+'C'!N52/(D!R$94)</f>
        <v>-8.5350008058799432E-7</v>
      </c>
      <c r="S132" s="164">
        <f>+'C'!O52/(D!S$94)</f>
        <v>-9.9098914403182507E-7</v>
      </c>
      <c r="T132" s="164">
        <f>+'C'!P52/(D!T$94)</f>
        <v>-8.4426257033120404E-7</v>
      </c>
      <c r="U132" s="164">
        <f>+'C'!Q52/(D!U$94)</f>
        <v>-7.6556819504164603E-7</v>
      </c>
      <c r="V132" s="164">
        <f>+'C'!R52/(D!V$94)</f>
        <v>-7.6410539163459114E-7</v>
      </c>
      <c r="W132" s="164">
        <f>+'C'!S52/(D!W$94)</f>
        <v>-7.0124702786250292E-7</v>
      </c>
      <c r="X132" s="164">
        <f>+'C'!T52/(D!X$94)</f>
        <v>-7.4227978712926434E-7</v>
      </c>
      <c r="Y132" s="164">
        <f>+'C'!U52/(D!Y$94)</f>
        <v>-6.8023195161586763E-7</v>
      </c>
      <c r="Z132" s="164">
        <f>+'C'!V52/(D!Z$94)</f>
        <v>-7.1080282180643191E-7</v>
      </c>
      <c r="AA132" s="164">
        <f>+'C'!W52/(D!AA$94)</f>
        <v>-8.4975832593600922E-7</v>
      </c>
      <c r="AB132" s="164">
        <f>+'C'!X52/(D!AB$94)</f>
        <v>-9.8428007864043207E-7</v>
      </c>
      <c r="AC132" s="164">
        <f>+'C'!Y52/(D!AC$94)</f>
        <v>-8.6288472846325969E-7</v>
      </c>
      <c r="AD132" s="164">
        <f>+'C'!Z52/(D!AD$94)</f>
        <v>-7.3755372771118189E-7</v>
      </c>
      <c r="AE132" s="164">
        <f>+'C'!AA52/(D!AE$94)</f>
        <v>-7.5056635378110846E-7</v>
      </c>
      <c r="AF132" s="164">
        <f>+'C'!AB52/(D!AF$94)</f>
        <v>-8.001485960410782E-7</v>
      </c>
      <c r="AG132" s="164">
        <f>+'C'!AC52/(D!AG$94)</f>
        <v>-8.376790144918473E-7</v>
      </c>
      <c r="AH132" s="164">
        <f>+'C'!AD52/(D!AH$94)</f>
        <v>-9.1321797620315957E-7</v>
      </c>
    </row>
    <row r="133" spans="6:34" x14ac:dyDescent="0.25">
      <c r="F133" s="225" t="s">
        <v>22</v>
      </c>
      <c r="G133" s="226"/>
      <c r="H133" s="164">
        <f>+'C'!D53/(D!H$94)</f>
        <v>1.9707130208114821E-7</v>
      </c>
      <c r="I133" s="164">
        <f>+'C'!E53/(D!I$94)</f>
        <v>4.1983896789746429E-8</v>
      </c>
      <c r="J133" s="164">
        <f>+'C'!F53/(D!J$94)</f>
        <v>-2.4123390794718552E-7</v>
      </c>
      <c r="K133" s="164">
        <f>+'C'!G53/(D!K$94)</f>
        <v>-1.6394318226476736E-7</v>
      </c>
      <c r="L133" s="164">
        <f>+'C'!H53/(D!L$94)</f>
        <v>-3.01487389582338E-7</v>
      </c>
      <c r="M133" s="164">
        <f>+'C'!I53/(D!M$94)</f>
        <v>-1.1719622708905154E-7</v>
      </c>
      <c r="N133" s="164">
        <f>+'C'!J53/(D!N$94)</f>
        <v>-3.6639030613127945E-7</v>
      </c>
      <c r="O133" s="164">
        <f>+'C'!K53/(D!O$94)</f>
        <v>1.3378622021551113E-8</v>
      </c>
      <c r="P133" s="164">
        <f>+'C'!L53/(D!P$94)</f>
        <v>5.4952496168279229E-8</v>
      </c>
      <c r="Q133" s="164">
        <f>+'C'!M53/(D!Q$94)</f>
        <v>4.5224813392722346E-8</v>
      </c>
      <c r="R133" s="164">
        <f>+'C'!N53/(D!R$94)</f>
        <v>-6.8493443696277437E-8</v>
      </c>
      <c r="S133" s="164">
        <f>+'C'!O53/(D!S$94)</f>
        <v>-4.5146541728105177E-8</v>
      </c>
      <c r="T133" s="164">
        <f>+'C'!P53/(D!T$94)</f>
        <v>1.5005541963725147E-8</v>
      </c>
      <c r="U133" s="164">
        <f>+'C'!Q53/(D!U$94)</f>
        <v>-1.6118341651630641E-7</v>
      </c>
      <c r="V133" s="164">
        <f>+'C'!R53/(D!V$94)</f>
        <v>-2.1373302777900166E-7</v>
      </c>
      <c r="W133" s="164">
        <f>+'C'!S53/(D!W$94)</f>
        <v>-1.8406617615680248E-7</v>
      </c>
      <c r="X133" s="164">
        <f>+'C'!T53/(D!X$94)</f>
        <v>-1.9140360618609124E-7</v>
      </c>
      <c r="Y133" s="164">
        <f>+'C'!U53/(D!Y$94)</f>
        <v>-1.4050429964251883E-7</v>
      </c>
      <c r="Z133" s="164">
        <f>+'C'!V53/(D!Z$94)</f>
        <v>-1.5719686690285074E-7</v>
      </c>
      <c r="AA133" s="164">
        <f>+'C'!W53/(D!AA$94)</f>
        <v>-1.6028064267546423E-7</v>
      </c>
      <c r="AB133" s="164">
        <f>+'C'!X53/(D!AB$94)</f>
        <v>-1.9683889507255231E-7</v>
      </c>
      <c r="AC133" s="164">
        <f>+'C'!Y53/(D!AC$94)</f>
        <v>-2.0730021899074684E-7</v>
      </c>
      <c r="AD133" s="164">
        <f>+'C'!Z53/(D!AD$94)</f>
        <v>-1.9851397478235818E-7</v>
      </c>
      <c r="AE133" s="164">
        <f>+'C'!AA53/(D!AE$94)</f>
        <v>-1.7313882560128346E-7</v>
      </c>
      <c r="AF133" s="164">
        <f>+'C'!AB53/(D!AF$94)</f>
        <v>-1.9838642322363921E-7</v>
      </c>
      <c r="AG133" s="164">
        <f>+'C'!AC53/(D!AG$94)</f>
        <v>-1.5184760372598277E-7</v>
      </c>
      <c r="AH133" s="164">
        <f>+'C'!AD53/(D!AH$94)</f>
        <v>-1.5863441674977632E-7</v>
      </c>
    </row>
    <row r="134" spans="6:34" x14ac:dyDescent="0.25">
      <c r="F134" s="229" t="s">
        <v>23</v>
      </c>
      <c r="G134" s="230"/>
      <c r="H134" s="164">
        <f>+'C'!D54/(D!H$94)</f>
        <v>-1.3236112856914276E-6</v>
      </c>
      <c r="I134" s="164">
        <f>+'C'!E54/(D!I$94)</f>
        <v>-9.9460487146726187E-7</v>
      </c>
      <c r="J134" s="164">
        <f>+'C'!F54/(D!J$94)</f>
        <v>-1.9340200451270361E-6</v>
      </c>
      <c r="K134" s="164">
        <f>+'C'!G54/(D!K$94)</f>
        <v>-2.3809027281986348E-6</v>
      </c>
      <c r="L134" s="164">
        <f>+'C'!H54/(D!L$94)</f>
        <v>-2.5616935755023787E-6</v>
      </c>
      <c r="M134" s="164">
        <f>+'C'!I54/(D!M$94)</f>
        <v>-2.0026797127872299E-6</v>
      </c>
      <c r="N134" s="164">
        <f>+'C'!J54/(D!N$94)</f>
        <v>-1.4335455847167558E-6</v>
      </c>
      <c r="O134" s="164">
        <f>+'C'!K54/(D!O$94)</f>
        <v>-7.5882591501720528E-7</v>
      </c>
      <c r="P134" s="164">
        <f>+'C'!L54/(D!P$94)</f>
        <v>-2.2733574253753598E-6</v>
      </c>
      <c r="Q134" s="164">
        <f>+'C'!M54/(D!Q$94)</f>
        <v>-9.1228255198967716E-7</v>
      </c>
      <c r="R134" s="164">
        <f>+'C'!N54/(D!R$94)</f>
        <v>-8.6963923059177217E-7</v>
      </c>
      <c r="S134" s="164">
        <f>+'C'!O54/(D!S$94)</f>
        <v>-9.7673933445380093E-7</v>
      </c>
      <c r="T134" s="164">
        <f>+'C'!P54/(D!T$94)</f>
        <v>-9.586392580304607E-7</v>
      </c>
      <c r="U134" s="164">
        <f>+'C'!Q54/(D!U$94)</f>
        <v>-2.4418798186914975E-6</v>
      </c>
      <c r="V134" s="164">
        <f>+'C'!R54/(D!V$94)</f>
        <v>-5.1825246313210001E-6</v>
      </c>
      <c r="W134" s="164">
        <f>+'C'!S54/(D!W$94)</f>
        <v>-2.7991548761122637E-6</v>
      </c>
      <c r="X134" s="164">
        <f>+'C'!T54/(D!X$94)</f>
        <v>-4.1051815688226801E-6</v>
      </c>
      <c r="Y134" s="164">
        <f>+'C'!U54/(D!Y$94)</f>
        <v>-1.7783291875991344E-6</v>
      </c>
      <c r="Z134" s="164">
        <f>+'C'!V54/(D!Z$94)</f>
        <v>-2.5165709253822842E-6</v>
      </c>
      <c r="AA134" s="164">
        <f>+'C'!W54/(D!AA$94)</f>
        <v>-3.398129194453044E-6</v>
      </c>
      <c r="AB134" s="164">
        <f>+'C'!X54/(D!AB$94)</f>
        <v>-4.8691934439139612E-6</v>
      </c>
      <c r="AC134" s="164">
        <f>+'C'!Y54/(D!AC$94)</f>
        <v>-1.3763640589650068E-6</v>
      </c>
      <c r="AD134" s="164">
        <f>+'C'!Z54/(D!AD$94)</f>
        <v>-1.6679675540070096E-6</v>
      </c>
      <c r="AE134" s="164">
        <f>+'C'!AA54/(D!AE$94)</f>
        <v>-2.1347045895528852E-6</v>
      </c>
      <c r="AF134" s="164">
        <f>+'C'!AB54/(D!AF$94)</f>
        <v>-2.9731284853155459E-6</v>
      </c>
      <c r="AG134" s="164">
        <f>+'C'!AC54/(D!AG$94)</f>
        <v>-2.1099757705531558E-6</v>
      </c>
      <c r="AH134" s="164">
        <f>+'C'!AD54/(D!AH$94)</f>
        <v>-3.0365089716643882E-6</v>
      </c>
    </row>
    <row r="135" spans="6:34" x14ac:dyDescent="0.25">
      <c r="F135" s="225" t="s">
        <v>24</v>
      </c>
      <c r="G135" s="226"/>
      <c r="H135" s="164">
        <f>+'C'!D55/(D!H$94)</f>
        <v>-6.1021716751892781E-8</v>
      </c>
      <c r="I135" s="164">
        <f>+'C'!E55/(D!I$94)</f>
        <v>-1.0811638725070109E-7</v>
      </c>
      <c r="J135" s="164">
        <f>+'C'!F55/(D!J$94)</f>
        <v>-9.7264033635113421E-8</v>
      </c>
      <c r="K135" s="164">
        <f>+'C'!G55/(D!K$94)</f>
        <v>-1.844490773192059E-7</v>
      </c>
      <c r="L135" s="164">
        <f>+'C'!H55/(D!L$94)</f>
        <v>-2.8783829536637894E-7</v>
      </c>
      <c r="M135" s="164">
        <f>+'C'!I55/(D!M$94)</f>
        <v>-1.1869047190140317E-7</v>
      </c>
      <c r="N135" s="164">
        <f>+'C'!J55/(D!N$94)</f>
        <v>-1.4111211802125116E-7</v>
      </c>
      <c r="O135" s="164">
        <f>+'C'!K55/(D!O$94)</f>
        <v>-1.5459398356321381E-7</v>
      </c>
      <c r="P135" s="164">
        <f>+'C'!L55/(D!P$94)</f>
        <v>-1.6299278616811396E-7</v>
      </c>
      <c r="Q135" s="164">
        <f>+'C'!M55/(D!Q$94)</f>
        <v>-1.6305072411840414E-7</v>
      </c>
      <c r="R135" s="164">
        <f>+'C'!N55/(D!R$94)</f>
        <v>-1.6092084779361811E-7</v>
      </c>
      <c r="S135" s="164">
        <f>+'C'!O55/(D!S$94)</f>
        <v>-1.4927324499203842E-7</v>
      </c>
      <c r="T135" s="164">
        <f>+'C'!P55/(D!T$94)</f>
        <v>-1.5126265505767618E-7</v>
      </c>
      <c r="U135" s="164">
        <f>+'C'!Q55/(D!U$94)</f>
        <v>-1.4698166038027006E-7</v>
      </c>
      <c r="V135" s="164">
        <f>+'C'!R55/(D!V$94)</f>
        <v>-1.5650696549831337E-7</v>
      </c>
      <c r="W135" s="164">
        <f>+'C'!S55/(D!W$94)</f>
        <v>-2.274468347640014E-7</v>
      </c>
      <c r="X135" s="164">
        <f>+'C'!T55/(D!X$94)</f>
        <v>-1.8497525760167006E-7</v>
      </c>
      <c r="Y135" s="164">
        <f>+'C'!U55/(D!Y$94)</f>
        <v>-1.7806005426257829E-7</v>
      </c>
      <c r="Z135" s="164">
        <f>+'C'!V55/(D!Z$94)</f>
        <v>-1.7335767944670862E-7</v>
      </c>
      <c r="AA135" s="164">
        <f>+'C'!W55/(D!AA$94)</f>
        <v>-2.0644240325975472E-7</v>
      </c>
      <c r="AB135" s="164">
        <f>+'C'!X55/(D!AB$94)</f>
        <v>-2.1558064968692479E-7</v>
      </c>
      <c r="AC135" s="164">
        <f>+'C'!Y55/(D!AC$94)</f>
        <v>-2.1768179017999133E-7</v>
      </c>
      <c r="AD135" s="164">
        <f>+'C'!Z55/(D!AD$94)</f>
        <v>-2.0180264905384474E-7</v>
      </c>
      <c r="AE135" s="164">
        <f>+'C'!AA55/(D!AE$94)</f>
        <v>-2.1655436827670026E-7</v>
      </c>
      <c r="AF135" s="164">
        <f>+'C'!AB55/(D!AF$94)</f>
        <v>-1.9351301094750337E-7</v>
      </c>
      <c r="AG135" s="164">
        <f>+'C'!AC55/(D!AG$94)</f>
        <v>-1.8165481959337887E-7</v>
      </c>
      <c r="AH135" s="164">
        <f>+'C'!AD55/(D!AH$94)</f>
        <v>-2.0553487137516818E-7</v>
      </c>
    </row>
    <row r="136" spans="6:34" ht="15.75" thickBot="1" x14ac:dyDescent="0.3">
      <c r="F136" s="227" t="s">
        <v>25</v>
      </c>
      <c r="G136" s="228"/>
      <c r="H136" s="165">
        <f>+'C'!D56/(D!H$94)</f>
        <v>2.5005567296189726E-7</v>
      </c>
      <c r="I136" s="165">
        <f>+'C'!E56/(D!I$94)</f>
        <v>1.3946484931645613E-7</v>
      </c>
      <c r="J136" s="165">
        <f>+'C'!F56/(D!J$94)</f>
        <v>-8.1276875737634609E-7</v>
      </c>
      <c r="K136" s="165">
        <f>+'C'!G56/(D!K$94)</f>
        <v>-5.1272298299683995E-7</v>
      </c>
      <c r="L136" s="165">
        <f>+'C'!H56/(D!L$94)</f>
        <v>-2.8843486447660062E-7</v>
      </c>
      <c r="M136" s="165" t="e">
        <f>+'C'!I56/(D!M$94)</f>
        <v>#VALUE!</v>
      </c>
      <c r="N136" s="165">
        <f>+'C'!J56/(D!N$94)</f>
        <v>1.8286437288777116E-8</v>
      </c>
      <c r="O136" s="165" t="e">
        <f>+'C'!K56/(D!O$94)</f>
        <v>#VALUE!</v>
      </c>
      <c r="P136" s="165" t="e">
        <f>+'C'!L56/(D!P$94)</f>
        <v>#VALUE!</v>
      </c>
      <c r="Q136" s="165">
        <f>+'C'!M56/(D!Q$94)</f>
        <v>-1.7425892310372948E-9</v>
      </c>
      <c r="R136" s="165">
        <f>+'C'!N56/(D!R$94)</f>
        <v>-9.5337707273281467E-11</v>
      </c>
      <c r="S136" s="165">
        <f>+'C'!O56/(D!S$94)</f>
        <v>-9.2058722027410371E-10</v>
      </c>
      <c r="T136" s="165">
        <f>+'C'!P56/(D!T$94)</f>
        <v>-1.5060299457986479E-9</v>
      </c>
      <c r="U136" s="165">
        <f>+'C'!Q56/(D!U$94)</f>
        <v>9.3219060817291144E-9</v>
      </c>
      <c r="V136" s="165">
        <f>+'C'!R56/(D!V$94)</f>
        <v>-7.0449365308824457E-9</v>
      </c>
      <c r="W136" s="165">
        <f>+'C'!S56/(D!W$94)</f>
        <v>-2.3579693288209492E-9</v>
      </c>
      <c r="X136" s="165">
        <f>+'C'!T56/(D!X$94)</f>
        <v>-9.775219734230678E-9</v>
      </c>
      <c r="Y136" s="165">
        <f>+'C'!U56/(D!Y$94)</f>
        <v>-3.5215554804058584E-9</v>
      </c>
      <c r="Z136" s="165">
        <f>+'C'!V56/(D!Z$94)</f>
        <v>-8.7905555829664219E-9</v>
      </c>
      <c r="AA136" s="165">
        <f>+'C'!W56/(D!AA$94)</f>
        <v>-3.6604268445400088E-9</v>
      </c>
      <c r="AB136" s="165">
        <f>+'C'!X56/(D!AB$94)</f>
        <v>-4.5861863161158676E-9</v>
      </c>
      <c r="AC136" s="165">
        <f>+'C'!Y56/(D!AC$94)</f>
        <v>-2.2682399785939323E-9</v>
      </c>
      <c r="AD136" s="165">
        <f>+'C'!Z56/(D!AD$94)</f>
        <v>-9.8950336255948117E-11</v>
      </c>
      <c r="AE136" s="165">
        <f>+'C'!AA56/(D!AE$94)</f>
        <v>1.4278113232075729E-9</v>
      </c>
      <c r="AF136" s="165">
        <f>+'C'!AB56/(D!AF$94)</f>
        <v>6.4255143886550118E-9</v>
      </c>
      <c r="AG136" s="165">
        <f>+'C'!AC56/(D!AG$94)</f>
        <v>7.3441735501966748E-9</v>
      </c>
      <c r="AH136" s="165">
        <f>+'C'!AD56/(D!AH$94)</f>
        <v>1.5518271949258797E-9</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203" t="s">
        <v>26</v>
      </c>
      <c r="G140" s="219"/>
      <c r="H140" s="167">
        <f>('C'!D46/2)/(D!H$94)</f>
        <v>-3.4510797650647881E-7</v>
      </c>
      <c r="I140" s="167">
        <f>('C'!E46/2)/(D!I$94)</f>
        <v>-1.747831504742727E-7</v>
      </c>
      <c r="J140" s="167">
        <f>('C'!F46/2)/(D!J$94)</f>
        <v>-1.2720952140050922E-6</v>
      </c>
      <c r="K140" s="167">
        <f>('C'!G46/2)/(D!K$94)</f>
        <v>-1.1689686928673639E-6</v>
      </c>
      <c r="L140" s="167">
        <f>('C'!H46/2)/(D!L$94)</f>
        <v>-1.4929322986840532E-6</v>
      </c>
      <c r="M140" s="167">
        <f>('C'!I46/2)/(D!M$94)</f>
        <v>-1.1604657312083335E-6</v>
      </c>
      <c r="N140" s="167">
        <f>('C'!J46/2)/(D!N$94)</f>
        <v>-1.0701046507450488E-6</v>
      </c>
      <c r="O140" s="167">
        <f>('C'!K46/2)/(D!O$94)</f>
        <v>-4.7337513345762532E-7</v>
      </c>
      <c r="P140" s="167">
        <f>('C'!L46/2)/(D!P$94)</f>
        <v>-1.2034297425990015E-6</v>
      </c>
      <c r="Q140" s="167">
        <f>('C'!M46/2)/(D!Q$94)</f>
        <v>-3.3707240227141436E-7</v>
      </c>
      <c r="R140" s="167">
        <f>('C'!N46/2)/(D!R$94)</f>
        <v>-6.9284273514731033E-7</v>
      </c>
      <c r="S140" s="167">
        <f>('C'!O46/2)/(D!S$94)</f>
        <v>-1.607213098827225E-7</v>
      </c>
      <c r="T140" s="167">
        <f>('C'!P46/2)/(D!T$94)</f>
        <v>-1.3772310071267956E-7</v>
      </c>
      <c r="U140" s="167">
        <f>('C'!Q46/2)/(D!U$94)</f>
        <v>-1.3168254949308132E-6</v>
      </c>
      <c r="V140" s="167">
        <f>('C'!R46/2)/(D!V$94)</f>
        <v>-2.7436113981969592E-6</v>
      </c>
      <c r="W140" s="167">
        <f>('C'!S46/2)/(D!W$94)</f>
        <v>-1.4404808237674108E-6</v>
      </c>
      <c r="X140" s="167">
        <f>('C'!T46/2)/(D!X$94)</f>
        <v>-1.9871299192309611E-6</v>
      </c>
      <c r="Y140" s="167">
        <f>('C'!U46/2)/(D!Y$94)</f>
        <v>-1.1429012825454366E-6</v>
      </c>
      <c r="Z140" s="167">
        <f>('C'!V46/2)/(D!Z$94)</f>
        <v>-1.4262583287593835E-6</v>
      </c>
      <c r="AA140" s="167">
        <f>('C'!W46/2)/(D!AA$94)</f>
        <v>-2.197529878894041E-6</v>
      </c>
      <c r="AB140" s="167">
        <f>('C'!X46/2)/(D!AB$94)</f>
        <v>-3.0517597452108512E-6</v>
      </c>
      <c r="AC140" s="167">
        <f>('C'!Y46/2)/(D!AC$94)</f>
        <v>-1.1630101144368214E-6</v>
      </c>
      <c r="AD140" s="167">
        <f>('C'!Z46/2)/(D!AD$94)</f>
        <v>-1.1568477762165431E-6</v>
      </c>
      <c r="AE140" s="167">
        <f>('C'!AA46/2)/(D!AE$94)</f>
        <v>-1.4493439036052077E-6</v>
      </c>
      <c r="AF140" s="167">
        <f>('C'!AB46/2)/(D!AF$94)</f>
        <v>-1.991101684891542E-6</v>
      </c>
      <c r="AG140" s="167">
        <f>('C'!AC46/2)/(D!AG$94)</f>
        <v>-1.5080633470754536E-6</v>
      </c>
      <c r="AH140" s="167">
        <f>('C'!AD46/2)/(D!AH$94)</f>
        <v>-2.0424952289776835E-6</v>
      </c>
    </row>
    <row r="141" spans="6:34" x14ac:dyDescent="0.25">
      <c r="F141" s="225" t="s">
        <v>16</v>
      </c>
      <c r="G141" s="226"/>
      <c r="H141" s="163">
        <f>('C'!D47/2)/(D!H$94)</f>
        <v>3.1015586223434685E-7</v>
      </c>
      <c r="I141" s="163">
        <f>('C'!E47/2)/(D!I$94)</f>
        <v>3.0524029069586165E-7</v>
      </c>
      <c r="J141" s="163">
        <f>('C'!F47/2)/(D!J$94)</f>
        <v>4.1809638655551723E-7</v>
      </c>
      <c r="K141" s="163">
        <f>('C'!G47/2)/(D!K$94)</f>
        <v>4.4047930346728992E-7</v>
      </c>
      <c r="L141" s="163">
        <f>('C'!H47/2)/(D!L$94)</f>
        <v>2.6489943801190454E-7</v>
      </c>
      <c r="M141" s="163">
        <f>('C'!I47/2)/(D!M$94)</f>
        <v>1.2115827094495065E-7</v>
      </c>
      <c r="N141" s="163">
        <f>('C'!J47/2)/(D!N$94)</f>
        <v>8.8348084987110973E-8</v>
      </c>
      <c r="O141" s="163">
        <f>('C'!K47/2)/(D!O$94)</f>
        <v>1.1524358238848274E-7</v>
      </c>
      <c r="P141" s="163">
        <f>('C'!L47/2)/(D!P$94)</f>
        <v>5.3990284910820822E-8</v>
      </c>
      <c r="Q141" s="163">
        <f>('C'!M47/2)/(D!Q$94)</f>
        <v>7.0104008175484957E-8</v>
      </c>
      <c r="R141" s="163">
        <f>('C'!N47/2)/(D!R$94)</f>
        <v>3.7629414676577041E-8</v>
      </c>
      <c r="S141" s="163">
        <f>('C'!O47/2)/(D!S$94)</f>
        <v>9.4475167575815434E-8</v>
      </c>
      <c r="T141" s="163">
        <f>('C'!P47/2)/(D!T$94)</f>
        <v>1.0658052276508168E-7</v>
      </c>
      <c r="U141" s="163">
        <f>('C'!Q47/2)/(D!U$94)</f>
        <v>1.1171495419307872E-7</v>
      </c>
      <c r="V141" s="163">
        <f>('C'!R47/2)/(D!V$94)</f>
        <v>1.3923722632950478E-7</v>
      </c>
      <c r="W141" s="163">
        <f>('C'!S47/2)/(D!W$94)</f>
        <v>8.7379516138648451E-8</v>
      </c>
      <c r="X141" s="163">
        <f>('C'!T47/2)/(D!X$94)</f>
        <v>6.459867297593811E-8</v>
      </c>
      <c r="Y141" s="163">
        <f>('C'!U47/2)/(D!Y$94)</f>
        <v>4.8910885199672586E-8</v>
      </c>
      <c r="Z141" s="163">
        <f>('C'!V47/2)/(D!Z$94)</f>
        <v>4.0991910947722929E-8</v>
      </c>
      <c r="AA141" s="163">
        <f>('C'!W47/2)/(D!AA$94)</f>
        <v>3.8881826612981029E-8</v>
      </c>
      <c r="AB141" s="163">
        <f>('C'!X47/2)/(D!AB$94)</f>
        <v>3.4492621411047789E-8</v>
      </c>
      <c r="AC141" s="163">
        <f>('C'!Y47/2)/(D!AC$94)</f>
        <v>5.1544928356684058E-8</v>
      </c>
      <c r="AD141" s="163">
        <f>('C'!Z47/2)/(D!AD$94)</f>
        <v>9.4805506392050857E-8</v>
      </c>
      <c r="AE141" s="163">
        <f>('C'!AA47/2)/(D!AE$94)</f>
        <v>6.6984184198293515E-8</v>
      </c>
      <c r="AF141" s="163">
        <f>('C'!AB47/2)/(D!AF$94)</f>
        <v>4.4878959589670468E-8</v>
      </c>
      <c r="AG141" s="163">
        <f>('C'!AC47/2)/(D!AG$94)</f>
        <v>1.0598071252787517E-7</v>
      </c>
      <c r="AH141" s="163">
        <f>('C'!AD47/2)/(D!AH$94)</f>
        <v>6.99463385330959E-8</v>
      </c>
    </row>
    <row r="142" spans="6:34" x14ac:dyDescent="0.25">
      <c r="F142" s="229" t="s">
        <v>17</v>
      </c>
      <c r="G142" s="230"/>
      <c r="H142" s="164">
        <f>('C'!D48/2)/(D!H$94)</f>
        <v>4.7280063030390293E-10</v>
      </c>
      <c r="I142" s="164">
        <f>('C'!E48/2)/(D!I$94)</f>
        <v>1.744326980071738E-9</v>
      </c>
      <c r="J142" s="164">
        <f>('C'!F48/2)/(D!J$94)</f>
        <v>-4.263858022328468E-9</v>
      </c>
      <c r="K142" s="164">
        <f>('C'!G48/2)/(D!K$94)</f>
        <v>-6.3736251830231488E-9</v>
      </c>
      <c r="L142" s="164">
        <f>('C'!H48/2)/(D!L$94)</f>
        <v>-3.5486324563859575E-9</v>
      </c>
      <c r="M142" s="164">
        <f>('C'!I48/2)/(D!M$94)</f>
        <v>-3.8172646434518128E-9</v>
      </c>
      <c r="N142" s="164">
        <f>('C'!J48/2)/(D!N$94)</f>
        <v>1.6931128982508647E-7</v>
      </c>
      <c r="O142" s="164">
        <f>('C'!K48/2)/(D!O$94)</f>
        <v>-1.1063625633201128E-8</v>
      </c>
      <c r="P142" s="164">
        <f>('C'!L48/2)/(D!P$94)</f>
        <v>-1.1640775052222365E-8</v>
      </c>
      <c r="Q142" s="164">
        <f>('C'!M48/2)/(D!Q$94)</f>
        <v>-1.6820092192843171E-8</v>
      </c>
      <c r="R142" s="164">
        <f>('C'!N48/2)/(D!R$94)</f>
        <v>-1.3679553212257214E-8</v>
      </c>
      <c r="S142" s="164">
        <f>('C'!O48/2)/(D!S$94)</f>
        <v>-1.1331986034449941E-8</v>
      </c>
      <c r="T142" s="164">
        <f>('C'!P48/2)/(D!T$94)</f>
        <v>-9.9990240076761634E-9</v>
      </c>
      <c r="U142" s="164">
        <f>('C'!Q48/2)/(D!U$94)</f>
        <v>-6.5192447466013843E-9</v>
      </c>
      <c r="V142" s="164">
        <f>('C'!R48/2)/(D!V$94)</f>
        <v>-7.7925510675393068E-9</v>
      </c>
      <c r="W142" s="164" t="e">
        <f>('C'!S48/2)/(D!W$94)</f>
        <v>#VALUE!</v>
      </c>
      <c r="X142" s="164">
        <f>('C'!T48/2)/(D!X$94)</f>
        <v>-7.8988038853399496E-9</v>
      </c>
      <c r="Y142" s="164">
        <f>('C'!U48/2)/(D!Y$94)</f>
        <v>-9.532287115801462E-9</v>
      </c>
      <c r="Z142" s="164" t="e">
        <f>('C'!V48/2)/(D!Z$94)</f>
        <v>#VALUE!</v>
      </c>
      <c r="AA142" s="164" t="e">
        <f>('C'!W48/2)/(D!AA$94)</f>
        <v>#VALUE!</v>
      </c>
      <c r="AB142" s="164">
        <f>('C'!X48/2)/(D!AB$94)</f>
        <v>-1.4520565436498508E-8</v>
      </c>
      <c r="AC142" s="164">
        <f>('C'!Y48/2)/(D!AC$94)</f>
        <v>-1.8710367784267288E-8</v>
      </c>
      <c r="AD142" s="164">
        <f>('C'!Z48/2)/(D!AD$94)</f>
        <v>-1.0131333223190227E-8</v>
      </c>
      <c r="AE142" s="164">
        <f>('C'!AA48/2)/(D!AE$94)</f>
        <v>-8.8085852663427784E-9</v>
      </c>
      <c r="AF142" s="164">
        <f>('C'!AB48/2)/(D!AF$94)</f>
        <v>-1.3283318705645552E-8</v>
      </c>
      <c r="AG142" s="164">
        <f>('C'!AC48/2)/(D!AG$94)</f>
        <v>-1.5575141452435241E-8</v>
      </c>
      <c r="AH142" s="164">
        <f>('C'!AD48/2)/(D!AH$94)</f>
        <v>-1.5975995050095373E-8</v>
      </c>
    </row>
    <row r="143" spans="6:34" x14ac:dyDescent="0.25">
      <c r="F143" s="225" t="s">
        <v>18</v>
      </c>
      <c r="G143" s="226"/>
      <c r="H143" s="164">
        <f>('C'!D49/2)/(D!H$94)</f>
        <v>4.1297171698041011E-8</v>
      </c>
      <c r="I143" s="164">
        <f>('C'!E49/2)/(D!I$94)</f>
        <v>4.7702550300224749E-9</v>
      </c>
      <c r="J143" s="164">
        <f>('C'!F49/2)/(D!J$94)</f>
        <v>8.1984767619228364E-9</v>
      </c>
      <c r="K143" s="164">
        <f>('C'!G49/2)/(D!K$94)</f>
        <v>5.691910936488958E-9</v>
      </c>
      <c r="L143" s="164">
        <f>('C'!H49/2)/(D!L$94)</f>
        <v>8.9351818407019484E-9</v>
      </c>
      <c r="M143" s="164">
        <f>('C'!I49/2)/(D!M$94)</f>
        <v>5.0642940574998358E-10</v>
      </c>
      <c r="N143" s="164">
        <f>('C'!J49/2)/(D!N$94)</f>
        <v>-1.0240826623514617E-8</v>
      </c>
      <c r="O143" s="164">
        <f>('C'!K49/2)/(D!O$94)</f>
        <v>-1.5564498236889738E-9</v>
      </c>
      <c r="P143" s="164">
        <f>('C'!L49/2)/(D!P$94)</f>
        <v>-3.9185502696671496E-9</v>
      </c>
      <c r="Q143" s="164">
        <f>('C'!M49/2)/(D!Q$94)</f>
        <v>-7.2469505261975175E-9</v>
      </c>
      <c r="R143" s="164">
        <f>('C'!N49/2)/(D!R$94)</f>
        <v>-1.116099441291057E-9</v>
      </c>
      <c r="S143" s="164">
        <f>('C'!O49/2)/(D!S$94)</f>
        <v>-1.479472835895708E-8</v>
      </c>
      <c r="T143" s="164">
        <f>('C'!P49/2)/(D!T$94)</f>
        <v>-1.5761428188759299E-8</v>
      </c>
      <c r="U143" s="164">
        <f>('C'!Q49/2)/(D!U$94)</f>
        <v>-1.7624341460218867E-8</v>
      </c>
      <c r="V143" s="164">
        <f>('C'!R49/2)/(D!V$94)</f>
        <v>-5.9392119461161207E-9</v>
      </c>
      <c r="W143" s="164">
        <f>('C'!S49/2)/(D!W$94)</f>
        <v>-4.9847258813465056E-9</v>
      </c>
      <c r="X143" s="164">
        <f>('C'!T49/2)/(D!X$94)</f>
        <v>-6.694790236374158E-9</v>
      </c>
      <c r="Y143" s="164">
        <f>('C'!U49/2)/(D!Y$94)</f>
        <v>-5.2244233649036856E-9</v>
      </c>
      <c r="Z143" s="164">
        <f>('C'!V49/2)/(D!Z$94)</f>
        <v>-2.8977042302359678E-9</v>
      </c>
      <c r="AA143" s="164">
        <f>('C'!W49/2)/(D!AA$94)</f>
        <v>-4.873758794057611E-9</v>
      </c>
      <c r="AB143" s="164">
        <f>('C'!X49/2)/(D!AB$94)</f>
        <v>-4.0696908324621862E-9</v>
      </c>
      <c r="AC143" s="164">
        <f>('C'!Y49/2)/(D!AC$94)</f>
        <v>-6.9896858960480173E-9</v>
      </c>
      <c r="AD143" s="164">
        <f>('C'!Z49/2)/(D!AD$94)</f>
        <v>-5.7034667934707869E-9</v>
      </c>
      <c r="AE143" s="164">
        <f>('C'!AA49/2)/(D!AE$94)</f>
        <v>-4.9656204315843186E-9</v>
      </c>
      <c r="AF143" s="164">
        <f>('C'!AB49/2)/(D!AF$94)</f>
        <v>-5.381345281989141E-9</v>
      </c>
      <c r="AG143" s="164">
        <f>('C'!AC49/2)/(D!AG$94)</f>
        <v>-4.6050354027420676E-9</v>
      </c>
      <c r="AH143" s="164">
        <f>('C'!AD49/2)/(D!AH$94)</f>
        <v>-3.9414494475368742E-9</v>
      </c>
    </row>
    <row r="144" spans="6:34" x14ac:dyDescent="0.25">
      <c r="F144" s="229" t="s">
        <v>19</v>
      </c>
      <c r="G144" s="230"/>
      <c r="H144" s="164">
        <f>('C'!D50/2)/(D!H$94)</f>
        <v>1.9092476957265622E-7</v>
      </c>
      <c r="I144" s="164">
        <f>('C'!E50/2)/(D!I$94)</f>
        <v>3.527982857860892E-7</v>
      </c>
      <c r="J144" s="164">
        <f>('C'!F50/2)/(D!J$94)</f>
        <v>2.214600215475199E-7</v>
      </c>
      <c r="K144" s="164">
        <f>('C'!G50/2)/(D!K$94)</f>
        <v>4.1539875490751778E-7</v>
      </c>
      <c r="L144" s="164">
        <f>('C'!H50/2)/(D!L$94)</f>
        <v>3.1360586679420821E-7</v>
      </c>
      <c r="M144" s="164">
        <f>('C'!I50/2)/(D!M$94)</f>
        <v>3.201407922319809E-7</v>
      </c>
      <c r="N144" s="164">
        <f>('C'!J50/2)/(D!N$94)</f>
        <v>3.5748624929896255E-9</v>
      </c>
      <c r="O144" s="164">
        <f>('C'!K50/2)/(D!O$94)</f>
        <v>3.2965305519166387E-7</v>
      </c>
      <c r="P144" s="164">
        <f>('C'!L50/2)/(D!P$94)</f>
        <v>4.3060674477387139E-7</v>
      </c>
      <c r="Q144" s="164">
        <f>('C'!M50/2)/(D!Q$94)</f>
        <v>5.5773308366262458E-7</v>
      </c>
      <c r="R144" s="164">
        <f>('C'!N50/2)/(D!R$94)</f>
        <v>2.6172755254821324E-7</v>
      </c>
      <c r="S144" s="164">
        <f>('C'!O50/2)/(D!S$94)</f>
        <v>8.5324467556609594E-7</v>
      </c>
      <c r="T144" s="164">
        <f>('C'!P50/2)/(D!T$94)</f>
        <v>7.525820976893752E-7</v>
      </c>
      <c r="U144" s="164">
        <f>('C'!Q50/2)/(D!U$94)</f>
        <v>3.4936316584964027E-7</v>
      </c>
      <c r="V144" s="164">
        <f>('C'!R50/2)/(D!V$94)</f>
        <v>2.9314657727140754E-7</v>
      </c>
      <c r="W144" s="164">
        <f>('C'!S50/2)/(D!W$94)</f>
        <v>4.427139366770048E-7</v>
      </c>
      <c r="X144" s="164">
        <f>('C'!T50/2)/(D!X$94)</f>
        <v>5.8021201199921154E-7</v>
      </c>
      <c r="Y144" s="164">
        <f>('C'!U50/2)/(D!Y$94)</f>
        <v>2.1405927931134631E-7</v>
      </c>
      <c r="Z144" s="164">
        <f>('C'!V50/2)/(D!Z$94)</f>
        <v>3.295259427955801E-7</v>
      </c>
      <c r="AA144" s="164">
        <f>('C'!W50/2)/(D!AA$94)</f>
        <v>9.1107771295374683E-8</v>
      </c>
      <c r="AB144" s="164">
        <f>('C'!X50/2)/(D!AB$94)</f>
        <v>6.8026869781695968E-8</v>
      </c>
      <c r="AC144" s="164">
        <f>('C'!Y50/2)/(D!AC$94)</f>
        <v>1.4513415788895499E-7</v>
      </c>
      <c r="AD144" s="164">
        <f>('C'!Z50/2)/(D!AD$94)</f>
        <v>1.575350690155025E-7</v>
      </c>
      <c r="AE144" s="164">
        <f>('C'!AA50/2)/(D!AE$94)</f>
        <v>1.3544918119927782E-7</v>
      </c>
      <c r="AF144" s="164">
        <f>('C'!AB50/2)/(D!AF$94)</f>
        <v>6.3857755434634059E-8</v>
      </c>
      <c r="AG144" s="164">
        <f>('C'!AC50/2)/(D!AG$94)</f>
        <v>4.3456419365674744E-8</v>
      </c>
      <c r="AH144" s="164">
        <f>('C'!AD50/2)/(D!AH$94)</f>
        <v>6.392689219302779E-8</v>
      </c>
    </row>
    <row r="145" spans="6:34" x14ac:dyDescent="0.25">
      <c r="F145" s="225" t="s">
        <v>20</v>
      </c>
      <c r="G145" s="226"/>
      <c r="H145" s="164" t="e">
        <f>('C'!D51/2)/(D!H$94)</f>
        <v>#VALUE!</v>
      </c>
      <c r="I145" s="164">
        <f>('C'!E51/2)/(D!I$94)</f>
        <v>5.0799654680167312E-10</v>
      </c>
      <c r="J145" s="164" t="e">
        <f>('C'!F51/2)/(D!J$94)</f>
        <v>#VALUE!</v>
      </c>
      <c r="K145" s="164" t="e">
        <f>('C'!G51/2)/(D!K$94)</f>
        <v>#VALUE!</v>
      </c>
      <c r="L145" s="164" t="e">
        <f>('C'!H51/2)/(D!L$94)</f>
        <v>#VALUE!</v>
      </c>
      <c r="M145" s="164" t="e">
        <f>('C'!I51/2)/(D!M$94)</f>
        <v>#VALUE!</v>
      </c>
      <c r="N145" s="164">
        <f>('C'!J51/2)/(D!N$94)</f>
        <v>2.873688852528136E-7</v>
      </c>
      <c r="O145" s="164" t="e">
        <f>('C'!K51/2)/(D!O$94)</f>
        <v>#VALUE!</v>
      </c>
      <c r="P145" s="164" t="e">
        <f>('C'!L51/2)/(D!P$94)</f>
        <v>#VALUE!</v>
      </c>
      <c r="Q145" s="164" t="e">
        <f>('C'!M51/2)/(D!Q$94)</f>
        <v>#VALUE!</v>
      </c>
      <c r="R145" s="164">
        <f>('C'!N51/2)/(D!R$94)</f>
        <v>-1.0791606292603001E-9</v>
      </c>
      <c r="S145" s="164" t="e">
        <f>('C'!O51/2)/(D!S$94)</f>
        <v>#VALUE!</v>
      </c>
      <c r="T145" s="164">
        <f>('C'!P51/2)/(D!T$94)</f>
        <v>-7.926038167353308E-10</v>
      </c>
      <c r="U145" s="164">
        <f>('C'!Q51/2)/(D!U$94)</f>
        <v>-6.1453146067443162E-10</v>
      </c>
      <c r="V145" s="164" t="e">
        <f>('C'!R51/2)/(D!V$94)</f>
        <v>#VALUE!</v>
      </c>
      <c r="W145" s="164">
        <f>('C'!S51/2)/(D!W$94)</f>
        <v>-6.2544689163288043E-10</v>
      </c>
      <c r="X145" s="164">
        <f>('C'!T51/2)/(D!X$94)</f>
        <v>-5.3988298402663296E-10</v>
      </c>
      <c r="Y145" s="164">
        <f>('C'!U51/2)/(D!Y$94)</f>
        <v>-7.9085640487620519E-10</v>
      </c>
      <c r="Z145" s="164">
        <f>('C'!V51/2)/(D!Z$94)</f>
        <v>-1.2460374581084936E-9</v>
      </c>
      <c r="AA145" s="164">
        <f>('C'!W51/2)/(D!AA$94)</f>
        <v>-4.181551717079624E-10</v>
      </c>
      <c r="AB145" s="164" t="e">
        <f>('C'!X51/2)/(D!AB$94)</f>
        <v>#VALUE!</v>
      </c>
      <c r="AC145" s="164" t="e">
        <f>('C'!Y51/2)/(D!AC$94)</f>
        <v>#VALUE!</v>
      </c>
      <c r="AD145" s="164">
        <f>('C'!Z51/2)/(D!AD$94)</f>
        <v>9.6149580991280047E-9</v>
      </c>
      <c r="AE145" s="164" t="e">
        <f>('C'!AA51/2)/(D!AE$94)</f>
        <v>#VALUE!</v>
      </c>
      <c r="AF145" s="164">
        <f>('C'!AB51/2)/(D!AF$94)</f>
        <v>-1.798826489452947E-9</v>
      </c>
      <c r="AG145" s="164">
        <f>('C'!AC51/2)/(D!AG$94)</f>
        <v>-4.13670019351499E-10</v>
      </c>
      <c r="AH145" s="164">
        <f>('C'!AD51/2)/(D!AH$94)</f>
        <v>-2.7932278946196977E-10</v>
      </c>
    </row>
    <row r="146" spans="6:34" x14ac:dyDescent="0.25">
      <c r="F146" s="229" t="s">
        <v>21</v>
      </c>
      <c r="G146" s="230"/>
      <c r="H146" s="164">
        <f>('C'!D52/2)/(D!H$94)</f>
        <v>-4.1883637977903818E-7</v>
      </c>
      <c r="I146" s="164">
        <f>('C'!E52/2)/(D!I$94)</f>
        <v>-3.7920835282978764E-7</v>
      </c>
      <c r="J146" s="164">
        <f>('C'!F52/2)/(D!J$94)</f>
        <v>-3.7256405119494969E-7</v>
      </c>
      <c r="K146" s="164">
        <f>('C'!G52/2)/(D!K$94)</f>
        <v>-4.0252899802143068E-7</v>
      </c>
      <c r="L146" s="164">
        <f>('C'!H52/2)/(D!L$94)</f>
        <v>-3.5602612958109269E-7</v>
      </c>
      <c r="M146" s="164">
        <f>('C'!I52/2)/(D!M$94)</f>
        <v>-4.5082027238656412E-7</v>
      </c>
      <c r="N146" s="164">
        <f>('C'!J52/2)/(D!N$94)</f>
        <v>-4.6304110951367497E-7</v>
      </c>
      <c r="O146" s="164">
        <f>('C'!K52/2)/(D!O$94)</f>
        <v>-4.5469145769317719E-7</v>
      </c>
      <c r="P146" s="164">
        <f>('C'!L52/2)/(D!P$94)</f>
        <v>-4.7926106557498758E-7</v>
      </c>
      <c r="Q146" s="164">
        <f>('C'!M52/2)/(D!Q$94)</f>
        <v>-4.2356291586207493E-7</v>
      </c>
      <c r="R146" s="164">
        <f>('C'!N52/2)/(D!R$94)</f>
        <v>-4.2675004029399716E-7</v>
      </c>
      <c r="S146" s="164">
        <f>('C'!O52/2)/(D!S$94)</f>
        <v>-4.9549457201591253E-7</v>
      </c>
      <c r="T146" s="164">
        <f>('C'!P52/2)/(D!T$94)</f>
        <v>-4.2213128516560202E-7</v>
      </c>
      <c r="U146" s="164">
        <f>('C'!Q52/2)/(D!U$94)</f>
        <v>-3.8278409752082301E-7</v>
      </c>
      <c r="V146" s="164">
        <f>('C'!R52/2)/(D!V$94)</f>
        <v>-3.8205269581729557E-7</v>
      </c>
      <c r="W146" s="164">
        <f>('C'!S52/2)/(D!W$94)</f>
        <v>-3.5062351393125146E-7</v>
      </c>
      <c r="X146" s="164">
        <f>('C'!T52/2)/(D!X$94)</f>
        <v>-3.7113989356463217E-7</v>
      </c>
      <c r="Y146" s="164">
        <f>('C'!U52/2)/(D!Y$94)</f>
        <v>-3.4011597580793382E-7</v>
      </c>
      <c r="Z146" s="164">
        <f>('C'!V52/2)/(D!Z$94)</f>
        <v>-3.5540141090321595E-7</v>
      </c>
      <c r="AA146" s="164">
        <f>('C'!W52/2)/(D!AA$94)</f>
        <v>-4.2487916296800461E-7</v>
      </c>
      <c r="AB146" s="164">
        <f>('C'!X52/2)/(D!AB$94)</f>
        <v>-4.9214003932021604E-7</v>
      </c>
      <c r="AC146" s="164">
        <f>('C'!Y52/2)/(D!AC$94)</f>
        <v>-4.3144236423162984E-7</v>
      </c>
      <c r="AD146" s="164">
        <f>('C'!Z52/2)/(D!AD$94)</f>
        <v>-3.6877686385559094E-7</v>
      </c>
      <c r="AE146" s="164">
        <f>('C'!AA52/2)/(D!AE$94)</f>
        <v>-3.7528317689055423E-7</v>
      </c>
      <c r="AF146" s="164">
        <f>('C'!AB52/2)/(D!AF$94)</f>
        <v>-4.000742980205391E-7</v>
      </c>
      <c r="AG146" s="164">
        <f>('C'!AC52/2)/(D!AG$94)</f>
        <v>-4.1883950724592365E-7</v>
      </c>
      <c r="AH146" s="164">
        <f>('C'!AD52/2)/(D!AH$94)</f>
        <v>-4.5660898810157978E-7</v>
      </c>
    </row>
    <row r="147" spans="6:34" x14ac:dyDescent="0.25">
      <c r="F147" s="225" t="s">
        <v>22</v>
      </c>
      <c r="G147" s="226"/>
      <c r="H147" s="164">
        <f>('C'!D53/2)/(D!H$94)</f>
        <v>9.8535651040574103E-8</v>
      </c>
      <c r="I147" s="164">
        <f>('C'!E53/2)/(D!I$94)</f>
        <v>2.0991948394873214E-8</v>
      </c>
      <c r="J147" s="164">
        <f>('C'!F53/2)/(D!J$94)</f>
        <v>-1.2061695397359276E-7</v>
      </c>
      <c r="K147" s="164">
        <f>('C'!G53/2)/(D!K$94)</f>
        <v>-8.1971591132383679E-8</v>
      </c>
      <c r="L147" s="164">
        <f>('C'!H53/2)/(D!L$94)</f>
        <v>-1.50743694791169E-7</v>
      </c>
      <c r="M147" s="164">
        <f>('C'!I53/2)/(D!M$94)</f>
        <v>-5.859811354452577E-8</v>
      </c>
      <c r="N147" s="164">
        <f>('C'!J53/2)/(D!N$94)</f>
        <v>-1.8319515306563973E-7</v>
      </c>
      <c r="O147" s="164">
        <f>('C'!K53/2)/(D!O$94)</f>
        <v>6.6893110107755564E-9</v>
      </c>
      <c r="P147" s="164">
        <f>('C'!L53/2)/(D!P$94)</f>
        <v>2.7476248084139614E-8</v>
      </c>
      <c r="Q147" s="164">
        <f>('C'!M53/2)/(D!Q$94)</f>
        <v>2.2612406696361173E-8</v>
      </c>
      <c r="R147" s="164">
        <f>('C'!N53/2)/(D!R$94)</f>
        <v>-3.4246721848138718E-8</v>
      </c>
      <c r="S147" s="164">
        <f>('C'!O53/2)/(D!S$94)</f>
        <v>-2.2573270864052588E-8</v>
      </c>
      <c r="T147" s="164">
        <f>('C'!P53/2)/(D!T$94)</f>
        <v>7.5027709818625737E-9</v>
      </c>
      <c r="U147" s="164">
        <f>('C'!Q53/2)/(D!U$94)</f>
        <v>-8.0591708258153207E-8</v>
      </c>
      <c r="V147" s="164">
        <f>('C'!R53/2)/(D!V$94)</f>
        <v>-1.0686651388950083E-7</v>
      </c>
      <c r="W147" s="164">
        <f>('C'!S53/2)/(D!W$94)</f>
        <v>-9.203308807840124E-8</v>
      </c>
      <c r="X147" s="164">
        <f>('C'!T53/2)/(D!X$94)</f>
        <v>-9.5701803093045622E-8</v>
      </c>
      <c r="Y147" s="164">
        <f>('C'!U53/2)/(D!Y$94)</f>
        <v>-7.0252149821259413E-8</v>
      </c>
      <c r="Z147" s="164">
        <f>('C'!V53/2)/(D!Z$94)</f>
        <v>-7.8598433451425371E-8</v>
      </c>
      <c r="AA147" s="164">
        <f>('C'!W53/2)/(D!AA$94)</f>
        <v>-8.0140321337732115E-8</v>
      </c>
      <c r="AB147" s="164">
        <f>('C'!X53/2)/(D!AB$94)</f>
        <v>-9.8419447536276156E-8</v>
      </c>
      <c r="AC147" s="164">
        <f>('C'!Y53/2)/(D!AC$94)</f>
        <v>-1.0365010949537342E-7</v>
      </c>
      <c r="AD147" s="164">
        <f>('C'!Z53/2)/(D!AD$94)</f>
        <v>-9.9256987391179091E-8</v>
      </c>
      <c r="AE147" s="164">
        <f>('C'!AA53/2)/(D!AE$94)</f>
        <v>-8.6569412800641732E-8</v>
      </c>
      <c r="AF147" s="164">
        <f>('C'!AB53/2)/(D!AF$94)</f>
        <v>-9.9193211611819605E-8</v>
      </c>
      <c r="AG147" s="164">
        <f>('C'!AC53/2)/(D!AG$94)</f>
        <v>-7.5923801862991384E-8</v>
      </c>
      <c r="AH147" s="164">
        <f>('C'!AD53/2)/(D!AH$94)</f>
        <v>-7.9317208374888162E-8</v>
      </c>
    </row>
    <row r="148" spans="6:34" x14ac:dyDescent="0.25">
      <c r="F148" s="229" t="s">
        <v>23</v>
      </c>
      <c r="G148" s="230"/>
      <c r="H148" s="164">
        <f>('C'!D54/2)/(D!H$94)</f>
        <v>-6.6180564284571379E-7</v>
      </c>
      <c r="I148" s="164">
        <f>('C'!E54/2)/(D!I$94)</f>
        <v>-4.9730243573363094E-7</v>
      </c>
      <c r="J148" s="164">
        <f>('C'!F54/2)/(D!J$94)</f>
        <v>-9.6701002256351805E-7</v>
      </c>
      <c r="K148" s="164">
        <f>('C'!G54/2)/(D!K$94)</f>
        <v>-1.1904513640993174E-6</v>
      </c>
      <c r="L148" s="164">
        <f>('C'!H54/2)/(D!L$94)</f>
        <v>-1.2808467877511893E-6</v>
      </c>
      <c r="M148" s="164">
        <f>('C'!I54/2)/(D!M$94)</f>
        <v>-1.0013398563936149E-6</v>
      </c>
      <c r="N148" s="164">
        <f>('C'!J54/2)/(D!N$94)</f>
        <v>-7.1677279235837789E-7</v>
      </c>
      <c r="O148" s="164">
        <f>('C'!K54/2)/(D!O$94)</f>
        <v>-3.7941295750860264E-7</v>
      </c>
      <c r="P148" s="164">
        <f>('C'!L54/2)/(D!P$94)</f>
        <v>-1.1366787126876799E-6</v>
      </c>
      <c r="Q148" s="164">
        <f>('C'!M54/2)/(D!Q$94)</f>
        <v>-4.5614127599483858E-7</v>
      </c>
      <c r="R148" s="164">
        <f>('C'!N54/2)/(D!R$94)</f>
        <v>-4.3481961529588608E-7</v>
      </c>
      <c r="S148" s="164">
        <f>('C'!O54/2)/(D!S$94)</f>
        <v>-4.8836966722690047E-7</v>
      </c>
      <c r="T148" s="164">
        <f>('C'!P54/2)/(D!T$94)</f>
        <v>-4.7931962901523035E-7</v>
      </c>
      <c r="U148" s="164">
        <f>('C'!Q54/2)/(D!U$94)</f>
        <v>-1.2209399093457488E-6</v>
      </c>
      <c r="V148" s="164">
        <f>('C'!R54/2)/(D!V$94)</f>
        <v>-2.5912623156605001E-6</v>
      </c>
      <c r="W148" s="164">
        <f>('C'!S54/2)/(D!W$94)</f>
        <v>-1.3995774380561318E-6</v>
      </c>
      <c r="X148" s="164">
        <f>('C'!T54/2)/(D!X$94)</f>
        <v>-2.05259078441134E-6</v>
      </c>
      <c r="Y148" s="164">
        <f>('C'!U54/2)/(D!Y$94)</f>
        <v>-8.8916459379956722E-7</v>
      </c>
      <c r="Z148" s="164">
        <f>('C'!V54/2)/(D!Z$94)</f>
        <v>-1.2582854626911421E-6</v>
      </c>
      <c r="AA148" s="164">
        <f>('C'!W54/2)/(D!AA$94)</f>
        <v>-1.699064597226522E-6</v>
      </c>
      <c r="AB148" s="164">
        <f>('C'!X54/2)/(D!AB$94)</f>
        <v>-2.4345967219569806E-6</v>
      </c>
      <c r="AC148" s="164">
        <f>('C'!Y54/2)/(D!AC$94)</f>
        <v>-6.8818202948250339E-7</v>
      </c>
      <c r="AD148" s="164">
        <f>('C'!Z54/2)/(D!AD$94)</f>
        <v>-8.3398377700350481E-7</v>
      </c>
      <c r="AE148" s="164">
        <f>('C'!AA54/2)/(D!AE$94)</f>
        <v>-1.0673522947764426E-6</v>
      </c>
      <c r="AF148" s="164">
        <f>('C'!AB54/2)/(D!AF$94)</f>
        <v>-1.4865642426577729E-6</v>
      </c>
      <c r="AG148" s="164">
        <f>('C'!AC54/2)/(D!AG$94)</f>
        <v>-1.0549878852765779E-6</v>
      </c>
      <c r="AH148" s="164">
        <f>('C'!AD54/2)/(D!AH$94)</f>
        <v>-1.5182544858321941E-6</v>
      </c>
    </row>
    <row r="149" spans="6:34" x14ac:dyDescent="0.25">
      <c r="F149" s="225" t="s">
        <v>24</v>
      </c>
      <c r="G149" s="226"/>
      <c r="H149" s="164">
        <f>('C'!D55/2)/(D!H$94)</f>
        <v>-3.0510858375946391E-8</v>
      </c>
      <c r="I149" s="164">
        <f>('C'!E55/2)/(D!I$94)</f>
        <v>-5.4058193625350547E-8</v>
      </c>
      <c r="J149" s="164">
        <f>('C'!F55/2)/(D!J$94)</f>
        <v>-4.863201681755671E-8</v>
      </c>
      <c r="K149" s="164">
        <f>('C'!G55/2)/(D!K$94)</f>
        <v>-9.2224538659602951E-8</v>
      </c>
      <c r="L149" s="164">
        <f>('C'!H55/2)/(D!L$94)</f>
        <v>-1.4391914768318947E-7</v>
      </c>
      <c r="M149" s="164">
        <f>('C'!I55/2)/(D!M$94)</f>
        <v>-5.9345235950701586E-8</v>
      </c>
      <c r="N149" s="164">
        <f>('C'!J55/2)/(D!N$94)</f>
        <v>-7.0556059010625581E-8</v>
      </c>
      <c r="O149" s="164">
        <f>('C'!K55/2)/(D!O$94)</f>
        <v>-7.7296991781606906E-8</v>
      </c>
      <c r="P149" s="164">
        <f>('C'!L55/2)/(D!P$94)</f>
        <v>-8.1496393084056982E-8</v>
      </c>
      <c r="Q149" s="164">
        <f>('C'!M55/2)/(D!Q$94)</f>
        <v>-8.1525362059202071E-8</v>
      </c>
      <c r="R149" s="164">
        <f>('C'!N55/2)/(D!R$94)</f>
        <v>-8.0460423896809056E-8</v>
      </c>
      <c r="S149" s="164">
        <f>('C'!O55/2)/(D!S$94)</f>
        <v>-7.4636622496019212E-8</v>
      </c>
      <c r="T149" s="164">
        <f>('C'!P55/2)/(D!T$94)</f>
        <v>-7.5631327528838091E-8</v>
      </c>
      <c r="U149" s="164">
        <f>('C'!Q55/2)/(D!U$94)</f>
        <v>-7.3490830190135032E-8</v>
      </c>
      <c r="V149" s="164">
        <f>('C'!R55/2)/(D!V$94)</f>
        <v>-7.8253482749156683E-8</v>
      </c>
      <c r="W149" s="164">
        <f>('C'!S55/2)/(D!W$94)</f>
        <v>-1.137234173820007E-7</v>
      </c>
      <c r="X149" s="164">
        <f>('C'!T55/2)/(D!X$94)</f>
        <v>-9.248762880083503E-8</v>
      </c>
      <c r="Y149" s="164">
        <f>('C'!U55/2)/(D!Y$94)</f>
        <v>-8.9030027131289143E-8</v>
      </c>
      <c r="Z149" s="164">
        <f>('C'!V55/2)/(D!Z$94)</f>
        <v>-8.6678839723354308E-8</v>
      </c>
      <c r="AA149" s="164">
        <f>('C'!W55/2)/(D!AA$94)</f>
        <v>-1.0322120162987736E-7</v>
      </c>
      <c r="AB149" s="164">
        <f>('C'!X55/2)/(D!AB$94)</f>
        <v>-1.077903248434624E-7</v>
      </c>
      <c r="AC149" s="164">
        <f>('C'!Y55/2)/(D!AC$94)</f>
        <v>-1.0884089508999567E-7</v>
      </c>
      <c r="AD149" s="164">
        <f>('C'!Z55/2)/(D!AD$94)</f>
        <v>-1.0090132452692237E-7</v>
      </c>
      <c r="AE149" s="164">
        <f>('C'!AA55/2)/(D!AE$94)</f>
        <v>-1.0827718413835013E-7</v>
      </c>
      <c r="AF149" s="164">
        <f>('C'!AB55/2)/(D!AF$94)</f>
        <v>-9.6756505473751683E-8</v>
      </c>
      <c r="AG149" s="164">
        <f>('C'!AC55/2)/(D!AG$94)</f>
        <v>-9.0827409796689436E-8</v>
      </c>
      <c r="AH149" s="164">
        <f>('C'!AD55/2)/(D!AH$94)</f>
        <v>-1.0276743568758409E-7</v>
      </c>
    </row>
    <row r="150" spans="6:34" ht="15.75" thickBot="1" x14ac:dyDescent="0.3">
      <c r="F150" s="227" t="s">
        <v>25</v>
      </c>
      <c r="G150" s="228"/>
      <c r="H150" s="165">
        <f>('C'!D56/2)/(D!H$94)</f>
        <v>1.2502783648094863E-7</v>
      </c>
      <c r="I150" s="165">
        <f>('C'!E56/2)/(D!I$94)</f>
        <v>6.9732424658228067E-8</v>
      </c>
      <c r="J150" s="165">
        <f>('C'!F56/2)/(D!J$94)</f>
        <v>-4.0638437868817305E-7</v>
      </c>
      <c r="K150" s="165">
        <f>('C'!G56/2)/(D!K$94)</f>
        <v>-2.5636149149841998E-7</v>
      </c>
      <c r="L150" s="165">
        <f>('C'!H56/2)/(D!L$94)</f>
        <v>-1.4421743223830031E-7</v>
      </c>
      <c r="M150" s="165" t="e">
        <f>('C'!I56/2)/(D!M$94)</f>
        <v>#VALUE!</v>
      </c>
      <c r="N150" s="165">
        <f>('C'!J56/2)/(D!N$94)</f>
        <v>9.1432186443885579E-9</v>
      </c>
      <c r="O150" s="165" t="e">
        <f>('C'!K56/2)/(D!O$94)</f>
        <v>#VALUE!</v>
      </c>
      <c r="P150" s="165" t="e">
        <f>('C'!L56/2)/(D!P$94)</f>
        <v>#VALUE!</v>
      </c>
      <c r="Q150" s="165">
        <f>('C'!M56/2)/(D!Q$94)</f>
        <v>-8.7129461551864739E-10</v>
      </c>
      <c r="R150" s="165">
        <f>('C'!N56/2)/(D!R$94)</f>
        <v>-4.7668853636640733E-11</v>
      </c>
      <c r="S150" s="165">
        <f>('C'!O56/2)/(D!S$94)</f>
        <v>-4.6029361013705186E-10</v>
      </c>
      <c r="T150" s="165">
        <f>('C'!P56/2)/(D!T$94)</f>
        <v>-7.5301497289932396E-10</v>
      </c>
      <c r="U150" s="165">
        <f>('C'!Q56/2)/(D!U$94)</f>
        <v>4.6609530408645572E-9</v>
      </c>
      <c r="V150" s="165">
        <f>('C'!R56/2)/(D!V$94)</f>
        <v>-3.5224682654412229E-9</v>
      </c>
      <c r="W150" s="165">
        <f>('C'!S56/2)/(D!W$94)</f>
        <v>-1.1789846644104746E-9</v>
      </c>
      <c r="X150" s="165">
        <f>('C'!T56/2)/(D!X$94)</f>
        <v>-4.887609867115339E-9</v>
      </c>
      <c r="Y150" s="165">
        <f>('C'!U56/2)/(D!Y$94)</f>
        <v>-1.7607777402029292E-9</v>
      </c>
      <c r="Z150" s="165">
        <f>('C'!V56/2)/(D!Z$94)</f>
        <v>-4.395277791483211E-9</v>
      </c>
      <c r="AA150" s="165">
        <f>('C'!W56/2)/(D!AA$94)</f>
        <v>-1.8302134222700044E-9</v>
      </c>
      <c r="AB150" s="165">
        <f>('C'!X56/2)/(D!AB$94)</f>
        <v>-2.2930931580579338E-9</v>
      </c>
      <c r="AC150" s="165">
        <f>('C'!Y56/2)/(D!AC$94)</f>
        <v>-1.1341199892969661E-9</v>
      </c>
      <c r="AD150" s="165">
        <f>('C'!Z56/2)/(D!AD$94)</f>
        <v>-4.9475168127974058E-11</v>
      </c>
      <c r="AE150" s="165">
        <f>('C'!AA56/2)/(D!AE$94)</f>
        <v>7.1390566160378644E-10</v>
      </c>
      <c r="AF150" s="165">
        <f>('C'!AB56/2)/(D!AF$94)</f>
        <v>3.2127571943275059E-9</v>
      </c>
      <c r="AG150" s="165">
        <f>('C'!AC56/2)/(D!AG$94)</f>
        <v>3.6720867750983374E-9</v>
      </c>
      <c r="AH150" s="165">
        <f>('C'!AD56/2)/(D!AH$94)</f>
        <v>7.7591359746293984E-10</v>
      </c>
    </row>
    <row r="151" spans="6:34" x14ac:dyDescent="0.25">
      <c r="F15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topLeftCell="Q96" zoomScale="80" zoomScaleNormal="80" workbookViewId="0">
      <selection activeCell="AF84" sqref="AF84"/>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11" t="s">
        <v>10</v>
      </c>
      <c r="C7" s="211"/>
      <c r="D7" s="211"/>
      <c r="E7" s="61"/>
      <c r="J7" s="200" t="s">
        <v>42</v>
      </c>
      <c r="K7" s="200"/>
    </row>
    <row r="8" spans="2:11" x14ac:dyDescent="0.25">
      <c r="B8" s="211"/>
      <c r="C8" s="211"/>
      <c r="D8" s="211"/>
      <c r="E8" s="61"/>
      <c r="J8" s="200"/>
      <c r="K8" s="200"/>
    </row>
    <row r="9" spans="2:11" x14ac:dyDescent="0.25">
      <c r="B9" s="211"/>
      <c r="C9" s="211"/>
      <c r="D9" s="211"/>
      <c r="E9" s="61"/>
      <c r="J9" s="200"/>
      <c r="K9" s="200"/>
    </row>
    <row r="10" spans="2:11" x14ac:dyDescent="0.25">
      <c r="B10" s="211"/>
      <c r="C10" s="211"/>
      <c r="D10" s="211"/>
      <c r="E10" s="61"/>
      <c r="J10" s="200"/>
      <c r="K10" s="200"/>
    </row>
    <row r="11" spans="2:11" x14ac:dyDescent="0.25">
      <c r="B11" s="211"/>
      <c r="C11" s="211"/>
      <c r="D11" s="211"/>
      <c r="E11" s="61"/>
      <c r="J11" s="200"/>
      <c r="K11" s="200"/>
    </row>
    <row r="12" spans="2:11" x14ac:dyDescent="0.25">
      <c r="B12" s="211"/>
      <c r="C12" s="211"/>
      <c r="D12" s="211"/>
      <c r="E12" s="61"/>
      <c r="J12" s="200"/>
      <c r="K12" s="200"/>
    </row>
    <row r="13" spans="2:11" x14ac:dyDescent="0.25">
      <c r="B13" s="211"/>
      <c r="C13" s="211"/>
      <c r="D13" s="211"/>
      <c r="E13" s="61"/>
      <c r="J13" s="200"/>
      <c r="K13" s="200"/>
    </row>
    <row r="14" spans="2:11" x14ac:dyDescent="0.25">
      <c r="B14" s="211"/>
      <c r="C14" s="211"/>
      <c r="D14" s="211"/>
      <c r="E14" s="61"/>
      <c r="J14" s="200"/>
      <c r="K14" s="200"/>
    </row>
    <row r="15" spans="2:11" x14ac:dyDescent="0.25">
      <c r="B15" s="211"/>
      <c r="C15" s="211"/>
      <c r="D15" s="211"/>
      <c r="E15" s="61"/>
      <c r="J15" s="200"/>
      <c r="K15" s="200"/>
    </row>
    <row r="16" spans="2:11" x14ac:dyDescent="0.25">
      <c r="B16" s="211"/>
      <c r="C16" s="211"/>
      <c r="D16" s="211"/>
      <c r="E16" s="61"/>
      <c r="J16" s="200"/>
      <c r="K16" s="200"/>
    </row>
    <row r="17" spans="2:12" x14ac:dyDescent="0.25">
      <c r="B17" s="201" t="s">
        <v>3</v>
      </c>
      <c r="C17" s="201"/>
      <c r="D17" s="201"/>
      <c r="G17" s="54" t="s">
        <v>3</v>
      </c>
      <c r="H17" s="54"/>
      <c r="I17" s="54"/>
      <c r="J17" s="54" t="s">
        <v>3</v>
      </c>
      <c r="K17" s="54"/>
      <c r="L17" s="54"/>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03" t="s">
        <v>26</v>
      </c>
      <c r="E46" s="219"/>
      <c r="F46" s="50">
        <f>+A!D46/E!E60</f>
        <v>5.2031616230748054E-5</v>
      </c>
      <c r="G46" s="50">
        <f>+A!E46/E!F60</f>
        <v>5.2087528230640203E-5</v>
      </c>
      <c r="H46" s="50">
        <f>+A!F46/E!G60</f>
        <v>3.9261645005436745E-5</v>
      </c>
      <c r="I46" s="50">
        <f>+A!G46/E!H60</f>
        <v>4.3020924541933535E-5</v>
      </c>
      <c r="J46" s="50">
        <f>+A!H46/E!I60</f>
        <v>2.6207787226576002E-5</v>
      </c>
      <c r="K46" s="50">
        <f>+A!I46/E!J60</f>
        <v>2.3201630302809769E-5</v>
      </c>
      <c r="L46" s="50">
        <f>+A!J46/E!K60</f>
        <v>2.2823917942895E-5</v>
      </c>
      <c r="M46" s="50">
        <f>+A!K46/E!L60</f>
        <v>2.230587981527085E-5</v>
      </c>
      <c r="N46" s="50">
        <f>+A!L46/E!M60</f>
        <v>2.0570871192874664E-5</v>
      </c>
      <c r="O46" s="50">
        <f>+A!M46/E!N60</f>
        <v>2.2978021657653697E-5</v>
      </c>
      <c r="P46" s="50">
        <f>+A!N46/E!O60</f>
        <v>1.7600420463806412E-5</v>
      </c>
      <c r="Q46" s="50">
        <f>+A!O46/E!P60</f>
        <v>3.1128142775892736E-5</v>
      </c>
      <c r="R46" s="50">
        <f>+A!P46/E!Q60</f>
        <v>3.4520227701361003E-5</v>
      </c>
      <c r="S46" s="50">
        <f>+A!Q46/E!R60</f>
        <v>1.7993041039330417E-5</v>
      </c>
      <c r="T46" s="50">
        <f>+A!R46/E!S60</f>
        <v>1.9054564799253076E-5</v>
      </c>
      <c r="U46" s="50">
        <f>+A!S46/E!T60</f>
        <v>2.3589950804376496E-5</v>
      </c>
      <c r="V46" s="50">
        <f>+A!T46/E!U60</f>
        <v>2.6818161712894296E-5</v>
      </c>
      <c r="W46" s="50">
        <f>+A!U46/E!V60</f>
        <v>1.6707516339218605E-5</v>
      </c>
      <c r="X46" s="50">
        <f>+A!V46/E!W60</f>
        <v>1.8945226327373725E-5</v>
      </c>
      <c r="Y46" s="50">
        <f>+A!W46/E!X60</f>
        <v>9.4982517521745774E-6</v>
      </c>
      <c r="Z46" s="50">
        <f>+A!X46/E!Y60</f>
        <v>7.7771381641240018E-6</v>
      </c>
      <c r="AA46" s="50">
        <f>+A!Y46/E!Z60</f>
        <v>1.0755316402878384E-5</v>
      </c>
      <c r="AB46" s="50">
        <f>+A!Z46/E!AA60</f>
        <v>1.2652752039751501E-5</v>
      </c>
      <c r="AC46" s="50">
        <f>+A!AA46/E!AB60</f>
        <v>1.0533396183947681E-5</v>
      </c>
      <c r="AD46" s="50">
        <f>+A!AB46/E!AC60</f>
        <v>7.4024610266026018E-6</v>
      </c>
      <c r="AE46" s="50">
        <f>+A!AC46/E!AD60</f>
        <v>8.1830185586444058E-6</v>
      </c>
      <c r="AF46" s="50">
        <f>+A!AD46/E!AE60</f>
        <v>8.593677107091901E-6</v>
      </c>
    </row>
    <row r="47" spans="4:32" x14ac:dyDescent="0.25">
      <c r="D47" s="225" t="s">
        <v>16</v>
      </c>
      <c r="E47" s="226"/>
      <c r="F47" s="51">
        <f>+A!D47/E!E61</f>
        <v>2.1135607488321774E-4</v>
      </c>
      <c r="G47" s="51">
        <f>+A!E47/E!F61</f>
        <v>1.8476688853743235E-4</v>
      </c>
      <c r="H47" s="51">
        <f>+A!F47/E!G61</f>
        <v>2.8418965819192925E-4</v>
      </c>
      <c r="I47" s="51">
        <f>+A!G47/E!H61</f>
        <v>2.8945913485600337E-4</v>
      </c>
      <c r="J47" s="51">
        <f>+A!H47/E!I61</f>
        <v>1.7321384455632242E-4</v>
      </c>
      <c r="K47" s="51">
        <f>+A!I47/E!J61</f>
        <v>1.3821765418978155E-4</v>
      </c>
      <c r="L47" s="51" t="e">
        <f>+A!#REF!/E!K61</f>
        <v>#REF!</v>
      </c>
      <c r="M47" s="51">
        <f>+A!K47/E!L61</f>
        <v>7.3454729598760427E-5</v>
      </c>
      <c r="N47" s="51">
        <f>+A!L47/E!M61</f>
        <v>5.9887449230637706E-5</v>
      </c>
      <c r="O47" s="51">
        <f>+A!M47/E!N61</f>
        <v>4.8150397408123524E-5</v>
      </c>
      <c r="P47" s="51">
        <f>+A!N47/E!O61</f>
        <v>6.5328633800387358E-5</v>
      </c>
      <c r="Q47" s="51">
        <f>+A!O47/E!P61</f>
        <v>5.9021486770517946E-5</v>
      </c>
      <c r="R47" s="51">
        <f>+A!P47/E!Q61</f>
        <v>6.9225708412406388E-5</v>
      </c>
      <c r="S47" s="51">
        <f>+A!Q47/E!R61</f>
        <v>6.9050574266456299E-5</v>
      </c>
      <c r="T47" s="51">
        <f>+A!R47/E!S61</f>
        <v>8.8179108559916547E-5</v>
      </c>
      <c r="U47" s="51">
        <f>+A!S47/E!T61</f>
        <v>7.0961977536259933E-5</v>
      </c>
      <c r="V47" s="51">
        <f>+A!T47/E!U61</f>
        <v>5.960861264470646E-5</v>
      </c>
      <c r="W47" s="51">
        <f>+A!U47/E!V61</f>
        <v>4.9905359964804536E-5</v>
      </c>
      <c r="X47" s="51">
        <f>+A!V47/E!W61</f>
        <v>4.4306933002483919E-5</v>
      </c>
      <c r="Y47" s="51">
        <f>+A!W47/E!X61</f>
        <v>5.3681765535745225E-5</v>
      </c>
      <c r="Z47" s="51">
        <f>+A!X47/E!Y61</f>
        <v>4.3541886419921258E-5</v>
      </c>
      <c r="AA47" s="51">
        <f>+A!Y47/E!Z61</f>
        <v>5.2352437956192379E-5</v>
      </c>
      <c r="AB47" s="51">
        <f>+A!Z47/E!AA61</f>
        <v>7.1038718215282406E-5</v>
      </c>
      <c r="AC47" s="51">
        <f>+A!AA47/E!AB61</f>
        <v>5.8617772825677468E-5</v>
      </c>
      <c r="AD47" s="51">
        <f>+A!AB47/E!AC61</f>
        <v>5.3078386126128293E-5</v>
      </c>
      <c r="AE47" s="51">
        <f>+A!AC47/E!AD61</f>
        <v>7.6820315650664989E-5</v>
      </c>
      <c r="AF47" s="51">
        <f>+A!AD47/E!AE61</f>
        <v>8.1103781986576105E-5</v>
      </c>
    </row>
    <row r="48" spans="4:32" x14ac:dyDescent="0.25">
      <c r="D48" s="41" t="s">
        <v>17</v>
      </c>
      <c r="E48" s="42"/>
      <c r="F48" s="52">
        <f>+A!D48/E!E62</f>
        <v>4.6990692409583448E-5</v>
      </c>
      <c r="G48" s="52">
        <f>+A!E48/E!F62</f>
        <v>4.5363424165971856E-5</v>
      </c>
      <c r="H48" s="52">
        <f>+A!F48/E!G62</f>
        <v>2.3095910084862904E-5</v>
      </c>
      <c r="I48" s="52">
        <f>+A!G48/E!H62</f>
        <v>1.3319453731911505E-5</v>
      </c>
      <c r="J48" s="52">
        <f>+A!H48/E!I62</f>
        <v>2.5726340301975148E-5</v>
      </c>
      <c r="K48" s="52">
        <f>+A!I48/E!J62</f>
        <v>1.9714481585718232E-5</v>
      </c>
      <c r="L48" s="52">
        <f>+A!J47/E!K62</f>
        <v>6.3168497037500548E-4</v>
      </c>
      <c r="M48" s="52">
        <f>+A!K48/E!L62</f>
        <v>1.665136475479426E-5</v>
      </c>
      <c r="N48" s="52">
        <f>+A!L48/E!M62</f>
        <v>7.5659606065468264E-6</v>
      </c>
      <c r="O48" s="52">
        <f>+A!M48/E!N62</f>
        <v>4.4505774764473997E-6</v>
      </c>
      <c r="P48" s="52">
        <f>+A!N48/E!O62</f>
        <v>2.3538081795639968E-6</v>
      </c>
      <c r="Q48" s="52">
        <f>+A!O48/E!P62</f>
        <v>5.9258402795026634E-6</v>
      </c>
      <c r="R48" s="52">
        <f>+A!P48/E!Q62</f>
        <v>4.8619574386699948E-6</v>
      </c>
      <c r="S48" s="52">
        <f>+A!Q48/E!R62</f>
        <v>9.4233982096163478E-6</v>
      </c>
      <c r="T48" s="52">
        <f>+A!R48/E!S62</f>
        <v>1.5233858998751063E-7</v>
      </c>
      <c r="U48" s="52" t="e">
        <f>+A!S48/E!T62</f>
        <v>#VALUE!</v>
      </c>
      <c r="V48" s="52">
        <f>+A!T48/E!U62</f>
        <v>2.2653462686222819E-6</v>
      </c>
      <c r="W48" s="52">
        <f>+A!U48/E!V62</f>
        <v>5.1672266403699005E-7</v>
      </c>
      <c r="X48" s="52" t="e">
        <f>+A!V48/E!W62</f>
        <v>#VALUE!</v>
      </c>
      <c r="Y48" s="52" t="e">
        <f>+A!W48/E!X62</f>
        <v>#VALUE!</v>
      </c>
      <c r="Z48" s="52">
        <f>+A!X48/E!Y62</f>
        <v>3.7941571269383015E-7</v>
      </c>
      <c r="AA48" s="52">
        <f>+A!Y48/E!Z62</f>
        <v>1.8448890119509204E-6</v>
      </c>
      <c r="AB48" s="52">
        <f>+A!Z48/E!AA62</f>
        <v>3.7704247304553472E-6</v>
      </c>
      <c r="AC48" s="52">
        <f>+A!AA48/E!AB62</f>
        <v>3.229777971211888E-6</v>
      </c>
      <c r="AD48" s="52">
        <f>+A!AB48/E!AC62</f>
        <v>3.176969866109014E-6</v>
      </c>
      <c r="AE48" s="52">
        <f>+A!AC48/E!AD62</f>
        <v>2.4115627915031407E-6</v>
      </c>
      <c r="AF48" s="52">
        <f>+A!AD48/E!AE62</f>
        <v>6.1233239880664587E-6</v>
      </c>
    </row>
    <row r="49" spans="4:32" x14ac:dyDescent="0.25">
      <c r="D49" s="39" t="s">
        <v>18</v>
      </c>
      <c r="E49" s="40"/>
      <c r="F49" s="52">
        <f>+A!D49/E!E63</f>
        <v>4.7587216793341055E-5</v>
      </c>
      <c r="G49" s="52">
        <f>+A!E49/E!F63</f>
        <v>2.3862686398961127E-5</v>
      </c>
      <c r="H49" s="52">
        <f>+A!F49/E!G63</f>
        <v>2.295327015438093E-5</v>
      </c>
      <c r="I49" s="52">
        <f>+A!G49/E!H63</f>
        <v>2.1977673155334507E-5</v>
      </c>
      <c r="J49" s="52">
        <f>+A!H49/E!I63</f>
        <v>2.047019147942066E-5</v>
      </c>
      <c r="K49" s="52">
        <f>+A!I49/E!J63</f>
        <v>1.5029110187893309E-5</v>
      </c>
      <c r="L49" s="52">
        <f>+A!J48/E!K63</f>
        <v>4.9289285006149146E-6</v>
      </c>
      <c r="M49" s="52">
        <f>+A!K49/E!L63</f>
        <v>1.4613662954421685E-5</v>
      </c>
      <c r="N49" s="52">
        <f>+A!L49/E!M63</f>
        <v>1.1814380720863455E-5</v>
      </c>
      <c r="O49" s="52">
        <f>+A!M49/E!N63</f>
        <v>9.9210927793327297E-6</v>
      </c>
      <c r="P49" s="52">
        <f>+A!N49/E!O63</f>
        <v>1.1777793988730384E-5</v>
      </c>
      <c r="Q49" s="52">
        <f>+A!O49/E!P63</f>
        <v>8.5860224588095572E-6</v>
      </c>
      <c r="R49" s="52">
        <f>+A!P49/E!Q63</f>
        <v>8.1714542957417268E-6</v>
      </c>
      <c r="S49" s="52">
        <f>+A!Q49/E!R63</f>
        <v>7.948750998697914E-6</v>
      </c>
      <c r="T49" s="52">
        <f>+A!R49/E!S63</f>
        <v>8.1457134780219133E-6</v>
      </c>
      <c r="U49" s="52">
        <f>+A!S49/E!T63</f>
        <v>7.2656787229049898E-6</v>
      </c>
      <c r="V49" s="52">
        <f>+A!T49/E!U63</f>
        <v>6.511209612234093E-6</v>
      </c>
      <c r="W49" s="52">
        <f>+A!U49/E!V63</f>
        <v>7.0125915841547279E-6</v>
      </c>
      <c r="X49" s="52">
        <f>+A!V49/E!W63</f>
        <v>6.5674843259088613E-6</v>
      </c>
      <c r="Y49" s="52">
        <f>+A!W49/E!X63</f>
        <v>6.0082552085460481E-6</v>
      </c>
      <c r="Z49" s="52">
        <f>+A!X49/E!Y63</f>
        <v>7.9222473610157306E-6</v>
      </c>
      <c r="AA49" s="52">
        <f>+A!Y49/E!Z63</f>
        <v>6.0695237698759331E-6</v>
      </c>
      <c r="AB49" s="52">
        <f>+A!Z49/E!AA63</f>
        <v>5.0530212000225179E-6</v>
      </c>
      <c r="AC49" s="52">
        <f>+A!AA49/E!AB63</f>
        <v>5.9909763953091102E-6</v>
      </c>
      <c r="AD49" s="52">
        <f>+A!AB49/E!AC63</f>
        <v>5.0818484310653209E-6</v>
      </c>
      <c r="AE49" s="52">
        <f>+A!AC49/E!AD63</f>
        <v>4.7591669391875921E-6</v>
      </c>
      <c r="AF49" s="52">
        <f>+A!AD49/E!AE63</f>
        <v>4.7852216049784463E-6</v>
      </c>
    </row>
    <row r="50" spans="4:32" x14ac:dyDescent="0.25">
      <c r="D50" s="41" t="s">
        <v>19</v>
      </c>
      <c r="E50" s="42"/>
      <c r="F50" s="52">
        <f>+A!D50/E!E64</f>
        <v>1.0115484700987282E-4</v>
      </c>
      <c r="G50" s="52">
        <f>+A!E50/E!F64</f>
        <v>1.5321353099561862E-4</v>
      </c>
      <c r="H50" s="52">
        <f>+A!F50/E!G64</f>
        <v>1.0699571080028117E-4</v>
      </c>
      <c r="I50" s="52">
        <f>+A!G50/E!H64</f>
        <v>2.4684857247090746E-4</v>
      </c>
      <c r="J50" s="52">
        <f>+A!H50/E!I64</f>
        <v>1.3316958135839086E-4</v>
      </c>
      <c r="K50" s="52">
        <f>+A!I50/E!J64</f>
        <v>9.825493235108189E-5</v>
      </c>
      <c r="L50" s="52">
        <f>+A!J49/E!K64</f>
        <v>4.574519419870136E-6</v>
      </c>
      <c r="M50" s="52">
        <f>+A!K50/E!L64</f>
        <v>1.0874605711017543E-4</v>
      </c>
      <c r="N50" s="52">
        <f>+A!L50/E!M64</f>
        <v>1.0932401495720441E-4</v>
      </c>
      <c r="O50" s="52">
        <f>+A!M50/E!N64</f>
        <v>1.3224391789484798E-4</v>
      </c>
      <c r="P50" s="52">
        <f>+A!N50/E!O64</f>
        <v>6.9433245739954587E-5</v>
      </c>
      <c r="Q50" s="52">
        <f>+A!O50/E!P64</f>
        <v>1.5563358249565121E-4</v>
      </c>
      <c r="R50" s="52">
        <f>+A!P50/E!Q64</f>
        <v>1.5445924651259494E-4</v>
      </c>
      <c r="S50" s="52">
        <f>+A!Q50/E!R64</f>
        <v>6.1733743786782327E-5</v>
      </c>
      <c r="T50" s="52">
        <f>+A!R50/E!S64</f>
        <v>7.8501262440495875E-5</v>
      </c>
      <c r="U50" s="52">
        <f>+A!S50/E!T64</f>
        <v>1.1067790036403089E-4</v>
      </c>
      <c r="V50" s="52">
        <f>+A!T50/E!U64</f>
        <v>1.2192494338600162E-4</v>
      </c>
      <c r="W50" s="52">
        <f>+A!U50/E!V64</f>
        <v>6.4532320690599887E-5</v>
      </c>
      <c r="X50" s="52">
        <f>+A!V50/E!W64</f>
        <v>8.2858196954864729E-5</v>
      </c>
      <c r="Y50" s="52">
        <f>+A!W50/E!X64</f>
        <v>2.6614730248741596E-5</v>
      </c>
      <c r="Z50" s="52">
        <f>+A!X50/E!Y64</f>
        <v>2.9136438502249072E-5</v>
      </c>
      <c r="AA50" s="52">
        <f>+A!Y50/E!Z64</f>
        <v>6.2450765519393047E-5</v>
      </c>
      <c r="AB50" s="52">
        <f>+A!Z50/E!AA64</f>
        <v>5.679168136576461E-5</v>
      </c>
      <c r="AC50" s="52">
        <f>+A!AA50/E!AB64</f>
        <v>4.169611468195448E-5</v>
      </c>
      <c r="AD50" s="52">
        <f>+A!AB50/E!AC64</f>
        <v>2.3963873110770831E-5</v>
      </c>
      <c r="AE50" s="52">
        <f>+A!AC50/E!AD64</f>
        <v>2.1262953741649876E-5</v>
      </c>
      <c r="AF50" s="52">
        <f>+A!AD50/E!AE64</f>
        <v>2.0769600075888465E-5</v>
      </c>
    </row>
    <row r="51" spans="4:32" x14ac:dyDescent="0.25">
      <c r="D51" s="39" t="s">
        <v>20</v>
      </c>
      <c r="E51" s="40"/>
      <c r="F51" s="52" t="e">
        <f>+A!D51/E!E65</f>
        <v>#VALUE!</v>
      </c>
      <c r="G51" s="52">
        <f>+A!E51/E!F65</f>
        <v>6.118848627772611E-6</v>
      </c>
      <c r="H51" s="52" t="e">
        <f>+A!F51/E!G65</f>
        <v>#VALUE!</v>
      </c>
      <c r="I51" s="52" t="e">
        <f>+A!G51/E!H65</f>
        <v>#VALUE!</v>
      </c>
      <c r="J51" s="52" t="e">
        <f>+A!H51/E!I65</f>
        <v>#VALUE!</v>
      </c>
      <c r="K51" s="52" t="e">
        <f>+A!I51/E!J65</f>
        <v>#VALUE!</v>
      </c>
      <c r="L51" s="52">
        <f>+A!J50/E!K65</f>
        <v>2.9430784123486839E-3</v>
      </c>
      <c r="M51" s="52" t="e">
        <f>+A!K51/E!L65</f>
        <v>#VALUE!</v>
      </c>
      <c r="N51" s="52" t="e">
        <f>+A!L51/E!M65</f>
        <v>#VALUE!</v>
      </c>
      <c r="O51" s="52" t="e">
        <f>+A!M51/E!N65</f>
        <v>#VALUE!</v>
      </c>
      <c r="P51" s="52">
        <f>+A!N51/E!O65</f>
        <v>5.999120657957928E-8</v>
      </c>
      <c r="Q51" s="52" t="e">
        <f>+A!O51/E!P65</f>
        <v>#VALUE!</v>
      </c>
      <c r="R51" s="52">
        <f>+A!P51/E!Q65</f>
        <v>2.0934176937185225E-10</v>
      </c>
      <c r="S51" s="52">
        <f>+A!Q51/E!R65</f>
        <v>3.6485131580057654E-9</v>
      </c>
      <c r="T51" s="52" t="e">
        <f>+A!R51/E!S65</f>
        <v>#VALUE!</v>
      </c>
      <c r="U51" s="52">
        <f>+A!S51/E!T65</f>
        <v>4.4296563642999485E-8</v>
      </c>
      <c r="V51" s="52">
        <f>+A!T51/E!U65</f>
        <v>1.3640885343537662E-8</v>
      </c>
      <c r="W51" s="52">
        <f>+A!U51/E!V65</f>
        <v>6.1064949243833472E-9</v>
      </c>
      <c r="X51" s="52">
        <f>+A!V51/E!W65</f>
        <v>5.582348632953021E-7</v>
      </c>
      <c r="Y51" s="52">
        <f>+A!W51/E!X65</f>
        <v>8.3348884475588913E-8</v>
      </c>
      <c r="Z51" s="52" t="e">
        <f>+A!X51/E!Y65</f>
        <v>#VALUE!</v>
      </c>
      <c r="AA51" s="52" t="e">
        <f>+A!Y51/E!Z65</f>
        <v>#VALUE!</v>
      </c>
      <c r="AB51" s="52">
        <f>+A!Z51/E!AA65</f>
        <v>6.2543191994629736E-5</v>
      </c>
      <c r="AC51" s="52" t="e">
        <f>+A!AA51/E!AB65</f>
        <v>#VALUE!</v>
      </c>
      <c r="AD51" s="52">
        <f>+A!AB51/E!AC65</f>
        <v>2.7637302854308688E-7</v>
      </c>
      <c r="AE51" s="52">
        <f>+A!AC51/E!AD65</f>
        <v>4.5582963882426056E-6</v>
      </c>
      <c r="AF51" s="52">
        <f>+A!AD51/E!AE65</f>
        <v>4.4739076604178751E-6</v>
      </c>
    </row>
    <row r="52" spans="4:32" x14ac:dyDescent="0.25">
      <c r="D52" s="41" t="s">
        <v>21</v>
      </c>
      <c r="E52" s="42"/>
      <c r="F52" s="52">
        <f>+A!D52/E!E66</f>
        <v>5.2178366274056943E-6</v>
      </c>
      <c r="G52" s="52">
        <f>+A!E52/E!F66</f>
        <v>1.0073535440322634E-5</v>
      </c>
      <c r="H52" s="52">
        <f>+A!F52/E!G66</f>
        <v>1.2966842836686403E-5</v>
      </c>
      <c r="I52" s="52">
        <f>+A!G52/E!H66</f>
        <v>9.4942023547122822E-6</v>
      </c>
      <c r="J52" s="52">
        <f>+A!H52/E!I66</f>
        <v>1.0350507729434924E-5</v>
      </c>
      <c r="K52" s="52">
        <f>+A!I52/E!J66</f>
        <v>6.5395781321908068E-6</v>
      </c>
      <c r="L52" s="52">
        <f>+A!J51/E!K66</f>
        <v>1.0187214509240998E-6</v>
      </c>
      <c r="M52" s="52">
        <f>+A!K52/E!L66</f>
        <v>6.2208555479959496E-6</v>
      </c>
      <c r="N52" s="52">
        <f>+A!L52/E!M66</f>
        <v>2.7663054304324994E-6</v>
      </c>
      <c r="O52" s="52">
        <f>+A!M52/E!N66</f>
        <v>2.8304101226059146E-6</v>
      </c>
      <c r="P52" s="52">
        <f>+A!N52/E!O66</f>
        <v>3.3978837077228045E-6</v>
      </c>
      <c r="Q52" s="52">
        <f>+A!O52/E!P66</f>
        <v>3.0339060900567518E-6</v>
      </c>
      <c r="R52" s="52">
        <f>+A!P52/E!Q66</f>
        <v>9.2575510480101786E-7</v>
      </c>
      <c r="S52" s="52">
        <f>+A!Q52/E!R66</f>
        <v>1.3535829185016406E-6</v>
      </c>
      <c r="T52" s="52">
        <f>+A!R52/E!S66</f>
        <v>1.1931191119877637E-6</v>
      </c>
      <c r="U52" s="52">
        <f>+A!S52/E!T66</f>
        <v>1.0506037940991138E-6</v>
      </c>
      <c r="V52" s="52">
        <f>+A!T52/E!U66</f>
        <v>1.3890539010443923E-6</v>
      </c>
      <c r="W52" s="52">
        <f>+A!U52/E!V66</f>
        <v>1.8823940317954245E-6</v>
      </c>
      <c r="X52" s="52">
        <f>+A!V52/E!W66</f>
        <v>2.4558704073446988E-6</v>
      </c>
      <c r="Y52" s="52">
        <f>+A!W52/E!X66</f>
        <v>3.2433876862371825E-6</v>
      </c>
      <c r="Z52" s="52">
        <f>+A!X52/E!Y66</f>
        <v>2.9611165285079624E-6</v>
      </c>
      <c r="AA52" s="52">
        <f>+A!Y52/E!Z66</f>
        <v>1.8472007711719896E-6</v>
      </c>
      <c r="AB52" s="52">
        <f>+A!Z52/E!AA66</f>
        <v>1.9257021871267661E-6</v>
      </c>
      <c r="AC52" s="52">
        <f>+A!AA52/E!AB66</f>
        <v>2.0189597591035467E-6</v>
      </c>
      <c r="AD52" s="52">
        <f>+A!AB52/E!AC66</f>
        <v>1.5850409019713091E-6</v>
      </c>
      <c r="AE52" s="52">
        <f>+A!AC52/E!AD66</f>
        <v>8.9330385803651316E-7</v>
      </c>
      <c r="AF52" s="52">
        <f>+A!AD52/E!AE66</f>
        <v>1.1176070175143907E-6</v>
      </c>
    </row>
    <row r="53" spans="4:32" x14ac:dyDescent="0.25">
      <c r="D53" s="39" t="s">
        <v>22</v>
      </c>
      <c r="E53" s="40"/>
      <c r="F53" s="52">
        <f>+A!D53/E!E67</f>
        <v>5.9814699647891963E-5</v>
      </c>
      <c r="G53" s="52">
        <f>+A!E53/E!F67</f>
        <v>5.2516886441175905E-5</v>
      </c>
      <c r="H53" s="52">
        <f>+A!F53/E!G67</f>
        <v>4.9043845024082471E-5</v>
      </c>
      <c r="I53" s="52">
        <f>+A!G53/E!H67</f>
        <v>4.2897660799726677E-5</v>
      </c>
      <c r="J53" s="52">
        <f>+A!H53/E!I67</f>
        <v>2.1923615283574504E-5</v>
      </c>
      <c r="K53" s="52">
        <f>+A!I53/E!J67</f>
        <v>2.9593109480960619E-5</v>
      </c>
      <c r="L53" s="52">
        <f>+A!J52/E!K67</f>
        <v>4.3387546631511812E-6</v>
      </c>
      <c r="M53" s="52">
        <f>+A!K53/E!L67</f>
        <v>4.521649986280361E-5</v>
      </c>
      <c r="N53" s="52">
        <f>+A!L53/E!M67</f>
        <v>3.6718240869126365E-5</v>
      </c>
      <c r="O53" s="52">
        <f>+A!M53/E!N67</f>
        <v>3.2882983858630858E-5</v>
      </c>
      <c r="P53" s="52">
        <f>+A!N53/E!O67</f>
        <v>2.3279076162964382E-5</v>
      </c>
      <c r="Q53" s="52">
        <f>+A!O53/E!P67</f>
        <v>2.4830328048482345E-5</v>
      </c>
      <c r="R53" s="52">
        <f>+A!P53/E!Q67</f>
        <v>3.9167031238018932E-5</v>
      </c>
      <c r="S53" s="52">
        <f>+A!Q53/E!R67</f>
        <v>1.4102819409897068E-5</v>
      </c>
      <c r="T53" s="52">
        <f>+A!R53/E!S67</f>
        <v>4.7401453751083462E-6</v>
      </c>
      <c r="U53" s="52">
        <f>+A!S53/E!T67</f>
        <v>2.9788046745681664E-6</v>
      </c>
      <c r="V53" s="52">
        <f>+A!T53/E!U67</f>
        <v>2.4246470090593688E-6</v>
      </c>
      <c r="W53" s="52">
        <f>+A!U53/E!V67</f>
        <v>5.0666532454925808E-6</v>
      </c>
      <c r="X53" s="52">
        <f>+A!V53/E!W67</f>
        <v>3.5788855018682202E-6</v>
      </c>
      <c r="Y53" s="52">
        <f>+A!W53/E!X67</f>
        <v>1.4136264695170515E-6</v>
      </c>
      <c r="Z53" s="52">
        <f>+A!X53/E!Y67</f>
        <v>1.5129210832617845E-6</v>
      </c>
      <c r="AA53" s="52">
        <f>+A!Y53/E!Z67</f>
        <v>1.0082864567967899E-6</v>
      </c>
      <c r="AB53" s="52">
        <f>+A!Z53/E!AA67</f>
        <v>9.1110611643640917E-7</v>
      </c>
      <c r="AC53" s="52">
        <f>+A!AA53/E!AB67</f>
        <v>2.8895599799808299E-6</v>
      </c>
      <c r="AD53" s="52">
        <f>+A!AB53/E!AC67</f>
        <v>7.6039856367876163E-7</v>
      </c>
      <c r="AE53" s="52">
        <f>+A!AC53/E!AD67</f>
        <v>5.2629945091454154E-7</v>
      </c>
      <c r="AF53" s="52">
        <f>+A!AD53/E!AE67</f>
        <v>7.3540354521296973E-7</v>
      </c>
    </row>
    <row r="54" spans="4:32" x14ac:dyDescent="0.25">
      <c r="D54" s="41" t="s">
        <v>23</v>
      </c>
      <c r="E54" s="42"/>
      <c r="F54" s="52">
        <f>+A!D54/E!E68</f>
        <v>4.2160589116962658E-8</v>
      </c>
      <c r="G54" s="52">
        <f>+A!E54/E!F68</f>
        <v>1.0483909486461502E-7</v>
      </c>
      <c r="H54" s="52">
        <f>+A!F54/E!G68</f>
        <v>1.3599694896730241E-7</v>
      </c>
      <c r="I54" s="52">
        <f>+A!G54/E!H68</f>
        <v>8.5926481358517649E-8</v>
      </c>
      <c r="J54" s="52">
        <f>+A!H54/E!I68</f>
        <v>1.1780698011194426E-7</v>
      </c>
      <c r="K54" s="52">
        <f>+A!I54/E!J68</f>
        <v>1.890310642692549E-7</v>
      </c>
      <c r="L54" s="52">
        <f>+A!J53/E!K68</f>
        <v>1.5097832739022537E-5</v>
      </c>
      <c r="M54" s="52">
        <f>+A!K54/E!L68</f>
        <v>2.1190569194948551E-7</v>
      </c>
      <c r="N54" s="52">
        <f>+A!L54/E!M68</f>
        <v>3.6155910149473102E-7</v>
      </c>
      <c r="O54" s="52">
        <f>+A!M54/E!N68</f>
        <v>3.4517448398988725E-7</v>
      </c>
      <c r="P54" s="52">
        <f>+A!N54/E!O68</f>
        <v>2.5041437074989669E-7</v>
      </c>
      <c r="Q54" s="52">
        <f>+A!O54/E!P68</f>
        <v>3.027958463872848E-7</v>
      </c>
      <c r="R54" s="52">
        <f>+A!P54/E!Q68</f>
        <v>4.7511926476411358E-6</v>
      </c>
      <c r="S54" s="52">
        <f>+A!Q54/E!R68</f>
        <v>1.5492507852410326E-7</v>
      </c>
      <c r="T54" s="52">
        <f>+A!R54/E!S68</f>
        <v>7.9124961222398528E-7</v>
      </c>
      <c r="U54" s="52">
        <f>+A!S54/E!T68</f>
        <v>1.2600680517403189E-6</v>
      </c>
      <c r="V54" s="52">
        <f>+A!T54/E!U68</f>
        <v>3.2753816727140831E-7</v>
      </c>
      <c r="W54" s="52">
        <f>+A!U54/E!V68</f>
        <v>4.9229639517860111E-7</v>
      </c>
      <c r="X54" s="52">
        <f>+A!V54/E!W68</f>
        <v>7.0232367865352875E-7</v>
      </c>
      <c r="Y54" s="52">
        <f>+A!W54/E!X68</f>
        <v>8.1093057937930464E-7</v>
      </c>
      <c r="Z54" s="52">
        <f>+A!X54/E!Y68</f>
        <v>3.8708046701594153E-7</v>
      </c>
      <c r="AA54" s="52">
        <f>+A!Y54/E!Z68</f>
        <v>3.3020252392030577E-7</v>
      </c>
      <c r="AB54" s="52">
        <f>+A!Z54/E!AA68</f>
        <v>2.2276045251804095E-7</v>
      </c>
      <c r="AC54" s="52">
        <f>+A!AA54/E!AB68</f>
        <v>5.9171701635999163E-7</v>
      </c>
      <c r="AD54" s="52">
        <f>+A!AB54/E!AC68</f>
        <v>2.5989226637734158E-7</v>
      </c>
      <c r="AE54" s="52">
        <f>+A!AC54/E!AD68</f>
        <v>1.5348454690006014E-7</v>
      </c>
      <c r="AF54" s="52">
        <f>+A!AD54/E!AE68</f>
        <v>2.0667738839376452E-7</v>
      </c>
    </row>
    <row r="55" spans="4:32" x14ac:dyDescent="0.25">
      <c r="D55" s="39" t="s">
        <v>24</v>
      </c>
      <c r="E55" s="40"/>
      <c r="F55" s="52">
        <f>+A!D55/E!E69</f>
        <v>7.4782858966209325E-6</v>
      </c>
      <c r="G55" s="52">
        <f>+A!E55/E!F69</f>
        <v>6.0940558389467583E-6</v>
      </c>
      <c r="H55" s="52">
        <f>+A!F55/E!G69</f>
        <v>5.3589325383018636E-6</v>
      </c>
      <c r="I55" s="52">
        <f>+A!G55/E!H69</f>
        <v>2.5267491912937507E-6</v>
      </c>
      <c r="J55" s="52">
        <f>+A!H55/E!I69</f>
        <v>3.0604428570720184E-6</v>
      </c>
      <c r="K55" s="52">
        <f>+A!I55/E!J69</f>
        <v>3.4288156161067554E-6</v>
      </c>
      <c r="L55" s="52">
        <f>+A!J54/E!K69</f>
        <v>3.8645179455897511E-7</v>
      </c>
      <c r="M55" s="52">
        <f>+A!K55/E!L69</f>
        <v>1.9262646179356571E-6</v>
      </c>
      <c r="N55" s="52">
        <f>+A!L55/E!M69</f>
        <v>2.5109791281043759E-6</v>
      </c>
      <c r="O55" s="52">
        <f>+A!M55/E!N69</f>
        <v>2.4173779265269829E-6</v>
      </c>
      <c r="P55" s="52">
        <f>+A!N55/E!O69</f>
        <v>4.9878463294758019E-6</v>
      </c>
      <c r="Q55" s="52">
        <f>+A!O55/E!P69</f>
        <v>1.0139333170389165E-5</v>
      </c>
      <c r="R55" s="52">
        <f>+A!P55/E!Q69</f>
        <v>8.990192376469857E-6</v>
      </c>
      <c r="S55" s="52">
        <f>+A!Q55/E!R69</f>
        <v>6.9865456819716348E-6</v>
      </c>
      <c r="T55" s="52">
        <f>+A!R55/E!S69</f>
        <v>8.4602933762087333E-6</v>
      </c>
      <c r="U55" s="52">
        <f>+A!S55/E!T69</f>
        <v>9.7807219950410367E-6</v>
      </c>
      <c r="V55" s="52">
        <f>+A!T55/E!U69</f>
        <v>6.3810750027559112E-6</v>
      </c>
      <c r="W55" s="52">
        <f>+A!U55/E!V69</f>
        <v>5.8812440927509684E-6</v>
      </c>
      <c r="X55" s="52">
        <f>+A!V55/E!W69</f>
        <v>4.7209829295318634E-6</v>
      </c>
      <c r="Y55" s="52">
        <f>+A!W55/E!X69</f>
        <v>5.928703292232891E-6</v>
      </c>
      <c r="Z55" s="52">
        <f>+A!X55/E!Y69</f>
        <v>4.8411591108256043E-6</v>
      </c>
      <c r="AA55" s="52">
        <f>+A!Y55/E!Z69</f>
        <v>3.5960288290148966E-6</v>
      </c>
      <c r="AB55" s="52">
        <f>+A!Z55/E!AA69</f>
        <v>4.0566884616003575E-6</v>
      </c>
      <c r="AC55" s="52">
        <f>+A!AA55/E!AB69</f>
        <v>3.2927130595436951E-6</v>
      </c>
      <c r="AD55" s="52">
        <f>+A!AB55/E!AC69</f>
        <v>2.7334322653934036E-6</v>
      </c>
      <c r="AE55" s="52">
        <f>+A!AC55/E!AD69</f>
        <v>2.6850530116146908E-6</v>
      </c>
      <c r="AF55" s="52">
        <f>+A!AD55/E!AE69</f>
        <v>2.199711038032722E-6</v>
      </c>
    </row>
    <row r="56" spans="4:32" ht="15.75" thickBot="1" x14ac:dyDescent="0.3">
      <c r="D56" s="43" t="s">
        <v>25</v>
      </c>
      <c r="E56" s="44"/>
      <c r="F56" s="53">
        <f>+A!D56/E!E70</f>
        <v>5.7154911876604244E-4</v>
      </c>
      <c r="G56" s="53">
        <f>+A!E56/E!F70</f>
        <v>5.3580905006960096E-4</v>
      </c>
      <c r="H56" s="53">
        <f>+A!F56/E!G70</f>
        <v>2.8148954919044926E-5</v>
      </c>
      <c r="I56" s="53">
        <f>+A!G56/E!H70</f>
        <v>7.5685496025610801E-11</v>
      </c>
      <c r="J56" s="53">
        <f>+A!H56/E!I70</f>
        <v>4.5499011224587875E-11</v>
      </c>
      <c r="K56" s="53" t="e">
        <f>+A!I56/E!J70</f>
        <v>#VALUE!</v>
      </c>
      <c r="L56" s="53">
        <f>+A!J55/E!K70</f>
        <v>7.4492293772493969E-6</v>
      </c>
      <c r="M56" s="53" t="e">
        <f>+A!K56/E!L70</f>
        <v>#VALUE!</v>
      </c>
      <c r="N56" s="53" t="e">
        <f>+A!L56/E!M70</f>
        <v>#VALUE!</v>
      </c>
      <c r="O56" s="53">
        <f>+A!M56/E!N70</f>
        <v>1.5680613557655767E-8</v>
      </c>
      <c r="P56" s="53">
        <f>+A!N56/E!O70</f>
        <v>3.2584906990154797E-7</v>
      </c>
      <c r="Q56" s="53">
        <f>+A!O56/E!P70</f>
        <v>3.4518712819440554E-7</v>
      </c>
      <c r="R56" s="53">
        <f>+A!P56/E!Q70</f>
        <v>1.5501818785652825E-7</v>
      </c>
      <c r="S56" s="53">
        <f>+A!Q56/E!R70</f>
        <v>4.5753259832024315E-6</v>
      </c>
      <c r="T56" s="53">
        <f>+A!R56/E!S70</f>
        <v>2.9794380396284724E-7</v>
      </c>
      <c r="U56" s="53">
        <f>+A!S56/E!T70</f>
        <v>1.2966003121939354E-7</v>
      </c>
      <c r="V56" s="53">
        <f>+A!T56/E!U70</f>
        <v>2.8892691748106656E-7</v>
      </c>
      <c r="W56" s="53">
        <f>+A!U56/E!V70</f>
        <v>1.5838727596842658E-7</v>
      </c>
      <c r="X56" s="53">
        <f>+A!V56/E!W70</f>
        <v>2.5979287384551852E-7</v>
      </c>
      <c r="Y56" s="53">
        <f>+A!W56/E!X70</f>
        <v>2.1416770657151426E-6</v>
      </c>
      <c r="Z56" s="53">
        <f>+A!X56/E!Y70</f>
        <v>1.6183794604249923E-6</v>
      </c>
      <c r="AA56" s="53">
        <f>+A!Y56/E!Z70</f>
        <v>1.4897213815146977E-6</v>
      </c>
      <c r="AB56" s="53">
        <f>+A!Z56/E!AA70</f>
        <v>2.4926120239433869E-6</v>
      </c>
      <c r="AC56" s="53">
        <f>+A!AA56/E!AB70</f>
        <v>1.7145953223183129E-6</v>
      </c>
      <c r="AD56" s="53">
        <f>+A!AB56/E!AC70</f>
        <v>3.262094058991621E-6</v>
      </c>
      <c r="AE56" s="53">
        <f>+A!AC56/E!AD70</f>
        <v>2.2204640331803342E-6</v>
      </c>
      <c r="AF56" s="53">
        <f>+A!AD56/E!AE70</f>
        <v>7.680335259450867E-7</v>
      </c>
    </row>
    <row r="57" spans="4:32" x14ac:dyDescent="0.25">
      <c r="D57" t="s">
        <v>52</v>
      </c>
    </row>
    <row r="58" spans="4:32" ht="16.5" thickBot="1" x14ac:dyDescent="0.3">
      <c r="E58" s="237" t="s">
        <v>59</v>
      </c>
      <c r="F58" s="237"/>
      <c r="G58" s="237"/>
      <c r="H58" s="237"/>
      <c r="I58" s="237"/>
      <c r="J58" s="237"/>
      <c r="K58" s="237"/>
      <c r="L58" s="237"/>
      <c r="M58" s="237"/>
      <c r="N58" s="237"/>
      <c r="O58" s="237"/>
      <c r="P58" s="237"/>
      <c r="Q58" s="237"/>
      <c r="R58" s="237"/>
      <c r="S58" s="237"/>
      <c r="T58" s="237"/>
      <c r="U58" s="237"/>
      <c r="V58" s="237"/>
      <c r="W58" s="237"/>
      <c r="X58" s="237"/>
      <c r="Y58" s="237"/>
      <c r="Z58" s="237"/>
    </row>
    <row r="59" spans="4:32" ht="15.75" thickBot="1" x14ac:dyDescent="0.3">
      <c r="D59" s="56"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57" t="s">
        <v>15</v>
      </c>
      <c r="E60" s="168">
        <v>5120703897</v>
      </c>
      <c r="F60" s="168">
        <v>5355750397</v>
      </c>
      <c r="G60" s="168">
        <v>5568892999</v>
      </c>
      <c r="H60" s="168">
        <v>5463027643</v>
      </c>
      <c r="I60" s="168">
        <v>5652106327</v>
      </c>
      <c r="J60" s="168">
        <v>6392986099</v>
      </c>
      <c r="K60" s="168">
        <v>6144536637</v>
      </c>
      <c r="L60" s="168">
        <v>6443000733</v>
      </c>
      <c r="M60" s="168">
        <v>7515938365</v>
      </c>
      <c r="N60" s="168">
        <v>9185616723</v>
      </c>
      <c r="O60" s="168">
        <v>10472465722</v>
      </c>
      <c r="P60" s="168">
        <v>12136403470</v>
      </c>
      <c r="Q60" s="168">
        <v>14032195969</v>
      </c>
      <c r="R60" s="168">
        <v>16170262679</v>
      </c>
      <c r="S60" s="168">
        <v>12547770181</v>
      </c>
      <c r="T60" s="168">
        <v>15114346908</v>
      </c>
      <c r="U60" s="168">
        <v>18198152626</v>
      </c>
      <c r="V60" s="168">
        <v>18331934788</v>
      </c>
      <c r="W60" s="168">
        <v>18800429926</v>
      </c>
      <c r="X60" s="168">
        <v>18797090734</v>
      </c>
      <c r="Y60" s="168">
        <v>16384355956</v>
      </c>
      <c r="Z60" s="168">
        <v>15889295451.528</v>
      </c>
      <c r="AA60" s="168">
        <v>17582949488.068001</v>
      </c>
      <c r="AB60" s="168">
        <v>19383083711.514</v>
      </c>
      <c r="AC60" s="168">
        <v>18825509448.708</v>
      </c>
      <c r="AD60" s="168">
        <v>17509907740.418999</v>
      </c>
      <c r="AE60" s="168">
        <v>22139882337.792999</v>
      </c>
    </row>
    <row r="61" spans="4:32" x14ac:dyDescent="0.25">
      <c r="D61" s="58" t="s">
        <v>16</v>
      </c>
      <c r="E61" s="169">
        <v>362614417.60000002</v>
      </c>
      <c r="F61" s="169">
        <v>385237368.89999998</v>
      </c>
      <c r="G61" s="169">
        <v>374396101.10000002</v>
      </c>
      <c r="H61" s="169">
        <v>360498901</v>
      </c>
      <c r="I61" s="169">
        <v>350846551.30000001</v>
      </c>
      <c r="J61" s="169">
        <v>335814048.30000001</v>
      </c>
      <c r="K61" s="169">
        <v>351726053.60000002</v>
      </c>
      <c r="L61" s="169">
        <v>370630457</v>
      </c>
      <c r="M61" s="169">
        <v>426781409.60000002</v>
      </c>
      <c r="N61" s="169">
        <v>488273020.89999998</v>
      </c>
      <c r="O61" s="169">
        <v>541014528.29999995</v>
      </c>
      <c r="P61" s="169">
        <v>596256752</v>
      </c>
      <c r="Q61" s="169">
        <v>713216970</v>
      </c>
      <c r="R61" s="169">
        <v>862906364.39999998</v>
      </c>
      <c r="S61" s="169">
        <v>783382494.20000005</v>
      </c>
      <c r="T61" s="169">
        <v>873135334.60000002</v>
      </c>
      <c r="U61" s="169">
        <v>1052998505</v>
      </c>
      <c r="V61" s="169">
        <v>1052496967</v>
      </c>
      <c r="W61" s="169">
        <v>1127326958</v>
      </c>
      <c r="X61" s="169">
        <v>1168070375</v>
      </c>
      <c r="Y61" s="169">
        <v>1059950172</v>
      </c>
      <c r="Z61" s="169">
        <v>1077371029.9260001</v>
      </c>
      <c r="AA61" s="169">
        <v>1164384466.3599999</v>
      </c>
      <c r="AB61" s="169">
        <v>1215464978.717</v>
      </c>
      <c r="AC61" s="169">
        <v>1223292845.523</v>
      </c>
      <c r="AD61" s="169">
        <v>1245374601.6229999</v>
      </c>
      <c r="AE61" s="169">
        <v>1447513261.7049999</v>
      </c>
    </row>
    <row r="62" spans="4:32" x14ac:dyDescent="0.25">
      <c r="D62" s="59" t="s">
        <v>17</v>
      </c>
      <c r="E62" s="170">
        <v>57583339.619999997</v>
      </c>
      <c r="F62" s="170">
        <v>61898303.57</v>
      </c>
      <c r="G62" s="170">
        <v>61598655.119999997</v>
      </c>
      <c r="H62" s="170">
        <v>60437989.140000001</v>
      </c>
      <c r="I62" s="170">
        <v>59497580.380000003</v>
      </c>
      <c r="J62" s="170">
        <v>56333614.210000001</v>
      </c>
      <c r="K62" s="170">
        <v>57229127.960000001</v>
      </c>
      <c r="L62" s="170">
        <v>61098835.740000002</v>
      </c>
      <c r="M62" s="170">
        <v>69283733.719999999</v>
      </c>
      <c r="N62" s="170">
        <v>78085821.859999999</v>
      </c>
      <c r="O62" s="170">
        <v>83737919.560000002</v>
      </c>
      <c r="P62" s="170">
        <v>92504349.450000003</v>
      </c>
      <c r="Q62" s="170">
        <v>109098240.09999999</v>
      </c>
      <c r="R62" s="170">
        <v>121922259.3</v>
      </c>
      <c r="S62" s="170">
        <v>113792572.2</v>
      </c>
      <c r="T62" s="170">
        <v>120118724.59999999</v>
      </c>
      <c r="U62" s="170">
        <v>139222866</v>
      </c>
      <c r="V62" s="170">
        <v>142457463.40000001</v>
      </c>
      <c r="W62" s="170">
        <v>147563522.19999999</v>
      </c>
      <c r="X62" s="170">
        <v>147211929.40000001</v>
      </c>
      <c r="Y62" s="170">
        <v>136370208.90000001</v>
      </c>
      <c r="Z62" s="170">
        <v>139444702.81600001</v>
      </c>
      <c r="AA62" s="170">
        <v>147142043.579</v>
      </c>
      <c r="AB62" s="170">
        <v>161660648.086</v>
      </c>
      <c r="AC62" s="170">
        <v>161199829.266</v>
      </c>
      <c r="AD62" s="170">
        <v>150599437.54300001</v>
      </c>
      <c r="AE62" s="170">
        <v>171889483.88999999</v>
      </c>
    </row>
    <row r="63" spans="4:32" x14ac:dyDescent="0.25">
      <c r="D63" s="59" t="s">
        <v>18</v>
      </c>
      <c r="E63" s="170">
        <v>213519736.69999999</v>
      </c>
      <c r="F63" s="170">
        <v>204919342.19999999</v>
      </c>
      <c r="G63" s="170">
        <v>207579615.80000001</v>
      </c>
      <c r="H63" s="170">
        <v>185774034</v>
      </c>
      <c r="I63" s="170">
        <v>178845078.40000001</v>
      </c>
      <c r="J63" s="170">
        <v>197203158.59999999</v>
      </c>
      <c r="K63" s="170">
        <v>186656389.90000001</v>
      </c>
      <c r="L63" s="170">
        <v>194937915.90000001</v>
      </c>
      <c r="M63" s="170">
        <v>230547420.5</v>
      </c>
      <c r="N63" s="170">
        <v>293968927.10000002</v>
      </c>
      <c r="O63" s="170">
        <v>340191126.10000002</v>
      </c>
      <c r="P63" s="170">
        <v>414953142.39999998</v>
      </c>
      <c r="Q63" s="170">
        <v>504497712.5</v>
      </c>
      <c r="R63" s="170">
        <v>583434932.20000005</v>
      </c>
      <c r="S63" s="170">
        <v>439558794.89999998</v>
      </c>
      <c r="T63" s="170">
        <v>629643998.10000002</v>
      </c>
      <c r="U63" s="170">
        <v>798855867</v>
      </c>
      <c r="V63" s="170">
        <v>746289576</v>
      </c>
      <c r="W63" s="170">
        <v>750351847.89999998</v>
      </c>
      <c r="X63" s="170">
        <v>717781261</v>
      </c>
      <c r="Y63" s="170">
        <v>580483263.20000005</v>
      </c>
      <c r="Z63" s="170">
        <v>567519319.57099998</v>
      </c>
      <c r="AA63" s="170">
        <v>667565574.42999995</v>
      </c>
      <c r="AB63" s="170">
        <v>714710878.07200003</v>
      </c>
      <c r="AC63" s="170">
        <v>701358186.56299996</v>
      </c>
      <c r="AD63" s="170">
        <v>710020060.90100002</v>
      </c>
      <c r="AE63" s="170">
        <v>1014762826.229</v>
      </c>
    </row>
    <row r="64" spans="4:32" x14ac:dyDescent="0.25">
      <c r="D64" s="59" t="s">
        <v>19</v>
      </c>
      <c r="E64" s="170">
        <v>374985886.69999999</v>
      </c>
      <c r="F64" s="170">
        <v>458914428.39999998</v>
      </c>
      <c r="G64" s="170">
        <v>462092355.19999999</v>
      </c>
      <c r="H64" s="170">
        <v>338024519.10000002</v>
      </c>
      <c r="I64" s="170">
        <v>422220821.19999999</v>
      </c>
      <c r="J64" s="170">
        <v>662910232</v>
      </c>
      <c r="K64" s="170">
        <v>599473900.60000002</v>
      </c>
      <c r="L64" s="170">
        <v>608796049.79999995</v>
      </c>
      <c r="M64" s="170">
        <v>755271566.20000005</v>
      </c>
      <c r="N64" s="170">
        <v>1023253108</v>
      </c>
      <c r="O64" s="170">
        <v>1445510705</v>
      </c>
      <c r="P64" s="170">
        <v>1782493184</v>
      </c>
      <c r="Q64" s="170">
        <v>2025223527</v>
      </c>
      <c r="R64" s="170">
        <v>2863876207</v>
      </c>
      <c r="S64" s="170">
        <v>1802221972</v>
      </c>
      <c r="T64" s="170">
        <v>2348371257</v>
      </c>
      <c r="U64" s="170">
        <v>3257194869</v>
      </c>
      <c r="V64" s="170">
        <v>3391539273</v>
      </c>
      <c r="W64" s="170">
        <v>3307101893</v>
      </c>
      <c r="X64" s="170">
        <v>3080548224</v>
      </c>
      <c r="Y64" s="170">
        <v>1874589099</v>
      </c>
      <c r="Z64" s="170">
        <v>1522128179.0450001</v>
      </c>
      <c r="AA64" s="170">
        <v>1960082838.243</v>
      </c>
      <c r="AB64" s="170">
        <v>2486776065.1300001</v>
      </c>
      <c r="AC64" s="170">
        <v>2258355306.3330002</v>
      </c>
      <c r="AD64" s="170">
        <v>1485032154.2179999</v>
      </c>
      <c r="AE64" s="170">
        <v>2558349212.592</v>
      </c>
    </row>
    <row r="65" spans="4:31" x14ac:dyDescent="0.25">
      <c r="D65" s="59" t="s">
        <v>20</v>
      </c>
      <c r="E65" s="170">
        <v>27181893.030000001</v>
      </c>
      <c r="F65" s="170">
        <v>25375689.030000001</v>
      </c>
      <c r="G65" s="170">
        <v>27518094.43</v>
      </c>
      <c r="H65" s="170">
        <v>28573596.940000001</v>
      </c>
      <c r="I65" s="170">
        <v>24960156.02</v>
      </c>
      <c r="J65" s="170">
        <v>19707811.379999999</v>
      </c>
      <c r="K65" s="170">
        <v>19265110.219999999</v>
      </c>
      <c r="L65" s="170">
        <v>24848368.16</v>
      </c>
      <c r="M65" s="170">
        <v>31370150.09</v>
      </c>
      <c r="N65" s="170">
        <v>37553694.219999999</v>
      </c>
      <c r="O65" s="170">
        <v>39055723.890000001</v>
      </c>
      <c r="P65" s="170">
        <v>45468647.390000001</v>
      </c>
      <c r="Q65" s="170">
        <v>62099408.25</v>
      </c>
      <c r="R65" s="170">
        <v>90995971.680000007</v>
      </c>
      <c r="S65" s="170">
        <v>66065071.289999999</v>
      </c>
      <c r="T65" s="170">
        <v>82308867.780000001</v>
      </c>
      <c r="U65" s="170">
        <v>112382734.8</v>
      </c>
      <c r="V65" s="170">
        <v>108900442.59999999</v>
      </c>
      <c r="W65" s="170">
        <v>101394598.8</v>
      </c>
      <c r="X65" s="170">
        <v>98981528.689999998</v>
      </c>
      <c r="Y65" s="170">
        <v>87861654.670000002</v>
      </c>
      <c r="Z65" s="170">
        <v>90188125.454999998</v>
      </c>
      <c r="AA65" s="170">
        <v>105657702.92900001</v>
      </c>
      <c r="AB65" s="170">
        <v>98605447.922999993</v>
      </c>
      <c r="AC65" s="170">
        <v>93174793.994000003</v>
      </c>
      <c r="AD65" s="170">
        <v>105972485.95900001</v>
      </c>
      <c r="AE65" s="170">
        <v>155474375.60100001</v>
      </c>
    </row>
    <row r="66" spans="4:31" x14ac:dyDescent="0.25">
      <c r="D66" s="59" t="s">
        <v>21</v>
      </c>
      <c r="E66" s="170">
        <v>475360226.30000001</v>
      </c>
      <c r="F66" s="170">
        <v>492549019.10000002</v>
      </c>
      <c r="G66" s="170">
        <v>512596866</v>
      </c>
      <c r="H66" s="170">
        <v>518323690.19999999</v>
      </c>
      <c r="I66" s="170">
        <v>539063507.39999998</v>
      </c>
      <c r="J66" s="170">
        <v>575410511.79999995</v>
      </c>
      <c r="K66" s="170">
        <v>597204465.89999998</v>
      </c>
      <c r="L66" s="170">
        <v>668830511.79999995</v>
      </c>
      <c r="M66" s="170">
        <v>804724588.79999995</v>
      </c>
      <c r="N66" s="170">
        <v>983079440.60000002</v>
      </c>
      <c r="O66" s="170">
        <v>1114018997</v>
      </c>
      <c r="P66" s="170">
        <v>1252260580</v>
      </c>
      <c r="Q66" s="170">
        <v>1479661298</v>
      </c>
      <c r="R66" s="170">
        <v>1681000823</v>
      </c>
      <c r="S66" s="170">
        <v>1448104370</v>
      </c>
      <c r="T66" s="170">
        <v>1646746385</v>
      </c>
      <c r="U66" s="170">
        <v>1937239439</v>
      </c>
      <c r="V66" s="170">
        <v>1910635042</v>
      </c>
      <c r="W66" s="170">
        <v>1952213352</v>
      </c>
      <c r="X66" s="170">
        <v>1995879502</v>
      </c>
      <c r="Y66" s="170">
        <v>1806466226</v>
      </c>
      <c r="Z66" s="170">
        <v>1789689594.977</v>
      </c>
      <c r="AA66" s="170">
        <v>1974132877.562</v>
      </c>
      <c r="AB66" s="170">
        <v>2217955053.244</v>
      </c>
      <c r="AC66" s="170">
        <v>2167171204.0539999</v>
      </c>
      <c r="AD66" s="170">
        <v>2182991803.3559999</v>
      </c>
      <c r="AE66" s="170">
        <v>2741032359.3109999</v>
      </c>
    </row>
    <row r="67" spans="4:31" x14ac:dyDescent="0.25">
      <c r="D67" s="59" t="s">
        <v>22</v>
      </c>
      <c r="E67" s="170">
        <v>821351445.20000005</v>
      </c>
      <c r="F67" s="170">
        <v>822390719</v>
      </c>
      <c r="G67" s="170">
        <v>844441335.70000005</v>
      </c>
      <c r="H67" s="170">
        <v>825859483.70000005</v>
      </c>
      <c r="I67" s="170">
        <v>813002772.10000002</v>
      </c>
      <c r="J67" s="170">
        <v>870400253.70000005</v>
      </c>
      <c r="K67" s="170">
        <v>838076195.20000005</v>
      </c>
      <c r="L67" s="170">
        <v>888123585.89999998</v>
      </c>
      <c r="M67" s="170">
        <v>1024573866</v>
      </c>
      <c r="N67" s="170">
        <v>1288432649</v>
      </c>
      <c r="O67" s="170">
        <v>1442957176</v>
      </c>
      <c r="P67" s="170">
        <v>1704301285</v>
      </c>
      <c r="Q67" s="170">
        <v>2004308152</v>
      </c>
      <c r="R67" s="170">
        <v>2205054826</v>
      </c>
      <c r="S67" s="170">
        <v>1583573162</v>
      </c>
      <c r="T67" s="170">
        <v>1962497256</v>
      </c>
      <c r="U67" s="170">
        <v>2359087314</v>
      </c>
      <c r="V67" s="170">
        <v>2241274358</v>
      </c>
      <c r="W67" s="170">
        <v>2289358795</v>
      </c>
      <c r="X67" s="170">
        <v>2334673318</v>
      </c>
      <c r="Y67" s="170">
        <v>2082254015</v>
      </c>
      <c r="Z67" s="170">
        <v>1984865497.8050001</v>
      </c>
      <c r="AA67" s="170">
        <v>2181986229.8540001</v>
      </c>
      <c r="AB67" s="170">
        <v>2374102994.0640001</v>
      </c>
      <c r="AC67" s="170">
        <v>2237634421.3070002</v>
      </c>
      <c r="AD67" s="170">
        <v>2126175503.424</v>
      </c>
      <c r="AE67" s="170">
        <v>2819424809</v>
      </c>
    </row>
    <row r="68" spans="4:31" x14ac:dyDescent="0.25">
      <c r="D68" s="59" t="s">
        <v>23</v>
      </c>
      <c r="E68" s="170">
        <v>1938326805</v>
      </c>
      <c r="F68" s="170">
        <v>2054405375</v>
      </c>
      <c r="G68" s="170">
        <v>2179262125</v>
      </c>
      <c r="H68" s="170">
        <v>2244139373</v>
      </c>
      <c r="I68" s="170">
        <v>2353604173</v>
      </c>
      <c r="J68" s="170">
        <v>2612152674</v>
      </c>
      <c r="K68" s="170">
        <v>2473366916</v>
      </c>
      <c r="L68" s="170">
        <v>2577863742</v>
      </c>
      <c r="M68" s="170">
        <v>2947565130</v>
      </c>
      <c r="N68" s="170">
        <v>3499302689</v>
      </c>
      <c r="O68" s="170">
        <v>3817021352</v>
      </c>
      <c r="P68" s="170">
        <v>4436570105</v>
      </c>
      <c r="Q68" s="170">
        <v>5053996287</v>
      </c>
      <c r="R68" s="170">
        <v>5443760352</v>
      </c>
      <c r="S68" s="170">
        <v>4225586905</v>
      </c>
      <c r="T68" s="170">
        <v>5129486452</v>
      </c>
      <c r="U68" s="170">
        <v>5802584828</v>
      </c>
      <c r="V68" s="170">
        <v>5848903279</v>
      </c>
      <c r="W68" s="170">
        <v>6020699755</v>
      </c>
      <c r="X68" s="170">
        <v>6219781481</v>
      </c>
      <c r="Y68" s="170">
        <v>5896892751</v>
      </c>
      <c r="Z68" s="170">
        <v>5845557983.8809996</v>
      </c>
      <c r="AA68" s="170">
        <v>6403995789.533</v>
      </c>
      <c r="AB68" s="170">
        <v>6911462552.0790014</v>
      </c>
      <c r="AC68" s="170">
        <v>6755960939.0249996</v>
      </c>
      <c r="AD68" s="170">
        <v>6443521644.1949997</v>
      </c>
      <c r="AE68" s="170">
        <v>7652632018.8769999</v>
      </c>
    </row>
    <row r="69" spans="4:31" x14ac:dyDescent="0.25">
      <c r="D69" s="59" t="s">
        <v>24</v>
      </c>
      <c r="E69" s="170">
        <v>636792584</v>
      </c>
      <c r="F69" s="170">
        <v>674217648.89999998</v>
      </c>
      <c r="G69" s="170">
        <v>711012122.79999995</v>
      </c>
      <c r="H69" s="170">
        <v>714227200</v>
      </c>
      <c r="I69" s="170">
        <v>737894189</v>
      </c>
      <c r="J69" s="170">
        <v>784269351.60000002</v>
      </c>
      <c r="K69" s="170">
        <v>773943876.60000002</v>
      </c>
      <c r="L69" s="170">
        <v>808341172.60000002</v>
      </c>
      <c r="M69" s="170">
        <v>924272119.20000005</v>
      </c>
      <c r="N69" s="170">
        <v>1079451819</v>
      </c>
      <c r="O69" s="170">
        <v>1187215004</v>
      </c>
      <c r="P69" s="170">
        <v>1325206478</v>
      </c>
      <c r="Q69" s="170">
        <v>1510661778</v>
      </c>
      <c r="R69" s="170">
        <v>1650522379</v>
      </c>
      <c r="S69" s="170">
        <v>1438505671</v>
      </c>
      <c r="T69" s="170">
        <v>1632535922</v>
      </c>
      <c r="U69" s="170">
        <v>1890853813</v>
      </c>
      <c r="V69" s="170">
        <v>1973711653</v>
      </c>
      <c r="W69" s="170">
        <v>2062861939</v>
      </c>
      <c r="X69" s="170">
        <v>2170130527</v>
      </c>
      <c r="Y69" s="170">
        <v>2047452433</v>
      </c>
      <c r="Z69" s="170">
        <v>2003772867.9649999</v>
      </c>
      <c r="AA69" s="170">
        <v>2099105484.832</v>
      </c>
      <c r="AB69" s="170">
        <v>2232397985.21</v>
      </c>
      <c r="AC69" s="170">
        <v>2258808487.1059999</v>
      </c>
      <c r="AD69" s="170">
        <v>2094832011.0139999</v>
      </c>
      <c r="AE69" s="170">
        <v>2561556451.0869999</v>
      </c>
    </row>
    <row r="70" spans="4:31" ht="15.75" thickBot="1" x14ac:dyDescent="0.3">
      <c r="D70" s="60" t="s">
        <v>25</v>
      </c>
      <c r="E70" s="171">
        <v>144425539.80000001</v>
      </c>
      <c r="F70" s="171">
        <v>143984970</v>
      </c>
      <c r="G70" s="171">
        <v>157983627.19999999</v>
      </c>
      <c r="H70" s="171">
        <v>158550853.59999999</v>
      </c>
      <c r="I70" s="171">
        <v>153849497.19999999</v>
      </c>
      <c r="J70" s="171">
        <v>278784410.10000002</v>
      </c>
      <c r="K70" s="171">
        <v>247594604.30000001</v>
      </c>
      <c r="L70" s="171">
        <v>239200411.90000001</v>
      </c>
      <c r="M70" s="171">
        <v>301084162.69999999</v>
      </c>
      <c r="N70" s="171">
        <v>412802724.60000002</v>
      </c>
      <c r="O70" s="171">
        <v>460271376.69999999</v>
      </c>
      <c r="P70" s="171">
        <v>484812399.80000001</v>
      </c>
      <c r="Q70" s="171">
        <v>567688225.60000002</v>
      </c>
      <c r="R70" s="171">
        <v>663475566.79999995</v>
      </c>
      <c r="S70" s="171">
        <v>644363123</v>
      </c>
      <c r="T70" s="171">
        <v>688114904.5</v>
      </c>
      <c r="U70" s="171">
        <v>845684445.5</v>
      </c>
      <c r="V70" s="171">
        <v>913438274.10000002</v>
      </c>
      <c r="W70" s="171">
        <v>1039166302</v>
      </c>
      <c r="X70" s="171">
        <v>860531697.10000002</v>
      </c>
      <c r="Y70" s="171">
        <v>808097873.20000005</v>
      </c>
      <c r="Z70" s="171">
        <v>864861051.19200003</v>
      </c>
      <c r="AA70" s="171">
        <v>871423622.74399996</v>
      </c>
      <c r="AB70" s="171">
        <v>962693633.01900005</v>
      </c>
      <c r="AC70" s="171">
        <v>961623406.09200001</v>
      </c>
      <c r="AD70" s="171">
        <v>959022514.29400003</v>
      </c>
      <c r="AE70" s="171">
        <v>1004104604.745</v>
      </c>
    </row>
    <row r="71" spans="4:31" x14ac:dyDescent="0.25">
      <c r="D71" t="s">
        <v>51</v>
      </c>
    </row>
    <row r="72" spans="4:31" ht="15.75" thickBot="1" x14ac:dyDescent="0.3"/>
    <row r="73" spans="4:31" ht="15.75" thickBot="1" x14ac:dyDescent="0.3">
      <c r="D73" s="56"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57" t="s">
        <v>15</v>
      </c>
      <c r="E74" s="50">
        <f>+B!E46/E!E88</f>
        <v>6.3709089885024523E-5</v>
      </c>
      <c r="F74" s="50">
        <f>+B!F46/E!F88</f>
        <v>5.7565690601826575E-5</v>
      </c>
      <c r="G74" s="50">
        <f>+B!G46/E!G88</f>
        <v>8.6827736241957794E-5</v>
      </c>
      <c r="H74" s="50">
        <f>+B!H46/E!H88</f>
        <v>8.343270993074277E-5</v>
      </c>
      <c r="I74" s="50">
        <f>+B!I46/E!I88</f>
        <v>6.9924322754455964E-5</v>
      </c>
      <c r="J74" s="50">
        <f>+B!J46/E!J88</f>
        <v>5.7898197939423844E-5</v>
      </c>
      <c r="K74" s="50">
        <f>+B!K46/E!K88</f>
        <v>5.5479876818098022E-5</v>
      </c>
      <c r="L74" s="50">
        <f>+B!L46/E!L88</f>
        <v>3.5625653679474534E-5</v>
      </c>
      <c r="M74" s="50">
        <f>+B!M46/E!M88</f>
        <v>4.9369697974768952E-5</v>
      </c>
      <c r="N74" s="50">
        <f>+B!N46/E!N88</f>
        <v>3.0686704139211196E-5</v>
      </c>
      <c r="O74" s="50">
        <f>+B!O46/E!O88</f>
        <v>3.5985720716239525E-5</v>
      </c>
      <c r="P74" s="50">
        <f>+B!P46/E!P88</f>
        <v>3.4767490675961201E-5</v>
      </c>
      <c r="Q74" s="50">
        <f>+B!Q46/E!Q88</f>
        <v>3.8073588045752689E-5</v>
      </c>
      <c r="R74" s="50">
        <f>+B!R46/E!R88</f>
        <v>5.6316141199764582E-5</v>
      </c>
      <c r="S74" s="50">
        <f>+B!S46/E!S88</f>
        <v>1.1906066975112476E-4</v>
      </c>
      <c r="T74" s="50">
        <f>+B!T46/E!T88</f>
        <v>7.7437620028117794E-5</v>
      </c>
      <c r="U74" s="50">
        <f>+B!U46/E!U88</f>
        <v>9.9612202404430382E-5</v>
      </c>
      <c r="V74" s="50">
        <f>+B!V46/E!V88</f>
        <v>6.2612927151912823E-5</v>
      </c>
      <c r="W74" s="50">
        <f>+B!W46/E!W88</f>
        <v>7.7082694252575396E-5</v>
      </c>
      <c r="X74" s="50">
        <f>+B!X46/E!X88</f>
        <v>9.8445667071451418E-5</v>
      </c>
      <c r="Y74" s="50">
        <f>+B!Y46/E!Y88</f>
        <v>1.1611036259262002E-4</v>
      </c>
      <c r="Z74" s="50">
        <f>+B!Z46/E!Z88</f>
        <v>5.1643194068679834E-5</v>
      </c>
      <c r="AA74" s="50">
        <f>+B!AA46/E!AA88</f>
        <v>5.3025978082114908E-5</v>
      </c>
      <c r="AB74" s="50">
        <f>+B!AB46/E!AB88</f>
        <v>5.9794204941140539E-5</v>
      </c>
      <c r="AC74" s="50">
        <f>+B!AC46/E!AC88</f>
        <v>7.4604717798110222E-5</v>
      </c>
      <c r="AD74" s="50">
        <f>+B!AD46/E!AD88</f>
        <v>5.415120995219934E-5</v>
      </c>
      <c r="AE74" s="50">
        <f>+B!AE46/E!AE88</f>
        <v>6.5992026721963686E-5</v>
      </c>
    </row>
    <row r="75" spans="4:31" x14ac:dyDescent="0.25">
      <c r="D75" s="58" t="s">
        <v>16</v>
      </c>
      <c r="E75" s="51">
        <f>+B!E47/E!E89</f>
        <v>5.1276305971246862E-5</v>
      </c>
      <c r="F75" s="51">
        <f>+B!F47/E!F89</f>
        <v>2.9514929962672603E-5</v>
      </c>
      <c r="G75" s="51">
        <f>+B!G47/E!G89</f>
        <v>4.4161891931732119E-5</v>
      </c>
      <c r="H75" s="51">
        <f>+B!H47/E!H89</f>
        <v>4.6300186544553974E-5</v>
      </c>
      <c r="I75" s="51">
        <f>+B!I47/E!I89</f>
        <v>4.0394795899051105E-5</v>
      </c>
      <c r="J75" s="51">
        <f>+B!J47/E!J89</f>
        <v>6.1831144169596466E-5</v>
      </c>
      <c r="K75" s="51">
        <f>+B!K47/E!K89</f>
        <v>5.0840749597050231E-5</v>
      </c>
      <c r="L75" s="51">
        <f>+B!L47/E!L89</f>
        <v>1.1817914570209206E-5</v>
      </c>
      <c r="M75" s="51">
        <f>+B!M47/E!M89</f>
        <v>3.38662184266532E-5</v>
      </c>
      <c r="N75" s="51">
        <f>+B!N47/E!N89</f>
        <v>1.3779321029670737E-5</v>
      </c>
      <c r="O75" s="51">
        <f>+B!O47/E!O89</f>
        <v>4.3078766963795394E-5</v>
      </c>
      <c r="P75" s="51">
        <f>+B!P47/E!P89</f>
        <v>7.5273681297698175E-6</v>
      </c>
      <c r="Q75" s="51">
        <f>+B!Q47/E!Q89</f>
        <v>7.3856891096501084E-6</v>
      </c>
      <c r="R75" s="51">
        <f>+B!R47/E!R89</f>
        <v>6.1391020975531147E-6</v>
      </c>
      <c r="S75" s="51">
        <f>+B!S47/E!S89</f>
        <v>5.4563580389241227E-6</v>
      </c>
      <c r="T75" s="51">
        <f>+B!T47/E!T89</f>
        <v>1.3421380086619898E-5</v>
      </c>
      <c r="U75" s="51">
        <f>+B!U47/E!U89</f>
        <v>1.836444560685458E-5</v>
      </c>
      <c r="V75" s="51">
        <f>+B!V47/E!V89</f>
        <v>1.531832297909637E-5</v>
      </c>
      <c r="W75" s="51">
        <f>+B!W47/E!W89</f>
        <v>1.6611530112163588E-5</v>
      </c>
      <c r="X75" s="51">
        <f>+B!X47/E!X89</f>
        <v>2.8548353641728079E-5</v>
      </c>
      <c r="Y75" s="51">
        <f>+B!Y47/E!Y89</f>
        <v>2.4343718474411822E-5</v>
      </c>
      <c r="Z75" s="51">
        <f>+B!Z47/E!Z89</f>
        <v>2.5520776680512513E-5</v>
      </c>
      <c r="AA75" s="51">
        <f>+B!AA47/E!AA89</f>
        <v>2.0554379412244813E-5</v>
      </c>
      <c r="AB75" s="51">
        <f>+B!AB47/E!AB89</f>
        <v>2.1885519408160421E-5</v>
      </c>
      <c r="AC75" s="51">
        <f>+B!AC47/E!AC89</f>
        <v>2.9309411857570692E-5</v>
      </c>
      <c r="AD75" s="51">
        <f>+B!AD47/E!AD89</f>
        <v>3.0868984206326555E-5</v>
      </c>
      <c r="AE75" s="51">
        <f>+B!AE47/E!AE89</f>
        <v>5.1234927921406852E-5</v>
      </c>
    </row>
    <row r="76" spans="4:31" x14ac:dyDescent="0.25">
      <c r="D76" s="59" t="s">
        <v>17</v>
      </c>
      <c r="E76" s="52">
        <f>+B!E48/E!E90</f>
        <v>5.0717083832904291E-5</v>
      </c>
      <c r="F76" s="52">
        <f>+B!F48/E!F90</f>
        <v>4.3862474431217763E-5</v>
      </c>
      <c r="G76" s="52">
        <f>+B!G48/E!G90</f>
        <v>4.0433940899978451E-5</v>
      </c>
      <c r="H76" s="52">
        <f>+B!H48/E!H90</f>
        <v>3.6049653587902041E-5</v>
      </c>
      <c r="I76" s="52">
        <f>+B!I48/E!I90</f>
        <v>3.6847422977863436E-5</v>
      </c>
      <c r="J76" s="52">
        <f>+B!J48/E!J90</f>
        <v>3.2846384053852621E-5</v>
      </c>
      <c r="K76" s="52">
        <f>+B!K48/E!K90</f>
        <v>4.8526403394453559E-5</v>
      </c>
      <c r="L76" s="52">
        <f>+B!L48/E!L90</f>
        <v>4.9304760654211914E-5</v>
      </c>
      <c r="M76" s="52">
        <f>+B!M48/E!M90</f>
        <v>3.7468561027507194E-5</v>
      </c>
      <c r="N76" s="52">
        <f>+B!N48/E!N90</f>
        <v>5.1996024159745E-5</v>
      </c>
      <c r="O76" s="52">
        <f>+B!O48/E!O90</f>
        <v>4.6832786669993668E-5</v>
      </c>
      <c r="P76" s="52">
        <f>+B!P48/E!P90</f>
        <v>4.379402905582099E-5</v>
      </c>
      <c r="Q76" s="52">
        <f>+B!Q48/E!Q90</f>
        <v>4.1555002291721538E-5</v>
      </c>
      <c r="R76" s="52">
        <f>+B!R48/E!R90</f>
        <v>3.4295514628701242E-5</v>
      </c>
      <c r="S76" s="52">
        <f>+B!S48/E!S90</f>
        <v>3.1017773847789699E-5</v>
      </c>
      <c r="T76" s="52">
        <f>+B!T48/E!T90</f>
        <v>3.6704105569687987E-5</v>
      </c>
      <c r="U76" s="52">
        <f>+B!U48/E!U90</f>
        <v>3.904857180787096E-5</v>
      </c>
      <c r="V76" s="52">
        <f>+B!V48/E!V90</f>
        <v>4.8777616772137978E-5</v>
      </c>
      <c r="W76" s="52">
        <f>+B!W48/E!W90</f>
        <v>4.6922016418602408E-5</v>
      </c>
      <c r="X76" s="52">
        <f>+B!X48/E!X90</f>
        <v>6.7834703681125564E-5</v>
      </c>
      <c r="Y76" s="52">
        <f>+B!Y48/E!Y90</f>
        <v>6.0947797172132455E-5</v>
      </c>
      <c r="Z76" s="52">
        <f>+B!Z48/E!Z90</f>
        <v>7.5814256126679561E-5</v>
      </c>
      <c r="AA76" s="52">
        <f>+B!AA48/E!AA90</f>
        <v>4.5678062247264172E-5</v>
      </c>
      <c r="AB76" s="52">
        <f>+B!AB48/E!AB90</f>
        <v>3.9273013496691674E-5</v>
      </c>
      <c r="AC76" s="52">
        <f>+B!AC48/E!AC90</f>
        <v>5.526173675868211E-5</v>
      </c>
      <c r="AD76" s="52">
        <f>+B!AD48/E!AD90</f>
        <v>5.6757993839185501E-5</v>
      </c>
      <c r="AE76" s="52">
        <f>+B!AE48/E!AE90</f>
        <v>6.2999489512564758E-5</v>
      </c>
    </row>
    <row r="77" spans="4:31" x14ac:dyDescent="0.25">
      <c r="D77" s="59" t="s">
        <v>18</v>
      </c>
      <c r="E77" s="52">
        <f>+B!E49/E!E91</f>
        <v>1.0531996235839959E-5</v>
      </c>
      <c r="F77" s="52">
        <f>+B!F49/E!F91</f>
        <v>1.7317911192249163E-5</v>
      </c>
      <c r="G77" s="52">
        <f>+B!G49/E!G91</f>
        <v>1.3000616422451139E-5</v>
      </c>
      <c r="H77" s="52">
        <f>+B!H49/E!H91</f>
        <v>1.4156619925308288E-5</v>
      </c>
      <c r="I77" s="52">
        <f>+B!I49/E!I91</f>
        <v>1.0394508054049525E-5</v>
      </c>
      <c r="J77" s="52">
        <f>+B!J49/E!J91</f>
        <v>1.2665488713600096E-5</v>
      </c>
      <c r="K77" s="52">
        <f>+B!K49/E!K91</f>
        <v>1.3719544816404265E-5</v>
      </c>
      <c r="L77" s="52">
        <f>+B!L49/E!L91</f>
        <v>1.4472463217189806E-5</v>
      </c>
      <c r="M77" s="52">
        <f>+B!M49/E!M91</f>
        <v>1.3381962911489599E-5</v>
      </c>
      <c r="N77" s="52">
        <f>+B!N49/E!N91</f>
        <v>1.3618947663882928E-5</v>
      </c>
      <c r="O77" s="52">
        <f>+B!O49/E!O91</f>
        <v>1.1291464426533471E-5</v>
      </c>
      <c r="P77" s="52">
        <f>+B!P49/E!P91</f>
        <v>1.8340873895390142E-5</v>
      </c>
      <c r="Q77" s="52">
        <f>+B!Q49/E!Q91</f>
        <v>1.8918833260410528E-5</v>
      </c>
      <c r="R77" s="52">
        <f>+B!R49/E!R91</f>
        <v>1.9411691446067592E-5</v>
      </c>
      <c r="S77" s="52">
        <f>+B!S49/E!S91</f>
        <v>1.3243608538506372E-5</v>
      </c>
      <c r="T77" s="52">
        <f>+B!T49/E!T91</f>
        <v>1.0852462630031954E-5</v>
      </c>
      <c r="U77" s="52">
        <f>+B!U49/E!U91</f>
        <v>1.1022584413089823E-5</v>
      </c>
      <c r="V77" s="52">
        <f>+B!V49/E!V91</f>
        <v>1.117583439448199E-5</v>
      </c>
      <c r="W77" s="52">
        <f>+B!W49/E!W91</f>
        <v>8.7767356286447643E-6</v>
      </c>
      <c r="X77" s="52">
        <f>+B!X49/E!X91</f>
        <v>1.0125071602708119E-5</v>
      </c>
      <c r="Y77" s="52">
        <f>+B!Y49/E!Y91</f>
        <v>1.090168589602019E-5</v>
      </c>
      <c r="Z77" s="52">
        <f>+B!Z49/E!Z91</f>
        <v>1.2172349184410102E-5</v>
      </c>
      <c r="AA77" s="52">
        <f>+B!AA49/E!AA91</f>
        <v>9.4671528797586497E-6</v>
      </c>
      <c r="AB77" s="52">
        <f>+B!AB49/E!AB91</f>
        <v>9.5444300904738371E-6</v>
      </c>
      <c r="AC77" s="52">
        <f>+B!AC49/E!AC91</f>
        <v>9.0386222619984972E-6</v>
      </c>
      <c r="AD77" s="52">
        <f>+B!AD49/E!AD91</f>
        <v>7.5711565087491878E-6</v>
      </c>
      <c r="AE77" s="52">
        <f>+B!AE49/E!AE91</f>
        <v>6.655601838386848E-6</v>
      </c>
    </row>
    <row r="78" spans="4:31" x14ac:dyDescent="0.25">
      <c r="D78" s="59" t="s">
        <v>19</v>
      </c>
      <c r="E78" s="52">
        <f>+B!E50/E!E92</f>
        <v>6.9050132365888557E-6</v>
      </c>
      <c r="F78" s="52">
        <f>+B!F50/E!F92</f>
        <v>3.848036438881639E-6</v>
      </c>
      <c r="G78" s="52">
        <f>+B!G50/E!G92</f>
        <v>4.6782183999312271E-6</v>
      </c>
      <c r="H78" s="52">
        <f>+B!H50/E!H92</f>
        <v>4.6825080521457384E-6</v>
      </c>
      <c r="I78" s="52">
        <f>+B!I50/E!I92</f>
        <v>5.2118600966348657E-6</v>
      </c>
      <c r="J78" s="52">
        <f>+B!J50/E!J92</f>
        <v>1.7892156496750078E-6</v>
      </c>
      <c r="K78" s="52">
        <f>+B!K50/E!K92</f>
        <v>3.3552834982758832E-6</v>
      </c>
      <c r="L78" s="52">
        <f>+B!L50/E!L92</f>
        <v>2.6407562733729044E-6</v>
      </c>
      <c r="M78" s="52">
        <f>+B!M50/E!M92</f>
        <v>1.3883919804653703E-6</v>
      </c>
      <c r="N78" s="52">
        <f>+B!N50/E!N92</f>
        <v>4.5741682779031669E-6</v>
      </c>
      <c r="O78" s="52">
        <f>+B!O50/E!O92</f>
        <v>1.6886164300643471E-5</v>
      </c>
      <c r="P78" s="52">
        <f>+B!P50/E!P92</f>
        <v>9.0482246051676893E-7</v>
      </c>
      <c r="Q78" s="52">
        <f>+B!Q50/E!Q92</f>
        <v>1.2425269694110929E-6</v>
      </c>
      <c r="R78" s="52">
        <f>+B!R50/E!R92</f>
        <v>2.6477613543681524E-6</v>
      </c>
      <c r="S78" s="52">
        <f>+B!S50/E!S92</f>
        <v>2.9005057097428643E-6</v>
      </c>
      <c r="T78" s="52">
        <f>+B!T50/E!T92</f>
        <v>2.6327738807020795E-6</v>
      </c>
      <c r="U78" s="52">
        <f>+B!U50/E!U92</f>
        <v>2.6368387808652632E-6</v>
      </c>
      <c r="V78" s="52">
        <f>+B!V50/E!V92</f>
        <v>1.7961254983185516E-5</v>
      </c>
      <c r="W78" s="52">
        <f>+B!W50/E!W92</f>
        <v>6.8934705941627015E-6</v>
      </c>
      <c r="X78" s="52">
        <f>+B!X50/E!X92</f>
        <v>4.1488235996974822E-6</v>
      </c>
      <c r="Y78" s="52">
        <f>+B!Y50/E!Y92</f>
        <v>7.9986654406869981E-6</v>
      </c>
      <c r="Z78" s="52">
        <f>+B!Z50/E!Z92</f>
        <v>8.5281994712347469E-6</v>
      </c>
      <c r="AA78" s="52">
        <f>+B!AA50/E!AA92</f>
        <v>6.5796959379237723E-6</v>
      </c>
      <c r="AB78" s="52">
        <f>+B!AB50/E!AB92</f>
        <v>5.185554388665059E-6</v>
      </c>
      <c r="AC78" s="52">
        <f>+B!AC50/E!AC92</f>
        <v>5.5693241948000172E-6</v>
      </c>
      <c r="AD78" s="52">
        <f>+B!AD50/E!AD92</f>
        <v>5.2298152076749676E-6</v>
      </c>
      <c r="AE78" s="52">
        <f>+B!AE50/E!AE92</f>
        <v>5.061798971709779E-6</v>
      </c>
    </row>
    <row r="79" spans="4:31" x14ac:dyDescent="0.25">
      <c r="D79" s="59" t="s">
        <v>20</v>
      </c>
      <c r="E79" s="52">
        <f>+B!E51/E!E93</f>
        <v>2.4878212387127078E-6</v>
      </c>
      <c r="F79" s="52">
        <f>+B!F51/E!F93</f>
        <v>2.1683910325786272E-6</v>
      </c>
      <c r="G79" s="52">
        <f>+B!G51/E!G93</f>
        <v>2.9684260987276066E-6</v>
      </c>
      <c r="H79" s="52">
        <f>+B!H51/E!H93</f>
        <v>4.2245195592103982E-6</v>
      </c>
      <c r="I79" s="52">
        <f>+B!I51/E!I93</f>
        <v>6.8671526792841313E-6</v>
      </c>
      <c r="J79" s="52">
        <f>+B!J51/E!J93</f>
        <v>9.4554783024365978E-6</v>
      </c>
      <c r="K79" s="52">
        <f>+B!K51/E!K93</f>
        <v>1.2191896381346279E-5</v>
      </c>
      <c r="L79" s="52">
        <f>+B!L51/E!L93</f>
        <v>6.7021485306301335E-6</v>
      </c>
      <c r="M79" s="52">
        <f>+B!M51/E!M93</f>
        <v>7.9807495569249357E-6</v>
      </c>
      <c r="N79" s="52">
        <f>+B!N51/E!N93</f>
        <v>7.8979802650592537E-6</v>
      </c>
      <c r="O79" s="52">
        <f>+B!O51/E!O93</f>
        <v>7.5729064953080848E-6</v>
      </c>
      <c r="P79" s="52">
        <f>+B!P51/E!P93</f>
        <v>5.3254726665893721E-6</v>
      </c>
      <c r="Q79" s="52">
        <f>+B!Q51/E!Q93</f>
        <v>5.2936817692005004E-6</v>
      </c>
      <c r="R79" s="52">
        <f>+B!R51/E!R93</f>
        <v>3.2370164251271065E-6</v>
      </c>
      <c r="S79" s="52">
        <f>+B!S51/E!S93</f>
        <v>2.0732638193851864E-6</v>
      </c>
      <c r="T79" s="52">
        <f>+B!T51/E!T93</f>
        <v>4.390784003308974E-6</v>
      </c>
      <c r="U79" s="52">
        <f>+B!U51/E!U93</f>
        <v>3.1617429221332927E-6</v>
      </c>
      <c r="V79" s="52">
        <f>+B!V51/E!V93</f>
        <v>5.2985417062888023E-6</v>
      </c>
      <c r="W79" s="52">
        <f>+B!W51/E!W93</f>
        <v>9.7129107715743756E-6</v>
      </c>
      <c r="X79" s="52">
        <f>+B!X51/E!X93</f>
        <v>3.2099119861154646E-6</v>
      </c>
      <c r="Y79" s="52">
        <f>+B!Y51/E!Y93</f>
        <v>2.9194496836792576E-6</v>
      </c>
      <c r="Z79" s="52">
        <f>+B!Z51/E!Z93</f>
        <v>4.5724573677032363E-6</v>
      </c>
      <c r="AA79" s="52">
        <f>+B!AA51/E!AA93</f>
        <v>5.6345587466203308E-6</v>
      </c>
      <c r="AB79" s="52">
        <f>+B!AB51/E!AB93</f>
        <v>8.0367735850461989E-6</v>
      </c>
      <c r="AC79" s="52">
        <f>+B!AC51/E!AC93</f>
        <v>1.2097309633082728E-5</v>
      </c>
      <c r="AD79" s="52">
        <f>+B!AD51/E!AD93</f>
        <v>6.4040763503681165E-6</v>
      </c>
      <c r="AE79" s="52">
        <f>+B!AE51/E!AE93</f>
        <v>5.403941288713654E-6</v>
      </c>
    </row>
    <row r="80" spans="4:31" x14ac:dyDescent="0.25">
      <c r="D80" s="59" t="s">
        <v>21</v>
      </c>
      <c r="E80" s="52">
        <f>+B!E52/E!E94</f>
        <v>1.5803485461969596E-4</v>
      </c>
      <c r="F80" s="52">
        <f>+B!F52/E!F94</f>
        <v>1.5132937966169129E-4</v>
      </c>
      <c r="G80" s="52">
        <f>+B!G52/E!G94</f>
        <v>1.5928056022943143E-4</v>
      </c>
      <c r="H80" s="52">
        <f>+B!H52/E!H94</f>
        <v>1.533798916305867E-4</v>
      </c>
      <c r="I80" s="52">
        <f>+B!I52/E!I94</f>
        <v>1.1695093475618187E-4</v>
      </c>
      <c r="J80" s="52">
        <f>+B!J52/E!J94</f>
        <v>1.5301037594452107E-4</v>
      </c>
      <c r="K80" s="52">
        <f>+B!K52/E!K94</f>
        <v>1.4380667917138887E-4</v>
      </c>
      <c r="L80" s="52">
        <f>+B!L52/E!L94</f>
        <v>1.3129606829410419E-4</v>
      </c>
      <c r="M80" s="52">
        <f>+B!M52/E!M94</f>
        <v>1.0932888375290231E-4</v>
      </c>
      <c r="N80" s="52">
        <f>+B!N52/E!N94</f>
        <v>9.9287403359433378E-5</v>
      </c>
      <c r="O80" s="52">
        <f>+B!O52/E!O94</f>
        <v>1.0980059280487114E-4</v>
      </c>
      <c r="P80" s="52">
        <f>+B!P52/E!P94</f>
        <v>1.2573521838363485E-4</v>
      </c>
      <c r="Q80" s="52">
        <f>+B!Q52/E!Q94</f>
        <v>1.1504305742557501E-4</v>
      </c>
      <c r="R80" s="52">
        <f>+B!R52/E!R94</f>
        <v>1.0678308387725612E-4</v>
      </c>
      <c r="S80" s="52">
        <f>+B!S52/E!S94</f>
        <v>1.1967940865441179E-4</v>
      </c>
      <c r="T80" s="52">
        <f>+B!T52/E!T94</f>
        <v>1.1873431285509374E-4</v>
      </c>
      <c r="U80" s="52">
        <f>+B!U52/E!U94</f>
        <v>1.2474537592874264E-4</v>
      </c>
      <c r="V80" s="52">
        <f>+B!V52/E!V94</f>
        <v>1.294592222400198E-4</v>
      </c>
      <c r="W80" s="52">
        <f>+B!W52/E!W94</f>
        <v>1.366214865591718E-4</v>
      </c>
      <c r="X80" s="52">
        <f>+B!X52/E!X94</f>
        <v>1.5913891679598965E-4</v>
      </c>
      <c r="Y80" s="52">
        <f>+B!Y52/E!Y94</f>
        <v>1.5567690603482257E-4</v>
      </c>
      <c r="Z80" s="52">
        <f>+B!Z52/E!Z94</f>
        <v>1.320478143316653E-4</v>
      </c>
      <c r="AA80" s="52">
        <f>+B!AA52/E!AA94</f>
        <v>1.1350704358104647E-4</v>
      </c>
      <c r="AB80" s="52">
        <f>+B!AB52/E!AB94</f>
        <v>1.1090399864720148E-4</v>
      </c>
      <c r="AC80" s="52">
        <f>+B!AC52/E!AC94</f>
        <v>1.1598012069718593E-4</v>
      </c>
      <c r="AD80" s="52">
        <f>+B!AD52/E!AD94</f>
        <v>1.0118772464489049E-4</v>
      </c>
      <c r="AE80" s="52">
        <f>+B!AE52/E!AE94</f>
        <v>1.0245967872612689E-4</v>
      </c>
    </row>
    <row r="81" spans="4:31" x14ac:dyDescent="0.25">
      <c r="D81" s="59" t="s">
        <v>22</v>
      </c>
      <c r="E81" s="52">
        <f>+B!E53/E!E95</f>
        <v>3.7387301082551807E-5</v>
      </c>
      <c r="F81" s="52">
        <f>+B!F53/E!F95</f>
        <v>4.7357500290418292E-5</v>
      </c>
      <c r="G81" s="52">
        <f>+B!G53/E!G95</f>
        <v>7.925484546732485E-5</v>
      </c>
      <c r="H81" s="52">
        <f>+B!H53/E!H95</f>
        <v>6.1214531935019985E-5</v>
      </c>
      <c r="I81" s="52">
        <f>+B!I53/E!I95</f>
        <v>5.2555660557039135E-5</v>
      </c>
      <c r="J81" s="52">
        <f>+B!J53/E!J95</f>
        <v>4.1695806958647371E-5</v>
      </c>
      <c r="K81" s="52">
        <f>+B!K53/E!K95</f>
        <v>4.6255159955331929E-5</v>
      </c>
      <c r="L81" s="52">
        <f>+B!L53/E!L95</f>
        <v>4.2634888296056644E-5</v>
      </c>
      <c r="M81" s="52">
        <f>+B!M53/E!M95</f>
        <v>3.088270915334557E-5</v>
      </c>
      <c r="N81" s="52">
        <f>+B!N53/E!N95</f>
        <v>2.8281362640135276E-5</v>
      </c>
      <c r="O81" s="52">
        <f>+B!O53/E!O95</f>
        <v>2.9586582401377112E-5</v>
      </c>
      <c r="P81" s="52">
        <f>+B!P53/E!P95</f>
        <v>2.8995150934253607E-5</v>
      </c>
      <c r="Q81" s="52">
        <f>+B!Q53/E!Q95</f>
        <v>3.7434931583417877E-5</v>
      </c>
      <c r="R81" s="52">
        <f>+B!R53/E!R95</f>
        <v>3.130205158117479E-5</v>
      </c>
      <c r="S81" s="52">
        <f>+B!S53/E!S95</f>
        <v>3.5934690202333287E-5</v>
      </c>
      <c r="T81" s="52">
        <f>+B!T53/E!T95</f>
        <v>2.9913449585259669E-5</v>
      </c>
      <c r="U81" s="52">
        <f>+B!U53/E!U95</f>
        <v>2.9846415825944213E-5</v>
      </c>
      <c r="V81" s="52">
        <f>+B!V53/E!V95</f>
        <v>2.86496681713903E-5</v>
      </c>
      <c r="W81" s="52">
        <f>+B!W53/E!W95</f>
        <v>3.0527146769814531E-5</v>
      </c>
      <c r="X81" s="52">
        <f>+B!X53/E!X95</f>
        <v>2.7753176094266017E-5</v>
      </c>
      <c r="Y81" s="52">
        <f>+B!Y53/E!Y95</f>
        <v>2.9677643959905552E-5</v>
      </c>
      <c r="Z81" s="52">
        <f>+B!Z53/E!Z95</f>
        <v>3.1038385021568593E-5</v>
      </c>
      <c r="AA81" s="52">
        <f>+B!AA53/E!AA95</f>
        <v>2.956772450045331E-5</v>
      </c>
      <c r="AB81" s="52">
        <f>+B!AB53/E!AB95</f>
        <v>2.7452542040784592E-5</v>
      </c>
      <c r="AC81" s="52">
        <f>+B!AC53/E!AC95</f>
        <v>2.9580218580800695E-5</v>
      </c>
      <c r="AD81" s="52">
        <f>+B!AD53/E!AD95</f>
        <v>2.013813079311281E-5</v>
      </c>
      <c r="AE81" s="52">
        <f>+B!AE53/E!AE95</f>
        <v>1.8797277980890378E-5</v>
      </c>
    </row>
    <row r="82" spans="4:31" x14ac:dyDescent="0.25">
      <c r="D82" s="59" t="s">
        <v>23</v>
      </c>
      <c r="E82" s="52">
        <f>+B!E54/E!E96</f>
        <v>6.3902173126376352E-5</v>
      </c>
      <c r="F82" s="52">
        <f>+B!F54/E!F96</f>
        <v>4.7151301786274007E-5</v>
      </c>
      <c r="G82" s="52">
        <f>+B!G54/E!G96</f>
        <v>9.5224398462877285E-5</v>
      </c>
      <c r="H82" s="52">
        <f>+B!H54/E!H96</f>
        <v>1.0487070926346437E-4</v>
      </c>
      <c r="I82" s="52">
        <f>+B!I54/E!I96</f>
        <v>9.3046787042879128E-5</v>
      </c>
      <c r="J82" s="52">
        <f>+B!J54/E!J96</f>
        <v>7.5797552626306837E-5</v>
      </c>
      <c r="K82" s="52">
        <f>+B!K54/E!K96</f>
        <v>7.0905604549491237E-5</v>
      </c>
      <c r="L82" s="52">
        <f>+B!L54/E!L96</f>
        <v>2.8627245303227504E-5</v>
      </c>
      <c r="M82" s="52">
        <f>+B!M54/E!M96</f>
        <v>7.2147063559666914E-5</v>
      </c>
      <c r="N82" s="52">
        <f>+B!N54/E!N96</f>
        <v>2.9852115970326812E-5</v>
      </c>
      <c r="O82" s="52">
        <f>+B!O54/E!O96</f>
        <v>3.2193293572824336E-5</v>
      </c>
      <c r="P82" s="52">
        <f>+B!P54/E!P96</f>
        <v>3.5341435457444489E-5</v>
      </c>
      <c r="Q82" s="52">
        <f>+B!Q54/E!Q96</f>
        <v>4.3325318205983633E-5</v>
      </c>
      <c r="R82" s="52">
        <f>+B!R54/E!R96</f>
        <v>1.0739324766530205E-4</v>
      </c>
      <c r="S82" s="52">
        <f>+B!S54/E!S96</f>
        <v>2.7869248859839572E-4</v>
      </c>
      <c r="T82" s="52">
        <f>+B!T54/E!T96</f>
        <v>1.5277313283505059E-4</v>
      </c>
      <c r="U82" s="52">
        <f>+B!U54/E!U96</f>
        <v>2.3049373905942419E-4</v>
      </c>
      <c r="V82" s="52">
        <f>+B!V54/E!V96</f>
        <v>1.0957630104109836E-4</v>
      </c>
      <c r="W82" s="52">
        <f>+B!W54/E!W96</f>
        <v>1.5513205620243441E-4</v>
      </c>
      <c r="X82" s="52">
        <f>+B!X54/E!X96</f>
        <v>2.0237164030349416E-4</v>
      </c>
      <c r="Y82" s="52">
        <f>+B!Y54/E!Y96</f>
        <v>2.3300163196488471E-4</v>
      </c>
      <c r="Z82" s="52">
        <f>+B!Z54/E!Z96</f>
        <v>6.3930232709203354E-5</v>
      </c>
      <c r="AA82" s="52">
        <f>+B!AA54/E!AA96</f>
        <v>7.80670996940132E-5</v>
      </c>
      <c r="AB82" s="52">
        <f>+B!AB54/E!AB96</f>
        <v>9.9616357597373198E-5</v>
      </c>
      <c r="AC82" s="52">
        <f>+B!AC54/E!AC96</f>
        <v>1.360245732397292E-4</v>
      </c>
      <c r="AD82" s="52">
        <f>+B!AD54/E!AD96</f>
        <v>8.557331325645531E-5</v>
      </c>
      <c r="AE82" s="52">
        <f>+B!AE54/E!AE96</f>
        <v>1.202936571772718E-4</v>
      </c>
    </row>
    <row r="83" spans="4:31" x14ac:dyDescent="0.25">
      <c r="D83" s="59" t="s">
        <v>24</v>
      </c>
      <c r="E83" s="52">
        <f>+B!E55/E!E97</f>
        <v>1.5992923026563235E-5</v>
      </c>
      <c r="F83" s="52">
        <f>+B!F55/E!F97</f>
        <v>2.0983434693926249E-5</v>
      </c>
      <c r="G83" s="52">
        <f>+B!G55/E!G97</f>
        <v>1.9460254110517571E-5</v>
      </c>
      <c r="H83" s="52">
        <f>+B!H55/E!H97</f>
        <v>2.7009095417092347E-5</v>
      </c>
      <c r="I83" s="52">
        <f>+B!I55/E!I97</f>
        <v>3.5131700425942967E-5</v>
      </c>
      <c r="J83" s="52">
        <f>+B!J55/E!J97</f>
        <v>1.7821553815670469E-5</v>
      </c>
      <c r="K83" s="52">
        <f>+B!K55/E!K97</f>
        <v>1.7393214546235955E-5</v>
      </c>
      <c r="L83" s="52">
        <f>+B!L55/E!L97</f>
        <v>1.93112996329827E-5</v>
      </c>
      <c r="M83" s="52">
        <f>+B!M55/E!M97</f>
        <v>1.7907746138952232E-5</v>
      </c>
      <c r="N83" s="52">
        <f>+B!N55/E!N97</f>
        <v>1.8863398375566349E-5</v>
      </c>
      <c r="O83" s="52">
        <f>+B!O55/E!O97</f>
        <v>2.3255395386271921E-5</v>
      </c>
      <c r="P83" s="52">
        <f>+B!P55/E!P97</f>
        <v>2.6970318323179564E-5</v>
      </c>
      <c r="Q83" s="52">
        <f>+B!Q55/E!Q97</f>
        <v>2.8359217855815311E-5</v>
      </c>
      <c r="R83" s="52">
        <f>+B!R55/E!R97</f>
        <v>2.7480473784961528E-5</v>
      </c>
      <c r="S83" s="52">
        <f>+B!S55/E!S97</f>
        <v>3.2919837460785494E-5</v>
      </c>
      <c r="T83" s="52">
        <f>+B!T55/E!T97</f>
        <v>4.8683219647891524E-5</v>
      </c>
      <c r="U83" s="52">
        <f>+B!U55/E!U97</f>
        <v>3.9270572707483314E-5</v>
      </c>
      <c r="V83" s="52">
        <f>+B!V55/E!V97</f>
        <v>4.0953257580247617E-5</v>
      </c>
      <c r="W83" s="52">
        <f>+B!W55/E!W97</f>
        <v>3.8792097818881695E-5</v>
      </c>
      <c r="X83" s="52">
        <f>+B!X55/E!X97</f>
        <v>4.4717716054191512E-5</v>
      </c>
      <c r="Y83" s="52">
        <f>+B!Y55/E!Y97</f>
        <v>3.7261602231742022E-5</v>
      </c>
      <c r="Z83" s="52">
        <f>+B!Z55/E!Z97</f>
        <v>3.5322453651637806E-5</v>
      </c>
      <c r="AA83" s="52">
        <f>+B!AA55/E!AA97</f>
        <v>3.5150739437137491E-5</v>
      </c>
      <c r="AB83" s="52">
        <f>+B!AB55/E!AB97</f>
        <v>3.6694397984874004E-5</v>
      </c>
      <c r="AC83" s="52">
        <f>+B!AC55/E!AC97</f>
        <v>3.1372821516331677E-5</v>
      </c>
      <c r="AD83" s="52">
        <f>+B!AD55/E!AD97</f>
        <v>2.6823904846344953E-5</v>
      </c>
      <c r="AE83" s="52">
        <f>+B!AE55/E!AE97</f>
        <v>2.897707278913745E-5</v>
      </c>
    </row>
    <row r="84" spans="4:31" ht="15.75" thickBot="1" x14ac:dyDescent="0.3">
      <c r="D84" s="60" t="s">
        <v>25</v>
      </c>
      <c r="E84" s="53">
        <f>+B!E56/E!E98</f>
        <v>3.5201747049492832E-4</v>
      </c>
      <c r="F84" s="53">
        <f>+B!F56/E!F98</f>
        <v>4.2022012496488795E-4</v>
      </c>
      <c r="G84" s="53">
        <f>+B!G56/E!G98</f>
        <v>5.361991664362063E-4</v>
      </c>
      <c r="H84" s="53">
        <f>+B!H56/E!H98</f>
        <v>2.9910453691944707E-4</v>
      </c>
      <c r="I84" s="53">
        <f>+B!I56/E!I98</f>
        <v>1.5003547652700397E-4</v>
      </c>
      <c r="J84" s="53">
        <f>+B!J56/E!J98</f>
        <v>2.0226832482789171E-5</v>
      </c>
      <c r="K84" s="53">
        <f>+B!K56/E!K98</f>
        <v>2.1517299694207529E-7</v>
      </c>
      <c r="L84" s="53">
        <f>+B!L56/E!L98</f>
        <v>3.9063027767189645E-8</v>
      </c>
      <c r="M84" s="53">
        <f>+B!M56/E!M98</f>
        <v>7.5356071515889976E-7</v>
      </c>
      <c r="N84" s="53">
        <f>+B!N56/E!N98</f>
        <v>6.2843620951432089E-7</v>
      </c>
      <c r="O84" s="53">
        <f>+B!O56/E!O98</f>
        <v>4.6366522752360037E-7</v>
      </c>
      <c r="P84" s="53">
        <f>+B!P56/E!P98</f>
        <v>7.1111757525875943E-7</v>
      </c>
      <c r="Q84" s="53">
        <f>+B!Q56/E!Q98</f>
        <v>7.7242644839879499E-7</v>
      </c>
      <c r="R84" s="53">
        <f>+B!R56/E!R98</f>
        <v>1.2717430688866228E-6</v>
      </c>
      <c r="S84" s="53">
        <f>+B!S56/E!S98</f>
        <v>3.3102370256472861E-6</v>
      </c>
      <c r="T84" s="53">
        <f>+B!T56/E!T98</f>
        <v>1.4860422657254801E-6</v>
      </c>
      <c r="U84" s="53">
        <f>+B!U56/E!U98</f>
        <v>5.4863994354882995E-6</v>
      </c>
      <c r="V84" s="53">
        <f>+B!V56/E!V98</f>
        <v>1.7788793016359803E-6</v>
      </c>
      <c r="W84" s="53">
        <f>+B!W56/E!W98</f>
        <v>4.0035874502516959E-6</v>
      </c>
      <c r="X84" s="53">
        <f>+B!X56/E!X98</f>
        <v>4.4137594946825017E-6</v>
      </c>
      <c r="Y84" s="53">
        <f>+B!Y56/E!Y98</f>
        <v>3.7991964404707366E-6</v>
      </c>
      <c r="Z84" s="53">
        <f>+B!Z56/E!Z98</f>
        <v>2.6832131833729478E-6</v>
      </c>
      <c r="AA84" s="53">
        <f>+B!AA56/E!AA98</f>
        <v>2.9926731355665856E-6</v>
      </c>
      <c r="AB84" s="53">
        <f>+B!AB56/E!AB98</f>
        <v>1.5426213184120992E-6</v>
      </c>
      <c r="AC84" s="53">
        <f>+B!AC56/E!AC98</f>
        <v>1.3580060684017682E-6</v>
      </c>
      <c r="AD84" s="53">
        <f>+B!AD56/E!AD98</f>
        <v>1.8125343157574319E-7</v>
      </c>
      <c r="AE84" s="53">
        <f>+B!AE56/E!AE98</f>
        <v>3.047933722430476E-7</v>
      </c>
    </row>
    <row r="85" spans="4:31" x14ac:dyDescent="0.25">
      <c r="D85" t="s">
        <v>52</v>
      </c>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4:31" ht="15.75" thickBot="1" x14ac:dyDescent="0.3"/>
    <row r="87" spans="4:31" ht="15.75" thickBot="1" x14ac:dyDescent="0.3">
      <c r="D87" s="56"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57" t="s">
        <v>15</v>
      </c>
      <c r="E88" s="168">
        <v>5184323000</v>
      </c>
      <c r="F88" s="168">
        <v>5436080011</v>
      </c>
      <c r="G88" s="168">
        <v>5643427103</v>
      </c>
      <c r="H88" s="168">
        <v>5575508699</v>
      </c>
      <c r="I88" s="168">
        <v>5798688983</v>
      </c>
      <c r="J88" s="168">
        <v>6565966015</v>
      </c>
      <c r="K88" s="168">
        <v>6316454183</v>
      </c>
      <c r="L88" s="168">
        <v>6637444526</v>
      </c>
      <c r="M88" s="168">
        <v>7745599339</v>
      </c>
      <c r="N88" s="168">
        <v>9450255677</v>
      </c>
      <c r="O88" s="168">
        <v>10729316860</v>
      </c>
      <c r="P88" s="168">
        <v>12360247796</v>
      </c>
      <c r="Q88" s="168">
        <v>14214226391</v>
      </c>
      <c r="R88" s="168">
        <v>16492395967</v>
      </c>
      <c r="S88" s="168">
        <v>12718818088</v>
      </c>
      <c r="T88" s="168">
        <v>15265500148</v>
      </c>
      <c r="U88" s="168">
        <v>18262772593</v>
      </c>
      <c r="V88" s="168">
        <v>18432838912</v>
      </c>
      <c r="W88" s="168">
        <v>18761292843</v>
      </c>
      <c r="X88" s="168">
        <v>18828152169</v>
      </c>
      <c r="Y88" s="168">
        <v>16524752461</v>
      </c>
      <c r="Z88" s="168">
        <v>16047634445.264</v>
      </c>
      <c r="AA88" s="168">
        <v>17804041229.339001</v>
      </c>
      <c r="AB88" s="168">
        <v>19615713615.634998</v>
      </c>
      <c r="AC88" s="168">
        <v>19114649074.326</v>
      </c>
      <c r="AD88" s="168">
        <v>17701227744.424</v>
      </c>
      <c r="AE88" s="168">
        <v>22348851418.275002</v>
      </c>
    </row>
    <row r="89" spans="4:31" x14ac:dyDescent="0.25">
      <c r="D89" s="58" t="s">
        <v>16</v>
      </c>
      <c r="E89" s="169">
        <v>375561570.5</v>
      </c>
      <c r="F89" s="169">
        <v>401991467.19999999</v>
      </c>
      <c r="G89" s="169">
        <v>389738510.89999998</v>
      </c>
      <c r="H89" s="169">
        <v>380664557</v>
      </c>
      <c r="I89" s="169">
        <v>374061798.39999998</v>
      </c>
      <c r="J89" s="169">
        <v>359224470.10000002</v>
      </c>
      <c r="K89" s="169">
        <v>369725862.60000002</v>
      </c>
      <c r="L89" s="169">
        <v>393076542.60000002</v>
      </c>
      <c r="M89" s="169">
        <v>452941624.80000001</v>
      </c>
      <c r="N89" s="169">
        <v>514885456.60000002</v>
      </c>
      <c r="O89" s="169">
        <v>566047074.20000005</v>
      </c>
      <c r="P89" s="169">
        <v>618287151.60000002</v>
      </c>
      <c r="Q89" s="169">
        <v>734260123.79999995</v>
      </c>
      <c r="R89" s="169">
        <v>891396154.20000005</v>
      </c>
      <c r="S89" s="169">
        <v>799271229.79999995</v>
      </c>
      <c r="T89" s="169">
        <v>885148913.39999998</v>
      </c>
      <c r="U89" s="169">
        <v>1061503321</v>
      </c>
      <c r="V89" s="169">
        <v>1060237470</v>
      </c>
      <c r="W89" s="169">
        <v>1120971992</v>
      </c>
      <c r="X89" s="169">
        <v>1158294815</v>
      </c>
      <c r="Y89" s="169">
        <v>1064189106</v>
      </c>
      <c r="Z89" s="169">
        <v>1067624639.3710001</v>
      </c>
      <c r="AA89" s="169">
        <v>1147190558.619</v>
      </c>
      <c r="AB89" s="169">
        <v>1209743278.477</v>
      </c>
      <c r="AC89" s="169">
        <v>1225844113.645</v>
      </c>
      <c r="AD89" s="169">
        <v>1243218751.336</v>
      </c>
      <c r="AE89" s="169">
        <v>1432764189.941</v>
      </c>
    </row>
    <row r="90" spans="4:31" x14ac:dyDescent="0.25">
      <c r="D90" s="59" t="s">
        <v>17</v>
      </c>
      <c r="E90" s="170">
        <v>51627692.329999998</v>
      </c>
      <c r="F90" s="170">
        <v>56288684.850000001</v>
      </c>
      <c r="G90" s="170">
        <v>57680229.729999997</v>
      </c>
      <c r="H90" s="170">
        <v>57140299.420000002</v>
      </c>
      <c r="I90" s="170">
        <v>58140863.780000001</v>
      </c>
      <c r="J90" s="170">
        <v>57028347.380000003</v>
      </c>
      <c r="K90" s="170">
        <v>59638955.240000002</v>
      </c>
      <c r="L90" s="170">
        <v>64598853.289999999</v>
      </c>
      <c r="M90" s="170">
        <v>72796924.280000001</v>
      </c>
      <c r="N90" s="170">
        <v>82432668.060000002</v>
      </c>
      <c r="O90" s="170">
        <v>89277497.609999999</v>
      </c>
      <c r="P90" s="170">
        <v>96156601.5</v>
      </c>
      <c r="Q90" s="170">
        <v>111988081.90000001</v>
      </c>
      <c r="R90" s="170">
        <v>125575430.09999999</v>
      </c>
      <c r="S90" s="170">
        <v>117328826.3</v>
      </c>
      <c r="T90" s="170">
        <v>122216900</v>
      </c>
      <c r="U90" s="170">
        <v>143582716.09999999</v>
      </c>
      <c r="V90" s="170">
        <v>146482515.40000001</v>
      </c>
      <c r="W90" s="170">
        <v>151035303.69999999</v>
      </c>
      <c r="X90" s="170">
        <v>147118163.09999999</v>
      </c>
      <c r="Y90" s="170">
        <v>140690613.90000001</v>
      </c>
      <c r="Z90" s="170">
        <v>142991312.63499999</v>
      </c>
      <c r="AA90" s="170">
        <v>150496401.59400001</v>
      </c>
      <c r="AB90" s="170">
        <v>163210164.67300001</v>
      </c>
      <c r="AC90" s="170">
        <v>164599622.33399999</v>
      </c>
      <c r="AD90" s="170">
        <v>154746501.87400001</v>
      </c>
      <c r="AE90" s="170">
        <v>176196507.081</v>
      </c>
    </row>
    <row r="91" spans="4:31" x14ac:dyDescent="0.25">
      <c r="D91" s="59" t="s">
        <v>18</v>
      </c>
      <c r="E91" s="170">
        <v>239292907.40000001</v>
      </c>
      <c r="F91" s="170">
        <v>228836431.59999999</v>
      </c>
      <c r="G91" s="170">
        <v>231969000.69999999</v>
      </c>
      <c r="H91" s="170">
        <v>209245922.80000001</v>
      </c>
      <c r="I91" s="170">
        <v>204032262.90000001</v>
      </c>
      <c r="J91" s="170">
        <v>226017097.69999999</v>
      </c>
      <c r="K91" s="170">
        <v>213677278.59999999</v>
      </c>
      <c r="L91" s="170">
        <v>217910797.40000001</v>
      </c>
      <c r="M91" s="170">
        <v>258967165.19999999</v>
      </c>
      <c r="N91" s="170">
        <v>338753119.10000002</v>
      </c>
      <c r="O91" s="170">
        <v>383630664.39999998</v>
      </c>
      <c r="P91" s="170">
        <v>454994840.89999998</v>
      </c>
      <c r="Q91" s="170">
        <v>561446884.89999998</v>
      </c>
      <c r="R91" s="170">
        <v>678681197.70000005</v>
      </c>
      <c r="S91" s="170">
        <v>478800017.5</v>
      </c>
      <c r="T91" s="170">
        <v>684790932.10000002</v>
      </c>
      <c r="U91" s="170">
        <v>878766325.29999995</v>
      </c>
      <c r="V91" s="170">
        <v>815073280.29999995</v>
      </c>
      <c r="W91" s="170">
        <v>813792656.20000005</v>
      </c>
      <c r="X91" s="170">
        <v>792834887</v>
      </c>
      <c r="Y91" s="170">
        <v>640955175.79999995</v>
      </c>
      <c r="Z91" s="170">
        <v>607794591.48899996</v>
      </c>
      <c r="AA91" s="170">
        <v>732095497.773</v>
      </c>
      <c r="AB91" s="170">
        <v>796361744.80299997</v>
      </c>
      <c r="AC91" s="170">
        <v>779070503.87600005</v>
      </c>
      <c r="AD91" s="170">
        <v>775124116.53600001</v>
      </c>
      <c r="AE91" s="170">
        <v>1102042186.132</v>
      </c>
    </row>
    <row r="92" spans="4:31" x14ac:dyDescent="0.25">
      <c r="D92" s="59" t="s">
        <v>19</v>
      </c>
      <c r="E92" s="170">
        <v>377664446.19999999</v>
      </c>
      <c r="F92" s="170">
        <v>456352227.39999998</v>
      </c>
      <c r="G92" s="170">
        <v>470321351.39999998</v>
      </c>
      <c r="H92" s="170">
        <v>353241464.10000002</v>
      </c>
      <c r="I92" s="170">
        <v>416358067.89999998</v>
      </c>
      <c r="J92" s="170">
        <v>658760166.89999998</v>
      </c>
      <c r="K92" s="170">
        <v>608031482.60000002</v>
      </c>
      <c r="L92" s="170">
        <v>612159106.20000005</v>
      </c>
      <c r="M92" s="170">
        <v>765553255.10000002</v>
      </c>
      <c r="N92" s="170">
        <v>1031558682</v>
      </c>
      <c r="O92" s="170">
        <v>1429655046</v>
      </c>
      <c r="P92" s="170">
        <v>1785336981</v>
      </c>
      <c r="Q92" s="170">
        <v>1993519707</v>
      </c>
      <c r="R92" s="170">
        <v>2861058829</v>
      </c>
      <c r="S92" s="170">
        <v>1800872166</v>
      </c>
      <c r="T92" s="170">
        <v>2348034537</v>
      </c>
      <c r="U92" s="170">
        <v>3207013664</v>
      </c>
      <c r="V92" s="170">
        <v>3344176120</v>
      </c>
      <c r="W92" s="170">
        <v>3218429628</v>
      </c>
      <c r="X92" s="170">
        <v>3023365467</v>
      </c>
      <c r="Y92" s="170">
        <v>1836501365</v>
      </c>
      <c r="Z92" s="170">
        <v>1520007833.2739999</v>
      </c>
      <c r="AA92" s="170">
        <v>1983549106.6960001</v>
      </c>
      <c r="AB92" s="170">
        <v>2536884007.7649999</v>
      </c>
      <c r="AC92" s="170">
        <v>2307791672.8210001</v>
      </c>
      <c r="AD92" s="170">
        <v>1545681956.0539999</v>
      </c>
      <c r="AE92" s="170">
        <v>2554518674.54</v>
      </c>
    </row>
    <row r="93" spans="4:31" x14ac:dyDescent="0.25">
      <c r="D93" s="59" t="s">
        <v>20</v>
      </c>
      <c r="E93" s="170">
        <v>27495544.670000002</v>
      </c>
      <c r="F93" s="170">
        <v>26082011.57</v>
      </c>
      <c r="G93" s="170">
        <v>27244740.920000002</v>
      </c>
      <c r="H93" s="170">
        <v>29239064.530000001</v>
      </c>
      <c r="I93" s="170">
        <v>26890038.510000002</v>
      </c>
      <c r="J93" s="170">
        <v>21461949.73</v>
      </c>
      <c r="K93" s="170">
        <v>20729178.800000001</v>
      </c>
      <c r="L93" s="170">
        <v>26184588.300000001</v>
      </c>
      <c r="M93" s="170">
        <v>33621904.57</v>
      </c>
      <c r="N93" s="170">
        <v>40144187.420000002</v>
      </c>
      <c r="O93" s="170">
        <v>41811687.520000003</v>
      </c>
      <c r="P93" s="170">
        <v>47345093.25</v>
      </c>
      <c r="Q93" s="170">
        <v>61744172.439999998</v>
      </c>
      <c r="R93" s="170">
        <v>92058538.129999995</v>
      </c>
      <c r="S93" s="170">
        <v>68929481.459999993</v>
      </c>
      <c r="T93" s="170">
        <v>82469554.349999994</v>
      </c>
      <c r="U93" s="170">
        <v>114871451.90000001</v>
      </c>
      <c r="V93" s="170">
        <v>110852387.8</v>
      </c>
      <c r="W93" s="170">
        <v>103868348.40000001</v>
      </c>
      <c r="X93" s="170">
        <v>101865098.3</v>
      </c>
      <c r="Y93" s="170">
        <v>90304005.400000006</v>
      </c>
      <c r="Z93" s="170">
        <v>91511186.731999993</v>
      </c>
      <c r="AA93" s="170">
        <v>108379737.875</v>
      </c>
      <c r="AB93" s="170">
        <v>102723311.94400001</v>
      </c>
      <c r="AC93" s="170">
        <v>98219111.194000006</v>
      </c>
      <c r="AD93" s="170">
        <v>110349090.382</v>
      </c>
      <c r="AE93" s="170">
        <v>161225289.73800001</v>
      </c>
    </row>
    <row r="94" spans="4:31" x14ac:dyDescent="0.25">
      <c r="D94" s="59" t="s">
        <v>21</v>
      </c>
      <c r="E94" s="170">
        <v>506035078.10000002</v>
      </c>
      <c r="F94" s="170">
        <v>519724327</v>
      </c>
      <c r="G94" s="170">
        <v>540692221.79999995</v>
      </c>
      <c r="H94" s="170">
        <v>548794167.89999998</v>
      </c>
      <c r="I94" s="170">
        <v>572450576.29999995</v>
      </c>
      <c r="J94" s="170">
        <v>613191944.79999995</v>
      </c>
      <c r="K94" s="170">
        <v>636691845.79999995</v>
      </c>
      <c r="L94" s="170">
        <v>710200855.29999995</v>
      </c>
      <c r="M94" s="170">
        <v>850113591.29999995</v>
      </c>
      <c r="N94" s="170">
        <v>1026971162</v>
      </c>
      <c r="O94" s="170">
        <v>1166398985</v>
      </c>
      <c r="P94" s="170">
        <v>1304022072</v>
      </c>
      <c r="Q94" s="170">
        <v>1525006410</v>
      </c>
      <c r="R94" s="170">
        <v>1757637944</v>
      </c>
      <c r="S94" s="170">
        <v>1498204261</v>
      </c>
      <c r="T94" s="170">
        <v>1707017922</v>
      </c>
      <c r="U94" s="170">
        <v>2014607741</v>
      </c>
      <c r="V94" s="170">
        <v>1976754499</v>
      </c>
      <c r="W94" s="170">
        <v>2023134186</v>
      </c>
      <c r="X94" s="170">
        <v>2075712256</v>
      </c>
      <c r="Y94" s="170">
        <v>1889923223</v>
      </c>
      <c r="Z94" s="170">
        <v>1873194957.8410001</v>
      </c>
      <c r="AA94" s="170">
        <v>2060071275.075</v>
      </c>
      <c r="AB94" s="170">
        <v>2302134306.3759999</v>
      </c>
      <c r="AC94" s="170">
        <v>2258755193.7800002</v>
      </c>
      <c r="AD94" s="170">
        <v>2256940758.3920002</v>
      </c>
      <c r="AE94" s="170">
        <v>2832701640.3769999</v>
      </c>
    </row>
    <row r="95" spans="4:31" x14ac:dyDescent="0.25">
      <c r="D95" s="59" t="s">
        <v>22</v>
      </c>
      <c r="E95" s="170">
        <v>826439970.39999998</v>
      </c>
      <c r="F95" s="170">
        <v>825851021.70000005</v>
      </c>
      <c r="G95" s="170">
        <v>847197917.10000002</v>
      </c>
      <c r="H95" s="170">
        <v>842391804.20000005</v>
      </c>
      <c r="I95" s="170">
        <v>833554360</v>
      </c>
      <c r="J95" s="170">
        <v>898511930.39999998</v>
      </c>
      <c r="K95" s="170">
        <v>856553950.70000005</v>
      </c>
      <c r="L95" s="170">
        <v>911160590.60000002</v>
      </c>
      <c r="M95" s="170">
        <v>1049770920</v>
      </c>
      <c r="N95" s="170">
        <v>1310846315</v>
      </c>
      <c r="O95" s="170">
        <v>1472446848</v>
      </c>
      <c r="P95" s="170">
        <v>1711144050</v>
      </c>
      <c r="Q95" s="170">
        <v>2014400102</v>
      </c>
      <c r="R95" s="170">
        <v>2240556336</v>
      </c>
      <c r="S95" s="170">
        <v>1591149379</v>
      </c>
      <c r="T95" s="170">
        <v>1958733306</v>
      </c>
      <c r="U95" s="170">
        <v>2339624979</v>
      </c>
      <c r="V95" s="170">
        <v>2215446253</v>
      </c>
      <c r="W95" s="170">
        <v>2236069113</v>
      </c>
      <c r="X95" s="170">
        <v>2319923665</v>
      </c>
      <c r="Y95" s="170">
        <v>2052686867</v>
      </c>
      <c r="Z95" s="170">
        <v>1953419933.346</v>
      </c>
      <c r="AA95" s="170">
        <v>2161184233.1329999</v>
      </c>
      <c r="AB95" s="170">
        <v>2357625020.803</v>
      </c>
      <c r="AC95" s="170">
        <v>2224528524.7049999</v>
      </c>
      <c r="AD95" s="170">
        <v>2093710207.425</v>
      </c>
      <c r="AE95" s="170">
        <v>2764136916.6760001</v>
      </c>
    </row>
    <row r="96" spans="4:31" x14ac:dyDescent="0.25">
      <c r="D96" s="59" t="s">
        <v>23</v>
      </c>
      <c r="E96" s="170">
        <v>1917390192</v>
      </c>
      <c r="F96" s="170">
        <v>2054053575</v>
      </c>
      <c r="G96" s="170">
        <v>2169380992</v>
      </c>
      <c r="H96" s="170">
        <v>2236828583</v>
      </c>
      <c r="I96" s="170">
        <v>2375791868</v>
      </c>
      <c r="J96" s="170">
        <v>2645660619</v>
      </c>
      <c r="K96" s="170">
        <v>2512262622</v>
      </c>
      <c r="L96" s="170">
        <v>2615799362</v>
      </c>
      <c r="M96" s="170">
        <v>2996925853</v>
      </c>
      <c r="N96" s="170">
        <v>3618480516</v>
      </c>
      <c r="O96" s="170">
        <v>3963309927</v>
      </c>
      <c r="P96" s="170">
        <v>4504701010</v>
      </c>
      <c r="Q96" s="170">
        <v>5116327108</v>
      </c>
      <c r="R96" s="170">
        <v>5514637213</v>
      </c>
      <c r="S96" s="170">
        <v>4333633124</v>
      </c>
      <c r="T96" s="170">
        <v>5292802373</v>
      </c>
      <c r="U96" s="170">
        <v>5973724083</v>
      </c>
      <c r="V96" s="170">
        <v>6046011717</v>
      </c>
      <c r="W96" s="170">
        <v>6225991092</v>
      </c>
      <c r="X96" s="170">
        <v>6424378426</v>
      </c>
      <c r="Y96" s="170">
        <v>6142884013</v>
      </c>
      <c r="Z96" s="170">
        <v>6119176849.8549995</v>
      </c>
      <c r="AA96" s="170">
        <v>6681924934.3780003</v>
      </c>
      <c r="AB96" s="170">
        <v>7202673509.7060003</v>
      </c>
      <c r="AC96" s="170">
        <v>7075206906.21</v>
      </c>
      <c r="AD96" s="170">
        <v>6676326745.5570002</v>
      </c>
      <c r="AE96" s="170">
        <v>7950999432.9169998</v>
      </c>
    </row>
    <row r="97" spans="4:31" x14ac:dyDescent="0.25">
      <c r="D97" s="59" t="s">
        <v>24</v>
      </c>
      <c r="E97" s="170">
        <v>650729699.79999995</v>
      </c>
      <c r="F97" s="170">
        <v>696421735.20000005</v>
      </c>
      <c r="G97" s="170">
        <v>728890790.39999998</v>
      </c>
      <c r="H97" s="170">
        <v>739103983</v>
      </c>
      <c r="I97" s="170">
        <v>770414175</v>
      </c>
      <c r="J97" s="170">
        <v>816129735.39999998</v>
      </c>
      <c r="K97" s="170">
        <v>813993293.89999998</v>
      </c>
      <c r="L97" s="170">
        <v>864859968.89999998</v>
      </c>
      <c r="M97" s="170">
        <v>991006342.29999995</v>
      </c>
      <c r="N97" s="170">
        <v>1150358465</v>
      </c>
      <c r="O97" s="170">
        <v>1262279549</v>
      </c>
      <c r="P97" s="170">
        <v>1392717711</v>
      </c>
      <c r="Q97" s="170">
        <v>1578631337</v>
      </c>
      <c r="R97" s="170">
        <v>1714980985</v>
      </c>
      <c r="S97" s="170">
        <v>1474553453</v>
      </c>
      <c r="T97" s="170">
        <v>1666801222</v>
      </c>
      <c r="U97" s="170">
        <v>1884923109</v>
      </c>
      <c r="V97" s="170">
        <v>1896165399</v>
      </c>
      <c r="W97" s="170">
        <v>1958684997</v>
      </c>
      <c r="X97" s="170">
        <v>2047147486</v>
      </c>
      <c r="Y97" s="170">
        <v>1963979690</v>
      </c>
      <c r="Z97" s="170">
        <v>1946962141.369</v>
      </c>
      <c r="AA97" s="170">
        <v>2032798773.0610001</v>
      </c>
      <c r="AB97" s="170">
        <v>2172613106.5799999</v>
      </c>
      <c r="AC97" s="170">
        <v>2189799854.7639999</v>
      </c>
      <c r="AD97" s="170">
        <v>2040196247.0969999</v>
      </c>
      <c r="AE97" s="170">
        <v>2424952669.006</v>
      </c>
    </row>
    <row r="98" spans="4:31" ht="15.75" thickBot="1" x14ac:dyDescent="0.3">
      <c r="D98" s="60" t="s">
        <v>25</v>
      </c>
      <c r="E98" s="171">
        <v>168782304.80000001</v>
      </c>
      <c r="F98" s="171">
        <v>151344560.19999999</v>
      </c>
      <c r="G98" s="171">
        <v>169967795</v>
      </c>
      <c r="H98" s="171">
        <v>168751636.19999999</v>
      </c>
      <c r="I98" s="171">
        <v>165688146.40000001</v>
      </c>
      <c r="J98" s="171">
        <v>269976280.5</v>
      </c>
      <c r="K98" s="171">
        <v>225149069.30000001</v>
      </c>
      <c r="L98" s="171">
        <v>221437008.19999999</v>
      </c>
      <c r="M98" s="171">
        <v>273831949.89999998</v>
      </c>
      <c r="N98" s="171">
        <v>334955237.80000001</v>
      </c>
      <c r="O98" s="171">
        <v>353405841.69999999</v>
      </c>
      <c r="P98" s="171">
        <v>444560802.60000002</v>
      </c>
      <c r="Q98" s="171">
        <v>515930029.10000002</v>
      </c>
      <c r="R98" s="171">
        <v>611737558.5</v>
      </c>
      <c r="S98" s="171">
        <v>552592453.60000002</v>
      </c>
      <c r="T98" s="171">
        <v>514741752.39999998</v>
      </c>
      <c r="U98" s="171">
        <v>641311490.60000002</v>
      </c>
      <c r="V98" s="171">
        <v>815624195.89999998</v>
      </c>
      <c r="W98" s="171">
        <v>906432304.79999995</v>
      </c>
      <c r="X98" s="171">
        <v>733618133</v>
      </c>
      <c r="Y98" s="171">
        <v>698508498.20000005</v>
      </c>
      <c r="Z98" s="171">
        <v>719255932.38699996</v>
      </c>
      <c r="AA98" s="171">
        <v>736125163.09200001</v>
      </c>
      <c r="AB98" s="171">
        <v>760690900.60800004</v>
      </c>
      <c r="AC98" s="171">
        <v>781116538.93299997</v>
      </c>
      <c r="AD98" s="171">
        <v>796371129.33599997</v>
      </c>
      <c r="AE98" s="171">
        <v>929127815.07000005</v>
      </c>
    </row>
    <row r="99" spans="4:31" x14ac:dyDescent="0.25">
      <c r="D99" t="s">
        <v>51</v>
      </c>
      <c r="F99" t="s">
        <v>58</v>
      </c>
    </row>
    <row r="100" spans="4:31" ht="15.75" thickBot="1" x14ac:dyDescent="0.3"/>
    <row r="101" spans="4:31" ht="15.75" thickBot="1" x14ac:dyDescent="0.3">
      <c r="D101" s="56"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57" t="s">
        <v>15</v>
      </c>
      <c r="E102" s="50">
        <f>+(A!D46+B!E46)/(E!E60+E!E88)</f>
        <v>5.7906399077300731E-5</v>
      </c>
      <c r="F102" s="50">
        <f>+(A!E46+B!F46)/(E!F60+E!F88)</f>
        <v>5.4846997925507057E-5</v>
      </c>
      <c r="G102" s="50">
        <f>+(A!F46+B!G46)/(E!G60+E!G88)</f>
        <v>6.3202788856660843E-5</v>
      </c>
      <c r="H102" s="50">
        <f>+(A!G46+B!H46)/(E!H60+E!H88)</f>
        <v>6.3432712300436623E-5</v>
      </c>
      <c r="I102" s="50">
        <f>+(A!H46+B!I46)/(E!I60+E!I88)</f>
        <v>4.8345864633222589E-5</v>
      </c>
      <c r="J102" s="50">
        <f>+(A!I46+B!J46)/(E!J60+E!J88)</f>
        <v>4.0781484131657474E-5</v>
      </c>
      <c r="K102" s="50">
        <f>+(A!J46+B!K46)/(E!K60+E!K88)</f>
        <v>3.9377165675498026E-5</v>
      </c>
      <c r="L102" s="50">
        <f>+(A!K46+B!L46)/(E!L60+E!L88)</f>
        <v>2.9064767480940076E-5</v>
      </c>
      <c r="M102" s="50">
        <f>+(A!L46+B!M46)/(E!M60+E!M88)</f>
        <v>3.5186972008675912E-5</v>
      </c>
      <c r="N102" s="50">
        <f>+(A!M46+B!N46)/(E!N60+E!N88)</f>
        <v>2.6887096522511069E-5</v>
      </c>
      <c r="O102" s="50">
        <f>+(A!N46+B!O46)/(E!O60+E!O88)</f>
        <v>2.6904435879098198E-5</v>
      </c>
      <c r="P102" s="50">
        <f>+(A!O46+B!P46)/(E!P60+E!P88)</f>
        <v>3.2964444455344441E-5</v>
      </c>
      <c r="Q102" s="50">
        <f>+(A!P46+B!Q46)/(E!Q60+E!Q88)</f>
        <v>3.6308357459539167E-5</v>
      </c>
      <c r="R102" s="50">
        <f>+(A!Q46+B!R46)/(E!R60+E!R88)</f>
        <v>3.7343570626617509E-5</v>
      </c>
      <c r="S102" s="50">
        <f>+(A!R46+B!S46)/(E!S60+E!S88)</f>
        <v>6.9396124293966501E-5</v>
      </c>
      <c r="T102" s="50">
        <f>+(A!S46+B!T46)/(E!T60+E!T88)</f>
        <v>5.064774345847516E-5</v>
      </c>
      <c r="U102" s="50">
        <f>+(A!T46+B!U46)/(E!U60+E!U88)</f>
        <v>6.3279688766583632E-5</v>
      </c>
      <c r="V102" s="50">
        <f>+(A!U46+B!V46)/(E!V60+E!V88)</f>
        <v>3.9723217444964174E-5</v>
      </c>
      <c r="W102" s="50">
        <f>+(A!V46+B!W46)/(E!W60+E!W88)</f>
        <v>4.7983672396610461E-5</v>
      </c>
      <c r="X102" s="50">
        <f>+(A!W46+B!X46)/(E!X60+E!X88)</f>
        <v>5.4008674581552641E-5</v>
      </c>
      <c r="Y102" s="50">
        <f>+(A!X46+B!Y46)/(E!Y60+E!Y88)</f>
        <v>6.2174835430759583E-5</v>
      </c>
      <c r="Z102" s="50">
        <f>+(A!Y46+B!Z46)/(E!Z60+E!Z88)</f>
        <v>3.1300613528929479E-5</v>
      </c>
      <c r="AA102" s="50">
        <f>+(A!Z46+B!AA46)/(E!AA60+E!AA88)</f>
        <v>3.2965487495554965E-5</v>
      </c>
      <c r="AB102" s="50">
        <f>+(A!AA46+B!AB46)/(E!AB60+E!AB88)</f>
        <v>3.5310722237102148E-5</v>
      </c>
      <c r="AC102" s="50">
        <f>+(A!AB46+B!AC46)/(E!AC60+E!AC88)</f>
        <v>4.125966155490956E-5</v>
      </c>
      <c r="AD102" s="50">
        <f>+(A!AC46+B!AD46)/(E!AD60+E!AD88)</f>
        <v>3.1291998534790019E-5</v>
      </c>
      <c r="AE102" s="50">
        <f>+(A!AD46+B!AE46)/(E!AE60+E!AE88)</f>
        <v>3.7427655485314613E-5</v>
      </c>
    </row>
    <row r="103" spans="4:31" x14ac:dyDescent="0.25">
      <c r="D103" s="58" t="s">
        <v>16</v>
      </c>
      <c r="E103" s="51">
        <f>+(A!D47+B!E47)/(E!E61+E!E89)</f>
        <v>1.2991234007331156E-4</v>
      </c>
      <c r="F103" s="51">
        <f>+(A!E47+B!F47)/(E!F61+E!F89)</f>
        <v>1.0548884414779126E-4</v>
      </c>
      <c r="G103" s="51">
        <f>+(A!F47+B!G47)/(E!G61+E!G89)</f>
        <v>1.6176611824514499E-4</v>
      </c>
      <c r="H103" s="51">
        <f>+(A!G47+B!H47)/(E!H61+E!H89)</f>
        <v>1.6457171314023417E-4</v>
      </c>
      <c r="I103" s="51">
        <f>+(A!H47+B!I47)/(E!I61+E!I89)</f>
        <v>1.0467754997083874E-4</v>
      </c>
      <c r="J103" s="51">
        <f>+(A!I47+B!J47)/(E!J61+E!J89)</f>
        <v>9.8737966577709595E-5</v>
      </c>
      <c r="K103" s="51" t="e">
        <f>+(A!#REF!+B!K47)/(E!K61+E!K89)</f>
        <v>#REF!</v>
      </c>
      <c r="L103" s="51">
        <f>+(A!K47+B!L47)/(E!L61+E!L89)</f>
        <v>4.1730539351730726E-5</v>
      </c>
      <c r="M103" s="51">
        <f>+(A!L47+B!M47)/(E!M61+E!M89)</f>
        <v>4.6489938765663853E-5</v>
      </c>
      <c r="N103" s="51">
        <f>+(A!M47+B!N47)/(E!N61+E!N89)</f>
        <v>3.0508950167347814E-5</v>
      </c>
      <c r="O103" s="51">
        <f>+(A!N47+B!O47)/(E!O61+E!O89)</f>
        <v>5.3952146714437238E-5</v>
      </c>
      <c r="P103" s="51">
        <f>+(A!O47+B!P47)/(E!P61+E!P89)</f>
        <v>3.2807406040978292E-5</v>
      </c>
      <c r="Q103" s="51">
        <f>+(A!P47+B!Q47)/(E!Q61+E!Q89)</f>
        <v>3.7856189389599582E-5</v>
      </c>
      <c r="R103" s="51">
        <f>+(A!Q47+B!R47)/(E!R61+E!R89)</f>
        <v>3.7083998518064948E-5</v>
      </c>
      <c r="S103" s="51">
        <f>+(A!R47+B!S47)/(E!S61+E!S89)</f>
        <v>4.6402494042973612E-5</v>
      </c>
      <c r="T103" s="51">
        <f>+(A!S47+B!T47)/(E!T61+E!T89)</f>
        <v>4.1995104081715008E-5</v>
      </c>
      <c r="U103" s="51">
        <f>+(A!T47+B!U47)/(E!U61+E!U89)</f>
        <v>3.890358428094353E-5</v>
      </c>
      <c r="V103" s="51">
        <f>+(A!U47+B!V47)/(E!V61+E!V89)</f>
        <v>3.2548482571072892E-5</v>
      </c>
      <c r="W103" s="51">
        <f>+(A!V47+B!W47)/(E!W61+E!W89)</f>
        <v>3.0498373003287666E-5</v>
      </c>
      <c r="X103" s="51">
        <f>+(A!W47+B!X47)/(E!X61+E!X89)</f>
        <v>4.1167865824195902E-5</v>
      </c>
      <c r="Y103" s="51">
        <f>+(A!X47+B!Y47)/(E!Y61+E!Y89)</f>
        <v>3.3923646507703248E-5</v>
      </c>
      <c r="Z103" s="51">
        <f>+(A!Y47+B!Z47)/(E!Z61+E!Z89)</f>
        <v>3.8997565914627361E-5</v>
      </c>
      <c r="AA103" s="51">
        <f>+(A!Z47+B!AA47)/(E!AA61+E!AA89)</f>
        <v>4.5984304576471912E-5</v>
      </c>
      <c r="AB103" s="51">
        <f>+(A!AA47+B!AB47)/(E!AB61+E!AB89)</f>
        <v>4.0294976610820097E-5</v>
      </c>
      <c r="AC103" s="51">
        <f>+(A!AB47+B!AC47)/(E!AC61+E!AC89)</f>
        <v>4.1181518911160858E-5</v>
      </c>
      <c r="AD103" s="51">
        <f>+(A!AC47+B!AD47)/(E!AD61+E!AD89)</f>
        <v>5.3864553580284543E-5</v>
      </c>
      <c r="AE103" s="51">
        <f>+(A!AD47+B!AE47)/(E!AE61+E!AE89)</f>
        <v>6.6245829856064508E-5</v>
      </c>
    </row>
    <row r="104" spans="4:31" x14ac:dyDescent="0.25">
      <c r="D104" s="59" t="s">
        <v>17</v>
      </c>
      <c r="E104" s="52">
        <f>+(A!D48+B!E48)/(E!E62+E!E90)</f>
        <v>4.875228175151403E-5</v>
      </c>
      <c r="F104" s="52">
        <f>+(A!E48+B!F48)/(E!F62+E!F90)</f>
        <v>4.4648569783736262E-5</v>
      </c>
      <c r="G104" s="52">
        <f>+(A!F48+B!G48)/(E!G62+E!G90)</f>
        <v>3.1480140049280485E-5</v>
      </c>
      <c r="H104" s="52">
        <f>+(A!G48+B!H48)/(E!H62+E!H90)</f>
        <v>2.4365799460825219E-5</v>
      </c>
      <c r="I104" s="52">
        <f>+(A!H48+B!I48)/(E!I62+E!I90)</f>
        <v>3.1222752274795131E-5</v>
      </c>
      <c r="J104" s="52">
        <f>+(A!I48+B!J48)/(E!J62+E!J90)</f>
        <v>2.6320671926897977E-5</v>
      </c>
      <c r="K104" s="52">
        <f>+(A!J47+B!K48)/(E!K62+E!K90)</f>
        <v>3.3409330358555924E-4</v>
      </c>
      <c r="L104" s="52">
        <f>+(A!K48+B!L48)/(E!L62+E!L90)</f>
        <v>3.3432675114631741E-5</v>
      </c>
      <c r="M104" s="52">
        <f>+(A!L48+B!M48)/(E!M62+E!M90)</f>
        <v>2.2886957632192271E-5</v>
      </c>
      <c r="N104" s="52">
        <f>+(A!M48+B!N48)/(E!N62+E!N90)</f>
        <v>2.8867066979694147E-5</v>
      </c>
      <c r="O104" s="52">
        <f>+(A!N48+B!O48)/(E!O62+E!O90)</f>
        <v>2.5305357589596123E-5</v>
      </c>
      <c r="P104" s="52">
        <f>+(A!O48+B!P48)/(E!P62+E!P90)</f>
        <v>2.5226476258255078E-5</v>
      </c>
      <c r="Q104" s="52">
        <f>+(A!P48+B!Q48)/(E!Q62+E!Q90)</f>
        <v>2.3448289125728906E-5</v>
      </c>
      <c r="R104" s="52">
        <f>+(A!Q48+B!R48)/(E!R62+E!R90)</f>
        <v>2.2043017909483564E-5</v>
      </c>
      <c r="S104" s="52">
        <f>+(A!R48+B!S48)/(E!S62+E!S90)</f>
        <v>1.5821183255777157E-5</v>
      </c>
      <c r="T104" s="52" t="e">
        <f>+(A!S48+B!T48)/(E!T62+E!T90)</f>
        <v>#VALUE!</v>
      </c>
      <c r="U104" s="52">
        <f>+(A!T48+B!U48)/(E!U62+E!U90)</f>
        <v>2.0940491895615944E-5</v>
      </c>
      <c r="V104" s="52">
        <f>+(A!U48+B!V48)/(E!V62+E!V90)</f>
        <v>2.4983316708127342E-5</v>
      </c>
      <c r="W104" s="52" t="e">
        <f>+(A!V48+B!W48)/(E!W62+E!W90)</f>
        <v>#VALUE!</v>
      </c>
      <c r="X104" s="52" t="e">
        <f>+(A!W48+B!X48)/(E!X62+E!X90)</f>
        <v>#VALUE!</v>
      </c>
      <c r="Y104" s="52">
        <f>+(A!X48+B!Y48)/(E!Y62+E!Y90)</f>
        <v>3.1135849207475891E-5</v>
      </c>
      <c r="Z104" s="52">
        <f>+(A!Y48+B!Z48)/(E!Z62+E!Z90)</f>
        <v>3.9293997198899754E-5</v>
      </c>
      <c r="AA104" s="52">
        <f>+(A!Z48+B!AA48)/(E!AA62+E!AA90)</f>
        <v>2.496039110700855E-5</v>
      </c>
      <c r="AB104" s="52">
        <f>+(A!AA48+B!AB48)/(E!AB62+E!AB90)</f>
        <v>2.1337352349785578E-5</v>
      </c>
      <c r="AC104" s="52">
        <f>+(A!AB48+B!AC48)/(E!AC62+E!AC90)</f>
        <v>2.9491111641883437E-5</v>
      </c>
      <c r="AD104" s="52">
        <f>+(A!AC48+B!AD48)/(E!AD62+E!AD90)</f>
        <v>2.9953832094388034E-5</v>
      </c>
      <c r="AE104" s="52">
        <f>+(A!AD48+B!AE48)/(E!AE62+E!AE90)</f>
        <v>3.4913283829950194E-5</v>
      </c>
    </row>
    <row r="105" spans="4:31" x14ac:dyDescent="0.25">
      <c r="D105" s="59" t="s">
        <v>18</v>
      </c>
      <c r="E105" s="52">
        <f>+(A!D49+B!E49)/(E!E63+E!E91)</f>
        <v>2.80050527855832E-5</v>
      </c>
      <c r="F105" s="52">
        <f>+(A!E49+B!F49)/(E!F63+E!F91)</f>
        <v>2.0409860881948682E-5</v>
      </c>
      <c r="G105" s="52">
        <f>+(A!F49+B!G49)/(E!G63+E!G91)</f>
        <v>1.7700820132145725E-5</v>
      </c>
      <c r="H105" s="52">
        <f>+(A!G49+B!H49)/(E!H63+E!H91)</f>
        <v>1.7834784999399301E-5</v>
      </c>
      <c r="I105" s="52">
        <f>+(A!H49+B!I49)/(E!I63+E!I91)</f>
        <v>1.5100940631192165E-5</v>
      </c>
      <c r="J105" s="52">
        <f>+(A!I49+B!J49)/(E!J63+E!J91)</f>
        <v>1.3766838692782109E-5</v>
      </c>
      <c r="K105" s="52">
        <f>+(A!J48+B!K49)/(E!K63+E!K91)</f>
        <v>9.6209020201357351E-6</v>
      </c>
      <c r="L105" s="52">
        <f>+(A!K49+B!L49)/(E!L63+E!L91)</f>
        <v>1.4539134570678095E-5</v>
      </c>
      <c r="M105" s="52">
        <f>+(A!L49+B!M49)/(E!M63+E!M91)</f>
        <v>1.2643676370029765E-5</v>
      </c>
      <c r="N105" s="52">
        <f>+(A!M49+B!N49)/(E!N63+E!N91)</f>
        <v>1.1900887672910044E-5</v>
      </c>
      <c r="O105" s="52">
        <f>+(A!N49+B!O49)/(E!O63+E!O91)</f>
        <v>1.1520035883749761E-5</v>
      </c>
      <c r="P105" s="52">
        <f>+(A!O49+B!P49)/(E!P63+E!P91)</f>
        <v>1.3687944829563008E-5</v>
      </c>
      <c r="Q105" s="52">
        <f>+(A!P49+B!Q49)/(E!Q63+E!Q91)</f>
        <v>1.3832238594729801E-5</v>
      </c>
      <c r="R105" s="52">
        <f>+(A!Q49+B!R49)/(E!R63+E!R91)</f>
        <v>1.4112749673369021E-5</v>
      </c>
      <c r="S105" s="52">
        <f>+(A!R49+B!S49)/(E!S63+E!S91)</f>
        <v>1.0803576843860642E-5</v>
      </c>
      <c r="T105" s="52">
        <f>+(A!S49+B!T49)/(E!T63+E!T91)</f>
        <v>9.1343121855207673E-6</v>
      </c>
      <c r="U105" s="52">
        <f>+(A!T49+B!U49)/(E!U63+E!U91)</f>
        <v>8.8743425476441823E-6</v>
      </c>
      <c r="V105" s="52">
        <f>+(A!U49+B!V49)/(E!V63+E!V91)</f>
        <v>9.1859159721449302E-6</v>
      </c>
      <c r="W105" s="52">
        <f>+(A!V49+B!W49)/(E!W63+E!W91)</f>
        <v>7.7169129631953168E-6</v>
      </c>
      <c r="X105" s="52">
        <f>+(A!W49+B!X49)/(E!X63+E!X91)</f>
        <v>8.1689335946380991E-6</v>
      </c>
      <c r="Y105" s="52">
        <f>+(A!X49+B!Y49)/(E!Y63+E!Y91)</f>
        <v>9.4857207944804171E-6</v>
      </c>
      <c r="Z105" s="52">
        <f>+(A!Y49+B!Z49)/(E!Z63+E!Z91)</f>
        <v>9.2255012877546641E-6</v>
      </c>
      <c r="AA105" s="52">
        <f>+(A!Z49+B!AA49)/(E!AA63+E!AA91)</f>
        <v>7.3618415233781286E-6</v>
      </c>
      <c r="AB105" s="52">
        <f>+(A!AA49+B!AB49)/(E!AB63+E!AB91)</f>
        <v>7.8637087457728122E-6</v>
      </c>
      <c r="AC105" s="52">
        <f>+(A!AB49+B!AC49)/(E!AC63+E!AC91)</f>
        <v>7.1640870435001936E-6</v>
      </c>
      <c r="AD105" s="52">
        <f>+(A!AC49+B!AD49)/(E!AD63+E!AD91)</f>
        <v>6.2267961188517593E-6</v>
      </c>
      <c r="AE105" s="52">
        <f>+(A!AD49+B!AE49)/(E!AE63+E!AE91)</f>
        <v>5.7589711517184418E-6</v>
      </c>
    </row>
    <row r="106" spans="4:31" x14ac:dyDescent="0.25">
      <c r="D106" s="59" t="s">
        <v>19</v>
      </c>
      <c r="E106" s="52">
        <f>+(A!D50+B!E50)/(E!E64+E!E92)</f>
        <v>5.3862220247481406E-5</v>
      </c>
      <c r="F106" s="52">
        <f>+(A!E50+B!F50)/(E!F64+E!F92)</f>
        <v>7.8739850887507879E-5</v>
      </c>
      <c r="G106" s="52">
        <f>+(A!F50+B!G50)/(E!G64+E!G92)</f>
        <v>5.5385464235945854E-5</v>
      </c>
      <c r="H106" s="52">
        <f>+(A!G50+B!H50)/(E!H64+E!H92)</f>
        <v>1.2310012074669087E-4</v>
      </c>
      <c r="I106" s="52">
        <f>+(A!H50+B!I50)/(E!I64+E!I92)</f>
        <v>6.9638015885034051E-5</v>
      </c>
      <c r="J106" s="52">
        <f>+(A!I50+B!J50)/(E!J64+E!J92)</f>
        <v>5.0173525907208694E-5</v>
      </c>
      <c r="K106" s="52">
        <f>+(A!J49+B!K50)/(E!K64+E!K92)</f>
        <v>3.9605811009522297E-6</v>
      </c>
      <c r="L106" s="52">
        <f>+(A!K50+B!L50)/(E!L64+E!L92)</f>
        <v>5.5547275972189757E-5</v>
      </c>
      <c r="M106" s="52">
        <f>+(A!L50+B!M50)/(E!M64+E!M92)</f>
        <v>5.4991348660729542E-5</v>
      </c>
      <c r="N106" s="52">
        <f>+(A!M50+B!N50)/(E!N64+E!N92)</f>
        <v>6.8151021753676028E-5</v>
      </c>
      <c r="O106" s="52">
        <f>+(A!N50+B!O50)/(E!O64+E!O92)</f>
        <v>4.3304595554776418E-5</v>
      </c>
      <c r="P106" s="52">
        <f>+(A!O50+B!P50)/(E!P64+E!P92)</f>
        <v>7.820753794204214E-5</v>
      </c>
      <c r="Q106" s="52">
        <f>+(A!P50+B!Q50)/(E!Q64+E!Q92)</f>
        <v>7.8455249226305751E-5</v>
      </c>
      <c r="R106" s="52">
        <f>+(A!Q50+B!R50)/(E!R64+E!R92)</f>
        <v>3.220529138594753E-5</v>
      </c>
      <c r="S106" s="52">
        <f>+(A!R50+B!S50)/(E!S64+E!S92)</f>
        <v>4.0715045008907292E-5</v>
      </c>
      <c r="T106" s="52">
        <f>+(A!S50+B!T50)/(E!T64+E!T92)</f>
        <v>5.6659210398717086E-5</v>
      </c>
      <c r="U106" s="52">
        <f>+(A!T50+B!U50)/(E!U64+E!U92)</f>
        <v>6.2743903747759861E-5</v>
      </c>
      <c r="V106" s="52">
        <f>+(A!U50+B!V50)/(E!V64+E!V92)</f>
        <v>4.1410523415207489E-5</v>
      </c>
      <c r="W106" s="52">
        <f>+(A!V50+B!W50)/(E!W64+E!W92)</f>
        <v>4.5391957581810605E-5</v>
      </c>
      <c r="X106" s="52">
        <f>+(A!W50+B!X50)/(E!X64+E!X92)</f>
        <v>1.5487009611453566E-5</v>
      </c>
      <c r="Y106" s="52">
        <f>+(A!X50+B!Y50)/(E!Y64+E!Y92)</f>
        <v>1.8676022768061523E-5</v>
      </c>
      <c r="Z106" s="52">
        <f>+(A!Y50+B!Z50)/(E!Z64+E!Z92)</f>
        <v>3.5508274305479297E-5</v>
      </c>
      <c r="AA106" s="52">
        <f>+(A!Z50+B!AA50)/(E!AA64+E!AA92)</f>
        <v>3.1536297437595615E-5</v>
      </c>
      <c r="AB106" s="52">
        <f>+(A!AA50+B!AB50)/(E!AB64+E!AB92)</f>
        <v>2.3258749259415138E-5</v>
      </c>
      <c r="AC106" s="52">
        <f>+(A!AB50+B!AC50)/(E!AC64+E!AC92)</f>
        <v>1.4667022394537176E-5</v>
      </c>
      <c r="AD106" s="52">
        <f>+(A!AC50+B!AD50)/(E!AD64+E!AD92)</f>
        <v>1.308595913602706E-5</v>
      </c>
      <c r="AE106" s="52">
        <f>+(A!AD50+B!AE50)/(E!AE64+E!AE92)</f>
        <v>1.2921583631424341E-5</v>
      </c>
    </row>
    <row r="107" spans="4:31" x14ac:dyDescent="0.25">
      <c r="D107" s="59" t="s">
        <v>20</v>
      </c>
      <c r="E107" s="52" t="e">
        <f>+(A!D51+B!E51)/(E!E65+E!E93)</f>
        <v>#VALUE!</v>
      </c>
      <c r="F107" s="52">
        <f>+(A!E51+B!F51)/(E!F65+E!F93)</f>
        <v>4.1165072968689945E-6</v>
      </c>
      <c r="G107" s="52" t="e">
        <f>+(A!F51+B!G51)/(E!G65+E!G93)</f>
        <v>#VALUE!</v>
      </c>
      <c r="H107" s="52" t="e">
        <f>+(A!G51+B!H51)/(E!H65+E!H93)</f>
        <v>#VALUE!</v>
      </c>
      <c r="I107" s="52" t="e">
        <f>+(A!H51+B!I51)/(E!I65+E!I93)</f>
        <v>#VALUE!</v>
      </c>
      <c r="J107" s="52" t="e">
        <f>+(A!I51+B!J51)/(E!J65+E!J93)</f>
        <v>#VALUE!</v>
      </c>
      <c r="K107" s="52">
        <f>+(A!J50+B!K51)/(E!K65+E!K93)</f>
        <v>1.4239897594259074E-3</v>
      </c>
      <c r="L107" s="52" t="e">
        <f>+(A!K51+B!L51)/(E!L65+E!L93)</f>
        <v>#VALUE!</v>
      </c>
      <c r="M107" s="52" t="e">
        <f>+(A!L51+B!M51)/(E!M65+E!M93)</f>
        <v>#VALUE!</v>
      </c>
      <c r="N107" s="52" t="e">
        <f>+(A!M51+B!N51)/(E!N65+E!N93)</f>
        <v>#VALUE!</v>
      </c>
      <c r="O107" s="52">
        <f>+(A!N51+B!O51)/(E!O65+E!O93)</f>
        <v>3.9444690319412816E-6</v>
      </c>
      <c r="P107" s="52" t="e">
        <f>+(A!O51+B!P51)/(E!P65+E!P93)</f>
        <v>#VALUE!</v>
      </c>
      <c r="Q107" s="52">
        <f>+(A!P51+B!Q51)/(E!Q65+E!Q93)</f>
        <v>2.6393535957119939E-6</v>
      </c>
      <c r="R107" s="52">
        <f>+(A!Q51+B!R51)/(E!R65+E!R93)</f>
        <v>1.629716745627552E-6</v>
      </c>
      <c r="S107" s="52" t="e">
        <f>+(A!R51+B!S51)/(E!S65+E!S93)</f>
        <v>#VALUE!</v>
      </c>
      <c r="T107" s="52">
        <f>+(A!S51+B!T51)/(E!T65+E!T93)</f>
        <v>2.2196595602271534E-6</v>
      </c>
      <c r="U107" s="52">
        <f>+(A!T51+B!U51)/(E!U65+E!U93)</f>
        <v>1.6049297277918975E-6</v>
      </c>
      <c r="V107" s="52">
        <f>+(A!U51+B!V51)/(E!V65+E!V93)</f>
        <v>2.6758290163074053E-6</v>
      </c>
      <c r="W107" s="52">
        <f>+(A!V51+B!W51)/(E!W65+E!W93)</f>
        <v>5.190737122963809E-6</v>
      </c>
      <c r="X107" s="52">
        <f>+(A!W51+B!X51)/(E!X65+E!X93)</f>
        <v>1.6690745820525566E-6</v>
      </c>
      <c r="Y107" s="52" t="e">
        <f>+(A!X51+B!Y51)/(E!Y65+E!Y93)</f>
        <v>#VALUE!</v>
      </c>
      <c r="Z107" s="52" t="e">
        <f>+(A!Y51+B!Z51)/(E!Z65+E!Z93)</f>
        <v>#VALUE!</v>
      </c>
      <c r="AA107" s="52">
        <f>+(A!Z51+B!AA51)/(E!AA65+E!AA93)</f>
        <v>3.3727005765362767E-5</v>
      </c>
      <c r="AB107" s="52" t="e">
        <f>+(A!AA51+B!AB51)/(E!AB65+E!AB93)</f>
        <v>#VALUE!</v>
      </c>
      <c r="AC107" s="52">
        <f>+(A!AB51+B!AC51)/(E!AC65+E!AC93)</f>
        <v>6.3426157630651196E-6</v>
      </c>
      <c r="AD107" s="52">
        <f>+(A!AC51+B!AD51)/(E!AD65+E!AD93)</f>
        <v>5.4998582209134244E-6</v>
      </c>
      <c r="AE107" s="52">
        <f>+(A!AD51+B!AE51)/(E!AE65+E!AE93)</f>
        <v>4.9473686633765212E-6</v>
      </c>
    </row>
    <row r="108" spans="4:31" x14ac:dyDescent="0.25">
      <c r="D108" s="59" t="s">
        <v>21</v>
      </c>
      <c r="E108" s="52">
        <f>+(A!D52+B!E52)/(E!E66+E!E94)</f>
        <v>8.4014598022158607E-5</v>
      </c>
      <c r="F108" s="52">
        <f>+(A!E52+B!F52)/(E!F66+E!F94)</f>
        <v>8.2597522025182557E-5</v>
      </c>
      <c r="G108" s="52">
        <f>+(A!F52+B!G52)/(E!G66+E!G94)</f>
        <v>8.8075082211062474E-5</v>
      </c>
      <c r="H108" s="52">
        <f>+(A!G52+B!H52)/(E!H66+E!H94)</f>
        <v>8.3491302599539925E-5</v>
      </c>
      <c r="I108" s="52">
        <f>+(A!H52+B!I52)/(E!I66+E!I94)</f>
        <v>6.5251724709208039E-5</v>
      </c>
      <c r="J108" s="52">
        <f>+(A!I52+B!J52)/(E!J66+E!J94)</f>
        <v>8.2102869178942938E-5</v>
      </c>
      <c r="K108" s="52">
        <f>+(A!J51+B!K52)/(E!K66+E!K94)</f>
        <v>7.4697463738273374E-5</v>
      </c>
      <c r="L108" s="52">
        <f>+(A!K52+B!L52)/(E!L66+E!L94)</f>
        <v>7.06345630156624E-5</v>
      </c>
      <c r="M108" s="52">
        <f>+(A!L52+B!M52)/(E!M66+E!M94)</f>
        <v>5.7508997039365571E-5</v>
      </c>
      <c r="N108" s="52">
        <f>+(A!M52+B!N52)/(E!N66+E!N94)</f>
        <v>5.2112030346155823E-5</v>
      </c>
      <c r="O108" s="52">
        <f>+(A!N52+B!O52)/(E!O66+E!O94)</f>
        <v>5.7821245070325877E-5</v>
      </c>
      <c r="P108" s="52">
        <f>+(A!O52+B!P52)/(E!P66+E!P94)</f>
        <v>6.5626835463107467E-5</v>
      </c>
      <c r="Q108" s="52">
        <f>+(A!P52+B!Q52)/(E!Q66+E!Q94)</f>
        <v>5.8845510113892435E-5</v>
      </c>
      <c r="R108" s="52">
        <f>+(A!Q52+B!R52)/(E!R66+E!R94)</f>
        <v>5.5243189782836533E-5</v>
      </c>
      <c r="S108" s="52">
        <f>+(A!R52+B!S52)/(E!S66+E!S94)</f>
        <v>6.144365159007675E-5</v>
      </c>
      <c r="T108" s="52">
        <f>+(A!S52+B!T52)/(E!T66+E!T94)</f>
        <v>6.0949923515302062E-5</v>
      </c>
      <c r="U108" s="52">
        <f>+(A!T52+B!U52)/(E!U66+E!U94)</f>
        <v>6.4274734935473889E-5</v>
      </c>
      <c r="V108" s="52">
        <f>+(A!U52+B!V52)/(E!V66+E!V94)</f>
        <v>6.6755766373041234E-5</v>
      </c>
      <c r="W108" s="52">
        <f>+(A!V52+B!W52)/(E!W66+E!W94)</f>
        <v>7.0735446476579211E-5</v>
      </c>
      <c r="X108" s="52">
        <f>+(A!W52+B!X52)/(E!X66+E!X94)</f>
        <v>8.2719494246505449E-5</v>
      </c>
      <c r="Y108" s="52">
        <f>+(A!X52+B!Y52)/(E!Y66+E!Y94)</f>
        <v>8.1043018094601219E-5</v>
      </c>
      <c r="Z108" s="52">
        <f>+(A!Y52+B!Z52)/(E!Z66+E!Z94)</f>
        <v>6.8431645165327313E-5</v>
      </c>
      <c r="AA108" s="52">
        <f>+(A!Z52+B!AA52)/(E!AA66+E!AA94)</f>
        <v>5.8904850376664231E-5</v>
      </c>
      <c r="AB108" s="52">
        <f>+(A!AA52+B!AB52)/(E!AB66+E!AB94)</f>
        <v>5.7475381863211802E-5</v>
      </c>
      <c r="AC108" s="52">
        <f>+(A!AB52+B!AC52)/(E!AC66+E!AC94)</f>
        <v>5.9966147455566978E-5</v>
      </c>
      <c r="AD108" s="52">
        <f>+(A!AC52+B!AD52)/(E!AD66+E!AD94)</f>
        <v>5.1875737254288659E-5</v>
      </c>
      <c r="AE108" s="52">
        <f>+(A!AD52+B!AE52)/(E!AE66+E!AE94)</f>
        <v>5.262201192529426E-5</v>
      </c>
    </row>
    <row r="109" spans="4:31" x14ac:dyDescent="0.25">
      <c r="D109" s="59" t="s">
        <v>22</v>
      </c>
      <c r="E109" s="52">
        <f>+(A!D53+B!E53)/(E!E67+E!E95)</f>
        <v>4.8566371472969581E-5</v>
      </c>
      <c r="F109" s="52">
        <f>+(A!E53+B!F53)/(E!F67+E!F95)</f>
        <v>4.9931777583212859E-5</v>
      </c>
      <c r="G109" s="52">
        <f>+(A!F53+B!G53)/(E!G67+E!G95)</f>
        <v>6.4173960151558856E-5</v>
      </c>
      <c r="H109" s="52">
        <f>+(A!G53+B!H53)/(E!H67+E!H95)</f>
        <v>5.2146856190657216E-5</v>
      </c>
      <c r="I109" s="52">
        <f>+(A!H53+B!I53)/(E!I67+E!I95)</f>
        <v>3.7430805648022253E-5</v>
      </c>
      <c r="J109" s="52">
        <f>+(A!I53+B!J53)/(E!J67+E!J95)</f>
        <v>3.5740626679083321E-5</v>
      </c>
      <c r="K109" s="52">
        <f>+(A!J52+B!K53)/(E!K67+E!K95)</f>
        <v>2.552547947093616E-5</v>
      </c>
      <c r="L109" s="52">
        <f>+(A!K53+B!L53)/(E!L67+E!L95)</f>
        <v>4.3909167341026746E-5</v>
      </c>
      <c r="M109" s="52">
        <f>+(A!L53+B!M53)/(E!M67+E!M95)</f>
        <v>3.3765032926401852E-5</v>
      </c>
      <c r="N109" s="52">
        <f>+(A!M53+B!N53)/(E!N67+E!N95)</f>
        <v>3.0562333285593429E-5</v>
      </c>
      <c r="O109" s="52">
        <f>+(A!N53+B!O53)/(E!O67+E!O95)</f>
        <v>2.646472988472489E-5</v>
      </c>
      <c r="P109" s="52">
        <f>+(A!O53+B!P53)/(E!P67+E!P95)</f>
        <v>2.6916911554082885E-5</v>
      </c>
      <c r="Q109" s="52">
        <f>+(A!P53+B!Q53)/(E!Q67+E!Q95)</f>
        <v>3.8298806549792399E-5</v>
      </c>
      <c r="R109" s="52">
        <f>+(A!Q53+B!R53)/(E!R67+E!R95)</f>
        <v>2.2771109822942271E-5</v>
      </c>
      <c r="S109" s="52">
        <f>+(A!R53+B!S53)/(E!S67+E!S95)</f>
        <v>2.0374639410102704E-5</v>
      </c>
      <c r="T109" s="52">
        <f>+(A!S53+B!T53)/(E!T67+E!T95)</f>
        <v>1.6433199981776537E-5</v>
      </c>
      <c r="U109" s="52">
        <f>+(A!T53+B!U53)/(E!U67+E!U95)</f>
        <v>1.6078740150264399E-5</v>
      </c>
      <c r="V109" s="52">
        <f>+(A!U53+B!V53)/(E!V67+E!V95)</f>
        <v>1.6789825194631208E-5</v>
      </c>
      <c r="W109" s="52">
        <f>+(A!V53+B!W53)/(E!W67+E!W95)</f>
        <v>1.6894350004967532E-5</v>
      </c>
      <c r="X109" s="52">
        <f>+(A!W53+B!X53)/(E!X67+E!X95)</f>
        <v>1.4541668429556494E-5</v>
      </c>
      <c r="Y109" s="52">
        <f>+(A!X53+B!Y53)/(E!Y67+E!Y95)</f>
        <v>1.5494585733716908E-5</v>
      </c>
      <c r="Z109" s="52">
        <f>+(A!Y53+B!Z53)/(E!Z67+E!Z95)</f>
        <v>1.5903446841255264E-5</v>
      </c>
      <c r="AA109" s="52">
        <f>+(A!Z53+B!AA53)/(E!AA67+E!AA95)</f>
        <v>1.5170788612032708E-5</v>
      </c>
      <c r="AB109" s="52">
        <f>+(A!AA53+B!AB53)/(E!AB67+E!AB95)</f>
        <v>1.5128281417504944E-5</v>
      </c>
      <c r="AC109" s="52">
        <f>+(A!AB53+B!AC53)/(E!AC67+E!AC95)</f>
        <v>1.5127984974266885E-5</v>
      </c>
      <c r="AD109" s="52">
        <f>+(A!AC53+B!AD53)/(E!AD67+E!AD95)</f>
        <v>1.0256774227018579E-5</v>
      </c>
      <c r="AE109" s="52">
        <f>+(A!AD53+B!AE53)/(E!AE67+E!AE95)</f>
        <v>9.6769172894669489E-6</v>
      </c>
    </row>
    <row r="110" spans="4:31" x14ac:dyDescent="0.25">
      <c r="D110" s="59" t="s">
        <v>23</v>
      </c>
      <c r="E110" s="52">
        <f>+(A!D54+B!E54)/(E!E68+E!E96)</f>
        <v>3.1798786346455496E-5</v>
      </c>
      <c r="F110" s="52">
        <f>+(A!E54+B!F54)/(E!F68+E!F96)</f>
        <v>2.3626056188294154E-5</v>
      </c>
      <c r="G110" s="52">
        <f>+(A!F54+B!G54)/(E!G68+E!G96)</f>
        <v>4.7572166175530284E-5</v>
      </c>
      <c r="H110" s="52">
        <f>+(A!G54+B!H54)/(E!H68+E!H96)</f>
        <v>5.2392838624441167E-5</v>
      </c>
      <c r="I110" s="52">
        <f>+(A!H54+B!I54)/(E!I68+E!I96)</f>
        <v>4.6800282547959278E-5</v>
      </c>
      <c r="J110" s="52">
        <f>+(A!I54+B!J54)/(E!J68+E!J96)</f>
        <v>3.823421768658836E-5</v>
      </c>
      <c r="K110" s="52">
        <f>+(A!J53+B!K54)/(E!K68+E!K96)</f>
        <v>4.3219412585243714E-5</v>
      </c>
      <c r="L110" s="52">
        <f>+(A!K54+B!L54)/(E!L68+E!L96)</f>
        <v>1.4523351339809969E-5</v>
      </c>
      <c r="M110" s="52">
        <f>+(A!L54+B!M54)/(E!M68+E!M96)</f>
        <v>3.655235067584255E-5</v>
      </c>
      <c r="N110" s="52">
        <f>+(A!M54+B!N54)/(E!N68+E!N96)</f>
        <v>1.5345672501414714E-5</v>
      </c>
      <c r="O110" s="52">
        <f>+(A!N54+B!O54)/(E!O68+E!O96)</f>
        <v>1.6522154698857777E-5</v>
      </c>
      <c r="P110" s="52">
        <f>+(A!O54+B!P54)/(E!P68+E!P96)</f>
        <v>1.7955609771262373E-5</v>
      </c>
      <c r="Q110" s="52">
        <f>+(A!P54+B!Q54)/(E!Q68+E!Q96)</f>
        <v>2.4156459972628041E-5</v>
      </c>
      <c r="R110" s="52">
        <f>+(A!Q54+B!R54)/(E!R68+E!R96)</f>
        <v>5.412088505478493E-5</v>
      </c>
      <c r="S110" s="52">
        <f>+(A!R54+B!S54)/(E!S68+E!S96)</f>
        <v>1.4149589447363416E-4</v>
      </c>
      <c r="T110" s="52">
        <f>+(A!S54+B!T54)/(E!T68+E!T96)</f>
        <v>7.8203695530381726E-5</v>
      </c>
      <c r="U110" s="52">
        <f>+(A!T54+B!U54)/(E!U68+E!U96)</f>
        <v>1.1708308421767758E-4</v>
      </c>
      <c r="V110" s="52">
        <f>+(A!U54+B!V54)/(E!V68+E!V96)</f>
        <v>5.5938104158268672E-5</v>
      </c>
      <c r="W110" s="52">
        <f>+(A!V54+B!W54)/(E!W68+E!W96)</f>
        <v>7.9211543111471186E-5</v>
      </c>
      <c r="X110" s="52">
        <f>+(A!W54+B!X54)/(E!X68+E!X96)</f>
        <v>1.0322202665891989E-4</v>
      </c>
      <c r="Y110" s="52">
        <f>+(A!X54+B!Y54)/(E!Y68+E!Y96)</f>
        <v>1.1907069375958405E-4</v>
      </c>
      <c r="Z110" s="52">
        <f>+(A!Y54+B!Z54)/(E!Z68+E!Z96)</f>
        <v>3.2857445105387647E-5</v>
      </c>
      <c r="AA110" s="52">
        <f>+(A!Z54+B!AA54)/(E!AA68+E!AA96)</f>
        <v>3.9971589927504247E-5</v>
      </c>
      <c r="AB110" s="52">
        <f>+(A!AA54+B!AB54)/(E!AB68+E!AB96)</f>
        <v>5.1125603922280785E-5</v>
      </c>
      <c r="AC110" s="52">
        <f>+(A!AB54+B!AC54)/(E!AC68+E!AC96)</f>
        <v>6.9709068155959344E-5</v>
      </c>
      <c r="AD110" s="52">
        <f>+(A!AC54+B!AD54)/(E!AD68+E!AD96)</f>
        <v>4.3621264819419013E-5</v>
      </c>
      <c r="AE110" s="52">
        <f>+(A!AD54+B!AE54)/(E!AE68+E!AE96)</f>
        <v>6.1398298784469914E-5</v>
      </c>
    </row>
    <row r="111" spans="4:31" x14ac:dyDescent="0.25">
      <c r="D111" s="59" t="s">
        <v>24</v>
      </c>
      <c r="E111" s="52">
        <f>+(A!D55+B!E55)/(E!E69+E!E97)</f>
        <v>1.17816889003502E-5</v>
      </c>
      <c r="F111" s="52">
        <f>+(A!E55+B!F55)/(E!F69+E!F97)</f>
        <v>1.3659347759289301E-5</v>
      </c>
      <c r="G111" s="52">
        <f>+(A!F55+B!G55)/(E!G69+E!G97)</f>
        <v>1.2497138407761923E-5</v>
      </c>
      <c r="H111" s="52">
        <f>+(A!G55+B!H55)/(E!H69+E!H97)</f>
        <v>1.4977455417331397E-5</v>
      </c>
      <c r="I111" s="52">
        <f>+(A!H55+B!I55)/(E!I69+E!I97)</f>
        <v>1.9441808916469018E-5</v>
      </c>
      <c r="J111" s="52">
        <f>+(A!I55+B!J55)/(E!J69+E!J97)</f>
        <v>1.0768448407643964E-5</v>
      </c>
      <c r="K111" s="52">
        <f>+(A!J54+B!K55)/(E!K69+E!K97)</f>
        <v>9.1042972408334342E-6</v>
      </c>
      <c r="L111" s="52">
        <f>+(A!K55+B!L55)/(E!L69+E!L97)</f>
        <v>1.0912405297328086E-5</v>
      </c>
      <c r="M111" s="52">
        <f>+(A!L55+B!M55)/(E!M69+E!M97)</f>
        <v>1.047759811608992E-5</v>
      </c>
      <c r="N111" s="52">
        <f>+(A!M55+B!N55)/(E!N69+E!N97)</f>
        <v>1.0901875004537381E-5</v>
      </c>
      <c r="O111" s="52">
        <f>+(A!N55+B!O55)/(E!O69+E!O97)</f>
        <v>1.4401524574445542E-5</v>
      </c>
      <c r="P111" s="52">
        <f>+(A!O55+B!P55)/(E!P69+E!P97)</f>
        <v>1.8763860377858391E-5</v>
      </c>
      <c r="Q111" s="52">
        <f>+(A!P55+B!Q55)/(E!Q69+E!Q97)</f>
        <v>1.8887780417042104E-5</v>
      </c>
      <c r="R111" s="52">
        <f>+(A!Q55+B!R55)/(E!R69+E!R97)</f>
        <v>1.7429767156815716E-5</v>
      </c>
      <c r="S111" s="52">
        <f>+(A!R55+B!S55)/(E!S69+E!S97)</f>
        <v>2.0841403286258876E-5</v>
      </c>
      <c r="T111" s="52">
        <f>+(A!S55+B!T55)/(E!T69+E!T97)</f>
        <v>2.943398196713661E-5</v>
      </c>
      <c r="U111" s="52">
        <f>+(A!T55+B!U55)/(E!U69+E!U97)</f>
        <v>2.2799993690940834E-5</v>
      </c>
      <c r="V111" s="52">
        <f>+(A!U55+B!V55)/(E!V69+E!V97)</f>
        <v>2.3065856821954662E-5</v>
      </c>
      <c r="W111" s="52">
        <f>+(A!V55+B!W55)/(E!W69+E!W97)</f>
        <v>2.1315239474802938E-5</v>
      </c>
      <c r="X111" s="52">
        <f>+(A!W55+B!X55)/(E!X69+E!X97)</f>
        <v>2.4757632690600611E-5</v>
      </c>
      <c r="Y111" s="52">
        <f>+(A!X55+B!Y55)/(E!Y69+E!Y97)</f>
        <v>2.0714066810099183E-5</v>
      </c>
      <c r="Z111" s="52">
        <f>+(A!Y55+B!Z55)/(E!Z69+E!Z97)</f>
        <v>1.9231131630062918E-5</v>
      </c>
      <c r="AA111" s="52">
        <f>+(A!Z55+B!AA55)/(E!AA69+E!AA97)</f>
        <v>1.9354223139908706E-5</v>
      </c>
      <c r="AB111" s="52">
        <f>+(A!AA55+B!AB55)/(E!AB69+E!AB97)</f>
        <v>1.9766891430145585E-5</v>
      </c>
      <c r="AC111" s="52">
        <f>+(A!AB55+B!AC55)/(E!AC69+E!AC97)</f>
        <v>1.6830993930233483E-5</v>
      </c>
      <c r="AD111" s="52">
        <f>+(A!AC55+B!AD55)/(E!AD69+E!AD97)</f>
        <v>1.4595006668121288E-5</v>
      </c>
      <c r="AE111" s="52">
        <f>+(A!AD55+B!AE55)/(E!AE69+E!AE97)</f>
        <v>1.5221613391651508E-5</v>
      </c>
    </row>
    <row r="112" spans="4:31" ht="15.75" thickBot="1" x14ac:dyDescent="0.3">
      <c r="D112" s="60" t="s">
        <v>25</v>
      </c>
      <c r="E112" s="53">
        <f>+(A!D56+B!E56)/(E!E70+E!E98)</f>
        <v>4.5324730030724131E-4</v>
      </c>
      <c r="F112" s="53">
        <f>+(A!E56+B!F56)/(E!F70+E!F98)</f>
        <v>4.7657435375556624E-4</v>
      </c>
      <c r="G112" s="53">
        <f>+(A!F56+B!G56)/(E!G70+E!G98)</f>
        <v>2.9145677539312102E-4</v>
      </c>
      <c r="H112" s="53">
        <f>+(A!G56+B!H56)/(E!H70+E!H98)</f>
        <v>1.5421328457000943E-4</v>
      </c>
      <c r="I112" s="53">
        <f>+(A!H56+B!I56)/(E!I70+E!I98)</f>
        <v>7.7797115607195394E-5</v>
      </c>
      <c r="J112" s="53" t="e">
        <f>+(A!I56+B!J56)/(E!J70+E!J98)</f>
        <v>#VALUE!</v>
      </c>
      <c r="K112" s="53">
        <f>+(A!J55+B!K56)/(E!K70+E!K98)</f>
        <v>4.0039351253203099E-6</v>
      </c>
      <c r="L112" s="53" t="e">
        <f>+(A!K56+B!L56)/(E!L70+E!L98)</f>
        <v>#VALUE!</v>
      </c>
      <c r="M112" s="53" t="e">
        <f>+(A!L56+B!M56)/(E!M70+E!M98)</f>
        <v>#VALUE!</v>
      </c>
      <c r="N112" s="53">
        <f>+(A!M56+B!N56)/(E!N70+E!N98)</f>
        <v>2.9016207236845864E-7</v>
      </c>
      <c r="O112" s="53">
        <f>+(A!N56+B!O56)/(E!O70+E!O98)</f>
        <v>3.8570700137965177E-7</v>
      </c>
      <c r="P112" s="53">
        <f>+(A!O56+B!P56)/(E!P70+E!P98)</f>
        <v>5.2022804052392797E-7</v>
      </c>
      <c r="Q112" s="53">
        <f>+(A!P56+B!Q56)/(E!Q70+E!Q98)</f>
        <v>4.4897730163718323E-7</v>
      </c>
      <c r="R112" s="53">
        <f>+(A!Q56+B!R56)/(E!R70+E!R98)</f>
        <v>2.9905510885506568E-6</v>
      </c>
      <c r="S112" s="53">
        <f>+(A!R56+B!S56)/(E!S70+E!S98)</f>
        <v>1.6886140467646157E-6</v>
      </c>
      <c r="T112" s="53">
        <f>+(A!S56+B!T56)/(E!T70+E!T98)</f>
        <v>7.1010040564709609E-7</v>
      </c>
      <c r="U112" s="53">
        <f>+(A!T56+B!U56)/(E!U70+E!U98)</f>
        <v>2.5304924570735011E-6</v>
      </c>
      <c r="V112" s="53">
        <f>+(A!U56+B!V56)/(E!V70+E!V98)</f>
        <v>9.2279719656398521E-7</v>
      </c>
      <c r="W112" s="53">
        <f>+(A!V56+B!W56)/(E!W70+E!W98)</f>
        <v>2.00398426806686E-6</v>
      </c>
      <c r="X112" s="53">
        <f>+(A!W56+B!X56)/(E!X70+E!X98)</f>
        <v>3.1872756901910988E-6</v>
      </c>
      <c r="Y112" s="53">
        <f>+(A!X56+B!Y56)/(E!Y70+E!Y98)</f>
        <v>2.629472485450024E-6</v>
      </c>
      <c r="Z112" s="53">
        <f>+(A!Y56+B!Z56)/(E!Z70+E!Z98)</f>
        <v>2.0316170038962923E-6</v>
      </c>
      <c r="AA112" s="53">
        <f>+(A!Z56+B!AA56)/(E!AA70+E!AA98)</f>
        <v>2.7215988955039666E-6</v>
      </c>
      <c r="AB112" s="53">
        <f>+(A!AA56+B!AB56)/(E!AB70+E!AB98)</f>
        <v>1.6386870979145217E-6</v>
      </c>
      <c r="AC112" s="53">
        <f>+(A!AB56+B!AC56)/(E!AC70+E!AC98)</f>
        <v>2.4086594284953873E-6</v>
      </c>
      <c r="AD112" s="53">
        <f>+(A!AC56+B!AD56)/(E!AD70+E!AD98)</f>
        <v>1.295333390462745E-6</v>
      </c>
      <c r="AE112" s="53">
        <f>+(A!AD56+B!AE56)/(E!AE70+E!AE98)</f>
        <v>5.4539639889801688E-7</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topLeftCell="J59" workbookViewId="0">
      <selection activeCell="AC57" sqref="AC57"/>
    </sheetView>
  </sheetViews>
  <sheetFormatPr baseColWidth="10" defaultRowHeight="15" x14ac:dyDescent="0.25"/>
  <cols>
    <col min="2" max="2" width="13.42578125" customWidth="1"/>
    <col min="4" max="4" width="31.7109375" customWidth="1"/>
  </cols>
  <sheetData>
    <row r="7" spans="2:16" x14ac:dyDescent="0.25">
      <c r="B7" s="211" t="s">
        <v>50</v>
      </c>
      <c r="C7" s="200"/>
      <c r="D7" s="200"/>
      <c r="E7" s="200"/>
    </row>
    <row r="8" spans="2:16" x14ac:dyDescent="0.25">
      <c r="B8" s="200"/>
      <c r="C8" s="200"/>
      <c r="D8" s="200"/>
      <c r="E8" s="200"/>
      <c r="M8" s="200" t="s">
        <v>11</v>
      </c>
      <c r="N8" s="213"/>
      <c r="O8" s="213"/>
      <c r="P8" s="213"/>
    </row>
    <row r="9" spans="2:16" x14ac:dyDescent="0.25">
      <c r="B9" s="200"/>
      <c r="C9" s="200"/>
      <c r="D9" s="200"/>
      <c r="E9" s="200"/>
      <c r="G9" s="200" t="s">
        <v>2</v>
      </c>
      <c r="H9" s="200"/>
      <c r="I9" s="200"/>
      <c r="J9" s="200"/>
      <c r="M9" s="213"/>
      <c r="N9" s="213"/>
      <c r="O9" s="213"/>
      <c r="P9" s="213"/>
    </row>
    <row r="10" spans="2:16" x14ac:dyDescent="0.25">
      <c r="B10" s="200"/>
      <c r="C10" s="200"/>
      <c r="D10" s="200"/>
      <c r="E10" s="200"/>
      <c r="G10" s="200"/>
      <c r="H10" s="200"/>
      <c r="I10" s="200"/>
      <c r="J10" s="200"/>
      <c r="M10" s="213"/>
      <c r="N10" s="213"/>
      <c r="O10" s="213"/>
      <c r="P10" s="213"/>
    </row>
    <row r="11" spans="2:16" x14ac:dyDescent="0.25">
      <c r="B11" s="200"/>
      <c r="C11" s="200"/>
      <c r="D11" s="200"/>
      <c r="E11" s="200"/>
      <c r="G11" s="200"/>
      <c r="H11" s="200"/>
      <c r="I11" s="200"/>
      <c r="J11" s="200"/>
      <c r="M11" s="213"/>
      <c r="N11" s="213"/>
      <c r="O11" s="213"/>
      <c r="P11" s="213"/>
    </row>
    <row r="12" spans="2:16" x14ac:dyDescent="0.25">
      <c r="B12" s="200"/>
      <c r="C12" s="200"/>
      <c r="D12" s="200"/>
      <c r="E12" s="200"/>
      <c r="G12" s="200"/>
      <c r="H12" s="200"/>
      <c r="I12" s="200"/>
      <c r="J12" s="200"/>
      <c r="M12" s="213"/>
      <c r="N12" s="213"/>
      <c r="O12" s="213"/>
      <c r="P12" s="213"/>
    </row>
    <row r="13" spans="2:16" x14ac:dyDescent="0.25">
      <c r="B13" s="200"/>
      <c r="C13" s="200"/>
      <c r="D13" s="200"/>
      <c r="E13" s="200"/>
      <c r="G13" s="200"/>
      <c r="H13" s="200"/>
      <c r="I13" s="200"/>
      <c r="J13" s="200"/>
      <c r="M13" s="213"/>
      <c r="N13" s="213"/>
      <c r="O13" s="213"/>
      <c r="P13" s="213"/>
    </row>
    <row r="14" spans="2:16" x14ac:dyDescent="0.25">
      <c r="B14" s="200"/>
      <c r="C14" s="200"/>
      <c r="D14" s="200"/>
      <c r="E14" s="200"/>
      <c r="G14" s="200"/>
      <c r="H14" s="200"/>
      <c r="I14" s="200"/>
      <c r="J14" s="200"/>
      <c r="M14" s="213"/>
      <c r="N14" s="213"/>
      <c r="O14" s="213"/>
      <c r="P14" s="213"/>
    </row>
    <row r="15" spans="2:16" x14ac:dyDescent="0.25">
      <c r="B15" s="200"/>
      <c r="C15" s="200"/>
      <c r="D15" s="200"/>
      <c r="E15" s="200"/>
      <c r="G15" s="200"/>
      <c r="H15" s="200"/>
      <c r="I15" s="200"/>
      <c r="J15" s="200"/>
      <c r="M15" s="213"/>
      <c r="N15" s="213"/>
      <c r="O15" s="213"/>
      <c r="P15" s="213"/>
    </row>
    <row r="16" spans="2:16" x14ac:dyDescent="0.25">
      <c r="B16" s="200"/>
      <c r="C16" s="200"/>
      <c r="D16" s="200"/>
      <c r="E16" s="200"/>
      <c r="G16" s="200"/>
      <c r="H16" s="200"/>
      <c r="I16" s="200"/>
      <c r="J16" s="200"/>
      <c r="M16" s="213"/>
      <c r="N16" s="213"/>
      <c r="O16" s="213"/>
      <c r="P16" s="213"/>
    </row>
    <row r="17" spans="3:16" x14ac:dyDescent="0.25">
      <c r="C17" s="201" t="s">
        <v>3</v>
      </c>
      <c r="D17" s="201"/>
      <c r="E17" s="201"/>
      <c r="H17" s="201" t="s">
        <v>3</v>
      </c>
      <c r="I17" s="201"/>
      <c r="J17" s="201"/>
      <c r="N17" s="201" t="s">
        <v>3</v>
      </c>
      <c r="O17" s="201"/>
      <c r="P17" s="201"/>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203" t="s">
        <v>26</v>
      </c>
      <c r="D47" s="219"/>
      <c r="E47" s="48">
        <f>+A!D46/A!D$46</f>
        <v>1</v>
      </c>
      <c r="F47" s="62">
        <f>+A!E46/A!E$46</f>
        <v>1</v>
      </c>
      <c r="G47" s="48">
        <f>+A!F46/A!F$46</f>
        <v>1</v>
      </c>
      <c r="H47" s="62">
        <f>+A!G46/A!G$46</f>
        <v>1</v>
      </c>
      <c r="I47" s="48">
        <f>+A!H46/A!H$46</f>
        <v>1</v>
      </c>
      <c r="J47" s="62">
        <f>+A!I46/A!I$46</f>
        <v>1</v>
      </c>
      <c r="K47" s="48">
        <f>+A!J46/A!J$46</f>
        <v>1</v>
      </c>
      <c r="L47" s="62">
        <f>+A!K46/A!K$46</f>
        <v>1</v>
      </c>
      <c r="M47" s="48">
        <f>+A!L46/A!L$46</f>
        <v>1</v>
      </c>
      <c r="N47" s="62">
        <f>+A!M46/A!M$46</f>
        <v>1</v>
      </c>
      <c r="O47" s="48">
        <f>+A!N46/A!N$46</f>
        <v>1</v>
      </c>
      <c r="P47" s="62">
        <f>+A!O46/A!O$46</f>
        <v>1</v>
      </c>
      <c r="Q47" s="48">
        <f>+A!P46/A!P$46</f>
        <v>1</v>
      </c>
      <c r="R47" s="62">
        <f>+A!Q46/A!Q$46</f>
        <v>1</v>
      </c>
      <c r="S47" s="48">
        <f>+A!R46/A!R$46</f>
        <v>1</v>
      </c>
      <c r="T47" s="62">
        <f>+A!S46/A!S$46</f>
        <v>1</v>
      </c>
      <c r="U47" s="48">
        <f>+A!T46/A!T$46</f>
        <v>1</v>
      </c>
      <c r="V47" s="62">
        <f>+A!U46/A!U$46</f>
        <v>1</v>
      </c>
      <c r="W47" s="48">
        <f>+A!V46/A!V$46</f>
        <v>1</v>
      </c>
      <c r="X47" s="62">
        <f>+A!W46/A!W$46</f>
        <v>1</v>
      </c>
      <c r="Y47" s="48">
        <f>+A!X46/A!X$46</f>
        <v>1</v>
      </c>
      <c r="Z47" s="63">
        <f>+A!Y46/A!Y$46</f>
        <v>1</v>
      </c>
      <c r="AA47" s="63">
        <f>+A!Z46/A!Z$46</f>
        <v>1</v>
      </c>
      <c r="AB47" s="63">
        <f>+A!AA46/A!AA$46</f>
        <v>1</v>
      </c>
      <c r="AC47" s="63">
        <f>+A!AB46/A!AB$46</f>
        <v>1</v>
      </c>
      <c r="AD47" s="63">
        <f>+A!AC46/A!AC$46</f>
        <v>1</v>
      </c>
      <c r="AE47" s="63">
        <f>+A!AD46/A!AD$46</f>
        <v>1</v>
      </c>
    </row>
    <row r="48" spans="3:31" x14ac:dyDescent="0.25">
      <c r="C48" s="198" t="s">
        <v>16</v>
      </c>
      <c r="D48" s="218"/>
      <c r="E48" s="49">
        <f>+A!D47/A!D$46</f>
        <v>0.28764896964965647</v>
      </c>
      <c r="F48" s="64">
        <f>+A!E47/A!E$46</f>
        <v>0.25515170568072731</v>
      </c>
      <c r="G48" s="49">
        <f>+A!F47/A!F$46</f>
        <v>0.48663374555613031</v>
      </c>
      <c r="H48" s="64">
        <f>+A!G47/A!G$46</f>
        <v>0.44399498775659557</v>
      </c>
      <c r="I48" s="49">
        <f>+A!H47/A!H$46</f>
        <v>0.41025996224917166</v>
      </c>
      <c r="J48" s="64">
        <f>+A!I47/A!I$46</f>
        <v>0.31292489534995821</v>
      </c>
      <c r="K48" s="49" t="e">
        <f>+A!#REF!/A!J$46</f>
        <v>#REF!</v>
      </c>
      <c r="L48" s="64">
        <f>+A!K47/A!K$46</f>
        <v>0.1894319940327088</v>
      </c>
      <c r="M48" s="49">
        <f>+A!L47/A!L$46</f>
        <v>0.16531239368369582</v>
      </c>
      <c r="N48" s="64">
        <f>+A!M47/A!M$46</f>
        <v>0.1113888319033787</v>
      </c>
      <c r="O48" s="49">
        <f>+A!N47/A!N$46</f>
        <v>0.19175226969647319</v>
      </c>
      <c r="P48" s="64">
        <f>+A!O47/A!O$46</f>
        <v>9.3153727913618284E-2</v>
      </c>
      <c r="Q48" s="49">
        <f>+A!P47/A!P$46</f>
        <v>0.10192712718102143</v>
      </c>
      <c r="R48" s="64">
        <f>+A!Q47/A!Q$46</f>
        <v>0.20479027139165815</v>
      </c>
      <c r="S48" s="49">
        <f>+A!R47/A!R$46</f>
        <v>0.28891758538438922</v>
      </c>
      <c r="T48" s="64">
        <f>+A!S47/A!S$46</f>
        <v>0.1737764225555867</v>
      </c>
      <c r="U48" s="49">
        <f>+A!T47/A!T$46</f>
        <v>0.12861169450927279</v>
      </c>
      <c r="V48" s="64">
        <f>+A!U47/A!U$46</f>
        <v>0.17149357240783059</v>
      </c>
      <c r="W48" s="49">
        <f>+A!V47/A!V$46</f>
        <v>0.14023421970563066</v>
      </c>
      <c r="X48" s="64">
        <f>+A!W47/A!W$46</f>
        <v>0.35120564356907014</v>
      </c>
      <c r="Y48" s="49">
        <f>+A!X47/A!X$46</f>
        <v>0.36219587611066734</v>
      </c>
      <c r="Z48" s="65">
        <f>+A!Y47/A!Y$46</f>
        <v>0.33004592309636832</v>
      </c>
      <c r="AA48" s="65">
        <f>+A!Z47/A!Z$46</f>
        <v>0.37180463041083245</v>
      </c>
      <c r="AB48" s="65">
        <f>+A!AA47/A!AA$46</f>
        <v>0.3489638766183229</v>
      </c>
      <c r="AC48" s="65">
        <f>+A!AB47/A!AB$46</f>
        <v>0.46593493887198961</v>
      </c>
      <c r="AD48" s="65">
        <f>+A!AC47/A!AC$46</f>
        <v>0.66769588209142838</v>
      </c>
      <c r="AE48" s="65">
        <f>+A!AD47/A!AD$46</f>
        <v>0.61703431565779998</v>
      </c>
    </row>
    <row r="49" spans="3:31" x14ac:dyDescent="0.25">
      <c r="C49" s="207" t="s">
        <v>17</v>
      </c>
      <c r="D49" s="217"/>
      <c r="E49" s="66">
        <f>+A!D48/A!D$46</f>
        <v>1.0155743257824977E-2</v>
      </c>
      <c r="F49" s="67">
        <f>+A!E48/A!E$46</f>
        <v>1.0065387474826843E-2</v>
      </c>
      <c r="G49" s="66">
        <f>+A!F48/A!F$46</f>
        <v>6.5068222804295014E-3</v>
      </c>
      <c r="H49" s="67">
        <f>+A!G48/A!G$46</f>
        <v>3.4251790770749432E-3</v>
      </c>
      <c r="I49" s="66">
        <f>+A!H48/A!H$46</f>
        <v>1.0333242871763298E-2</v>
      </c>
      <c r="J49" s="67">
        <f>+A!I48/A!I$46</f>
        <v>7.4873944650931676E-3</v>
      </c>
      <c r="K49" s="66">
        <f>+A!J47/A!J$46</f>
        <v>0.25777354066958352</v>
      </c>
      <c r="L49" s="67">
        <f>+A!K48/A!K$46</f>
        <v>7.0790540841432605E-3</v>
      </c>
      <c r="M49" s="66">
        <f>+A!L48/A!L$46</f>
        <v>3.3904665563672066E-3</v>
      </c>
      <c r="N49" s="67">
        <f>+A!M48/A!M$46</f>
        <v>1.6465222230065955E-3</v>
      </c>
      <c r="O49" s="66">
        <f>+A!N48/A!N$46</f>
        <v>1.069353373864338E-3</v>
      </c>
      <c r="P49" s="67">
        <f>+A!O48/A!O$46</f>
        <v>1.4510049004231788E-3</v>
      </c>
      <c r="Q49" s="66">
        <f>+A!P48/A!P$46</f>
        <v>1.0950390446136272E-3</v>
      </c>
      <c r="R49" s="67">
        <f>+A!Q48/A!Q$46</f>
        <v>3.9488342071309305E-3</v>
      </c>
      <c r="S49" s="66">
        <f>+A!R48/A!R$46</f>
        <v>7.2503380493641999E-5</v>
      </c>
      <c r="T49" s="67" t="e">
        <f>+A!S48/A!S$46</f>
        <v>#VALUE!</v>
      </c>
      <c r="U49" s="66">
        <f>+A!T48/A!T$46</f>
        <v>6.4623259111427109E-4</v>
      </c>
      <c r="V49" s="67">
        <f>+A!U48/A!U$46</f>
        <v>2.4033804240614263E-4</v>
      </c>
      <c r="W49" s="66" t="e">
        <f>+A!V48/A!V$46</f>
        <v>#VALUE!</v>
      </c>
      <c r="X49" s="67" t="e">
        <f>+A!W48/A!W$46</f>
        <v>#VALUE!</v>
      </c>
      <c r="Y49" s="66">
        <f>+A!X48/A!X$46</f>
        <v>4.0605571661092078E-4</v>
      </c>
      <c r="Z49" s="68">
        <f>+A!Y48/A!Y$46</f>
        <v>1.5053740789633832E-3</v>
      </c>
      <c r="AA49" s="68">
        <f>+A!Z48/A!Z$46</f>
        <v>2.4937351863846663E-3</v>
      </c>
      <c r="AB49" s="68">
        <f>+A!AA48/A!AA$46</f>
        <v>2.5573236381304376E-3</v>
      </c>
      <c r="AC49" s="68">
        <f>+A!AB48/A!AB$46</f>
        <v>3.6749785260819299E-3</v>
      </c>
      <c r="AD49" s="68">
        <f>+A!AC48/A!AC$46</f>
        <v>2.5346881261607201E-3</v>
      </c>
      <c r="AE49" s="68">
        <f>+A!AD48/A!AD$46</f>
        <v>5.5320004414941429E-3</v>
      </c>
    </row>
    <row r="50" spans="3:31" x14ac:dyDescent="0.25">
      <c r="C50" s="198" t="s">
        <v>18</v>
      </c>
      <c r="D50" s="218"/>
      <c r="E50" s="49">
        <f>+A!D49/A!D$46</f>
        <v>3.8135667330359536E-2</v>
      </c>
      <c r="F50" s="64">
        <f>+A!E49/A!E$46</f>
        <v>1.7528639506064859E-2</v>
      </c>
      <c r="G50" s="49">
        <f>+A!F49/A!F$46</f>
        <v>2.1791739902187988E-2</v>
      </c>
      <c r="H50" s="64">
        <f>+A!G49/A!G$46</f>
        <v>1.7372150563026406E-2</v>
      </c>
      <c r="I50" s="49">
        <f>+A!H49/A!H$46</f>
        <v>2.4714863781077599E-2</v>
      </c>
      <c r="J50" s="64">
        <f>+A!I49/A!I$46</f>
        <v>1.9981352100787646E-2</v>
      </c>
      <c r="K50" s="49">
        <f>+A!J48/A!J$46</f>
        <v>6.5601843664968651E-3</v>
      </c>
      <c r="L50" s="64">
        <f>+A!K49/A!K$46</f>
        <v>1.9822018024336752E-2</v>
      </c>
      <c r="M50" s="49">
        <f>+A!L49/A!L$46</f>
        <v>1.7617137121028865E-2</v>
      </c>
      <c r="N50" s="64">
        <f>+A!M49/A!M$46</f>
        <v>1.3817834406371807E-2</v>
      </c>
      <c r="O50" s="49">
        <f>+A!N49/A!N$46</f>
        <v>2.1737767727612552E-2</v>
      </c>
      <c r="P50" s="64">
        <f>+A!O49/A!O$46</f>
        <v>9.4307853938642664E-3</v>
      </c>
      <c r="Q50" s="49">
        <f>+A!P49/A!P$46</f>
        <v>8.5105820750272596E-3</v>
      </c>
      <c r="R50" s="64">
        <f>+A!Q49/A!Q$46</f>
        <v>1.5939315805139125E-2</v>
      </c>
      <c r="S50" s="49">
        <f>+A!R49/A!R$46</f>
        <v>1.4975471815696282E-2</v>
      </c>
      <c r="T50" s="64">
        <f>+A!S49/A!S$46</f>
        <v>1.2830832538907246E-2</v>
      </c>
      <c r="U50" s="49">
        <f>+A!T49/A!T$46</f>
        <v>1.0657952917890096E-2</v>
      </c>
      <c r="V50" s="64">
        <f>+A!U49/A!U$46</f>
        <v>1.7086996226668903E-2</v>
      </c>
      <c r="W50" s="49">
        <f>+A!V49/A!V$46</f>
        <v>1.3835549825593017E-2</v>
      </c>
      <c r="X50" s="64">
        <f>+A!W49/A!W$46</f>
        <v>2.415495170536492E-2</v>
      </c>
      <c r="Y50" s="49">
        <f>+A!X49/A!X$46</f>
        <v>3.6090168681733495E-2</v>
      </c>
      <c r="Z50" s="65">
        <f>+A!Y49/A!Y$46</f>
        <v>2.0156143208905616E-2</v>
      </c>
      <c r="AA50" s="65">
        <f>+A!Z49/A!Z$46</f>
        <v>1.5162413185977424E-2</v>
      </c>
      <c r="AB50" s="65">
        <f>+A!AA49/A!AA$46</f>
        <v>2.097184841825207E-2</v>
      </c>
      <c r="AC50" s="65">
        <f>+A!AB49/A!AB$46</f>
        <v>2.5576358525809244E-2</v>
      </c>
      <c r="AD50" s="65">
        <f>+A!AC49/A!AC$46</f>
        <v>2.3583277674602658E-2</v>
      </c>
      <c r="AE50" s="65">
        <f>+A!AD49/A!AD$46</f>
        <v>2.5521856587986103E-2</v>
      </c>
    </row>
    <row r="51" spans="3:31" x14ac:dyDescent="0.25">
      <c r="C51" s="207" t="s">
        <v>19</v>
      </c>
      <c r="D51" s="217"/>
      <c r="E51" s="66">
        <f>+A!D50/A!D$46</f>
        <v>0.1423654614479514</v>
      </c>
      <c r="F51" s="67">
        <f>+A!E50/A!E$46</f>
        <v>0.25204306733608683</v>
      </c>
      <c r="G51" s="66">
        <f>+A!F50/A!F$46</f>
        <v>0.22612979369650835</v>
      </c>
      <c r="H51" s="67">
        <f>+A!G50/A!G$46</f>
        <v>0.35503051809492198</v>
      </c>
      <c r="I51" s="66">
        <f>+A!H50/A!H$46</f>
        <v>0.37958059585821025</v>
      </c>
      <c r="J51" s="67">
        <f>+A!I50/A!I$46</f>
        <v>0.43912364312262642</v>
      </c>
      <c r="K51" s="66">
        <f>+A!J49/A!J$46</f>
        <v>1.9554036439764295E-2</v>
      </c>
      <c r="L51" s="67">
        <f>+A!K50/A!K$46</f>
        <v>0.46065713959676252</v>
      </c>
      <c r="M51" s="66">
        <f>+A!L50/A!L$46</f>
        <v>0.53405109909229331</v>
      </c>
      <c r="N51" s="67">
        <f>+A!M50/A!M$46</f>
        <v>0.64111778565414923</v>
      </c>
      <c r="O51" s="66">
        <f>+A!N50/A!N$46</f>
        <v>0.54452370282519846</v>
      </c>
      <c r="P51" s="67">
        <f>+A!O50/A!O$46</f>
        <v>0.7343244295611483</v>
      </c>
      <c r="Q51" s="66">
        <f>+A!P50/A!P$46</f>
        <v>0.6457844492898972</v>
      </c>
      <c r="R51" s="67">
        <f>+A!Q50/A!Q$46</f>
        <v>0.60765239101130697</v>
      </c>
      <c r="S51" s="66">
        <f>+A!R50/A!R$46</f>
        <v>0.59172420023564132</v>
      </c>
      <c r="T51" s="67">
        <f>+A!S50/A!S$46</f>
        <v>0.72897267034023872</v>
      </c>
      <c r="U51" s="66">
        <f>+A!T50/A!T$46</f>
        <v>0.81372937929395273</v>
      </c>
      <c r="V51" s="67">
        <f>+A!U50/A!U$46</f>
        <v>0.71458506581045977</v>
      </c>
      <c r="W51" s="66">
        <f>+A!V50/A!V$46</f>
        <v>0.76933497370980375</v>
      </c>
      <c r="X51" s="67">
        <f>+A!W50/A!W$46</f>
        <v>0.45921468358542511</v>
      </c>
      <c r="Y51" s="66">
        <f>+A!X50/A!X$46</f>
        <v>0.42864065783835625</v>
      </c>
      <c r="Z51" s="68">
        <f>+A!Y50/A!Y$46</f>
        <v>0.55623864796037792</v>
      </c>
      <c r="AA51" s="68">
        <f>+A!Z50/A!Z$46</f>
        <v>0.50035981942953001</v>
      </c>
      <c r="AB51" s="68">
        <f>+A!AA50/A!AA$46</f>
        <v>0.50785645470410146</v>
      </c>
      <c r="AC51" s="68">
        <f>+A!AB50/A!AB$46</f>
        <v>0.38835277646817373</v>
      </c>
      <c r="AD51" s="68">
        <f>+A!AC50/A!AC$46</f>
        <v>0.22037486416827012</v>
      </c>
      <c r="AE51" s="68">
        <f>+A!AD50/A!AD$46</f>
        <v>0.27927600216542364</v>
      </c>
    </row>
    <row r="52" spans="3:31" x14ac:dyDescent="0.25">
      <c r="C52" s="198" t="s">
        <v>20</v>
      </c>
      <c r="D52" s="218"/>
      <c r="E52" s="49" t="e">
        <f>+A!D51/A!D$46</f>
        <v>#VALUE!</v>
      </c>
      <c r="F52" s="64">
        <f>+A!E51/A!E$46</f>
        <v>5.5658753447530515E-4</v>
      </c>
      <c r="G52" s="49" t="e">
        <f>+A!F51/A!F$46</f>
        <v>#VALUE!</v>
      </c>
      <c r="H52" s="64" t="e">
        <f>+A!G51/A!G$46</f>
        <v>#VALUE!</v>
      </c>
      <c r="I52" s="49" t="e">
        <f>+A!H51/A!H$46</f>
        <v>#VALUE!</v>
      </c>
      <c r="J52" s="64" t="e">
        <f>+A!I51/A!I$46</f>
        <v>#VALUE!</v>
      </c>
      <c r="K52" s="49">
        <f>+A!J50/A!J$46</f>
        <v>0.40429092770802555</v>
      </c>
      <c r="L52" s="64" t="e">
        <f>+A!K51/A!K$46</f>
        <v>#VALUE!</v>
      </c>
      <c r="M52" s="49" t="e">
        <f>+A!L51/A!L$46</f>
        <v>#VALUE!</v>
      </c>
      <c r="N52" s="64" t="e">
        <f>+A!M51/A!M$46</f>
        <v>#VALUE!</v>
      </c>
      <c r="O52" s="49">
        <f>+A!N51/A!N$46</f>
        <v>1.2711602334637951E-5</v>
      </c>
      <c r="P52" s="64" t="e">
        <f>+A!O51/A!O$46</f>
        <v>#VALUE!</v>
      </c>
      <c r="Q52" s="49">
        <f>+A!P51/A!P$46</f>
        <v>2.6837623705962039E-8</v>
      </c>
      <c r="R52" s="64">
        <f>+A!Q51/A!Q$46</f>
        <v>1.1410809060732312E-6</v>
      </c>
      <c r="S52" s="49" t="e">
        <f>+A!R51/A!R$46</f>
        <v>#VALUE!</v>
      </c>
      <c r="T52" s="64">
        <f>+A!S51/A!S$46</f>
        <v>1.0225869430287813E-5</v>
      </c>
      <c r="U52" s="49">
        <f>+A!T51/A!T$46</f>
        <v>3.1411295362479789E-6</v>
      </c>
      <c r="V52" s="64">
        <f>+A!U51/A!U$46</f>
        <v>2.1712080830322214E-6</v>
      </c>
      <c r="W52" s="49">
        <f>+A!V51/A!V$46</f>
        <v>1.5891474609353064E-4</v>
      </c>
      <c r="X52" s="64">
        <f>+A!W51/A!W$46</f>
        <v>4.6208262037252264E-5</v>
      </c>
      <c r="Y52" s="49" t="e">
        <f>+A!X51/A!X$46</f>
        <v>#VALUE!</v>
      </c>
      <c r="Z52" s="65" t="e">
        <f>+A!Y51/A!Y$46</f>
        <v>#VALUE!</v>
      </c>
      <c r="AA52" s="65">
        <f>+A!Z51/A!Z$46</f>
        <v>2.9703284942377197E-2</v>
      </c>
      <c r="AB52" s="65" t="e">
        <f>+A!AA51/A!AA$46</f>
        <v>#VALUE!</v>
      </c>
      <c r="AC52" s="65">
        <f>+A!AB51/A!AB$46</f>
        <v>1.847869220430397E-4</v>
      </c>
      <c r="AD52" s="65">
        <f>+A!AC51/A!AC$46</f>
        <v>3.3713068949128267E-3</v>
      </c>
      <c r="AE52" s="65">
        <f>+A!AD51/A!AD$46</f>
        <v>3.6558763395930895E-3</v>
      </c>
    </row>
    <row r="53" spans="3:31" x14ac:dyDescent="0.25">
      <c r="C53" s="207" t="s">
        <v>21</v>
      </c>
      <c r="D53" s="217"/>
      <c r="E53" s="66">
        <f>+A!D52/A!D$46</f>
        <v>9.3092852571981903E-3</v>
      </c>
      <c r="F53" s="67">
        <f>+A!E52/A!E$46</f>
        <v>1.7785959526511661E-2</v>
      </c>
      <c r="G53" s="66">
        <f>+A!F52/A!F$46</f>
        <v>3.0399947128641594E-2</v>
      </c>
      <c r="H53" s="67">
        <f>+A!G52/A!G$46</f>
        <v>2.0938540450038186E-2</v>
      </c>
      <c r="I53" s="66">
        <f>+A!H52/A!H$46</f>
        <v>3.7666989357938878E-2</v>
      </c>
      <c r="J53" s="67">
        <f>+A!I52/A!I$46</f>
        <v>2.5369111770761628E-2</v>
      </c>
      <c r="K53" s="66">
        <f>+A!J51/A!J$46</f>
        <v>4.3380960394288747E-3</v>
      </c>
      <c r="L53" s="67">
        <f>+A!K52/A!K$46</f>
        <v>2.8950672433563793E-2</v>
      </c>
      <c r="M53" s="66">
        <f>+A!L52/A!L$46</f>
        <v>1.4398309546508815E-2</v>
      </c>
      <c r="N53" s="67">
        <f>+A!M52/A!M$46</f>
        <v>1.3183084257959429E-2</v>
      </c>
      <c r="O53" s="66">
        <f>+A!N52/A!N$46</f>
        <v>2.0536627101374893E-2</v>
      </c>
      <c r="P53" s="67">
        <f>+A!O52/A!O$46</f>
        <v>1.005665675888081E-2</v>
      </c>
      <c r="Q53" s="66">
        <f>+A!P52/A!P$46</f>
        <v>2.8278680233016639E-3</v>
      </c>
      <c r="R53" s="67">
        <f>+A!Q52/A!Q$46</f>
        <v>7.8204392336610612E-3</v>
      </c>
      <c r="S53" s="66">
        <f>+A!R52/A!R$46</f>
        <v>7.2263347669498353E-3</v>
      </c>
      <c r="T53" s="67">
        <f>+A!S52/A!S$46</f>
        <v>4.8523180834375975E-3</v>
      </c>
      <c r="U53" s="66">
        <f>+A!T52/A!T$46</f>
        <v>5.5137375753266625E-3</v>
      </c>
      <c r="V53" s="67">
        <f>+A!U52/A!U$46</f>
        <v>1.1742703026729369E-2</v>
      </c>
      <c r="W53" s="66">
        <f>+A!V52/A!V$46</f>
        <v>1.3460622541962116E-2</v>
      </c>
      <c r="X53" s="67">
        <f>+A!W52/A!W$46</f>
        <v>3.625758445610075E-2</v>
      </c>
      <c r="Y53" s="66">
        <f>+A!X52/A!X$46</f>
        <v>4.1979393109899753E-2</v>
      </c>
      <c r="Z53" s="68">
        <f>+A!Y52/A!Y$46</f>
        <v>1.9344788360531419E-2</v>
      </c>
      <c r="AA53" s="68">
        <f>+A!Z52/A!Z$46</f>
        <v>1.7087903369716825E-2</v>
      </c>
      <c r="AB53" s="68">
        <f>+A!AA52/A!AA$46</f>
        <v>2.1932549247023432E-2</v>
      </c>
      <c r="AC53" s="68">
        <f>+A!AB52/A!AB$46</f>
        <v>2.4649654013380203E-2</v>
      </c>
      <c r="AD53" s="68">
        <f>+A!AC52/A!AC$46</f>
        <v>1.3609868240604842E-2</v>
      </c>
      <c r="AE53" s="68">
        <f>+A!AD52/A!AD$46</f>
        <v>1.6100855132106611E-2</v>
      </c>
    </row>
    <row r="54" spans="3:31" x14ac:dyDescent="0.25">
      <c r="C54" s="198" t="s">
        <v>22</v>
      </c>
      <c r="D54" s="218"/>
      <c r="E54" s="49">
        <f>+A!D53/A!D$46</f>
        <v>0.18439110714104756</v>
      </c>
      <c r="F54" s="64">
        <f>+A!E53/A!E$46</f>
        <v>0.15481858479724184</v>
      </c>
      <c r="G54" s="49">
        <f>+A!F53/A!F$46</f>
        <v>0.18941598645102836</v>
      </c>
      <c r="H54" s="64">
        <f>+A!G53/A!G$46</f>
        <v>0.1507393484509062</v>
      </c>
      <c r="I54" s="49">
        <f>+A!H53/A!H$46</f>
        <v>0.12032711983862734</v>
      </c>
      <c r="J54" s="64">
        <f>+A!I53/A!I$46</f>
        <v>0.17365502195476634</v>
      </c>
      <c r="K54" s="49">
        <f>+A!J52/A!J$46</f>
        <v>2.5928014637513333E-2</v>
      </c>
      <c r="L54" s="64">
        <f>+A!K53/A!K$46</f>
        <v>0.2794234216180711</v>
      </c>
      <c r="M54" s="49">
        <f>+A!L53/A!L$46</f>
        <v>0.24332640835550751</v>
      </c>
      <c r="N54" s="64">
        <f>+A!M53/A!M$46</f>
        <v>0.20072986199188603</v>
      </c>
      <c r="O54" s="49">
        <f>+A!N53/A!N$46</f>
        <v>0.18224146293561516</v>
      </c>
      <c r="P54" s="64">
        <f>+A!O53/A!O$46</f>
        <v>0.1120174321973129</v>
      </c>
      <c r="Q54" s="49">
        <f>+A!P53/A!P$46</f>
        <v>0.16206373894341516</v>
      </c>
      <c r="R54" s="64">
        <f>+A!Q53/A!Q$46</f>
        <v>0.10688178333073267</v>
      </c>
      <c r="S54" s="49">
        <f>+A!R53/A!R$46</f>
        <v>3.139526868912132E-2</v>
      </c>
      <c r="T54" s="64">
        <f>+A!S53/A!S$46</f>
        <v>1.6395877454482118E-2</v>
      </c>
      <c r="U54" s="49">
        <f>+A!T53/A!T$46</f>
        <v>1.1720232521447993E-2</v>
      </c>
      <c r="V54" s="64">
        <f>+A!U53/A!U$46</f>
        <v>3.7076267520261622E-2</v>
      </c>
      <c r="W54" s="49">
        <f>+A!V53/A!V$46</f>
        <v>2.300350891575682E-2</v>
      </c>
      <c r="X54" s="64">
        <f>+A!W53/A!W$46</f>
        <v>1.8485298771420331E-2</v>
      </c>
      <c r="Y54" s="49">
        <f>+A!X53/A!X$46</f>
        <v>2.4722978667968364E-2</v>
      </c>
      <c r="Z54" s="65">
        <f>+A!Y53/A!Y$46</f>
        <v>1.1710816738289845E-2</v>
      </c>
      <c r="AA54" s="65">
        <f>+A!Z53/A!Z$46</f>
        <v>8.936022262506815E-3</v>
      </c>
      <c r="AB54" s="65">
        <f>+A!AA53/A!AA$46</f>
        <v>3.3600054268581481E-2</v>
      </c>
      <c r="AC54" s="65">
        <f>+A!AB53/A!AB$46</f>
        <v>1.220977201408488E-2</v>
      </c>
      <c r="AD54" s="65">
        <f>+A!AC53/A!AC$46</f>
        <v>7.8097050680502149E-3</v>
      </c>
      <c r="AE54" s="65">
        <f>+A!AD53/A!AD$46</f>
        <v>1.0897625917808507E-2</v>
      </c>
    </row>
    <row r="55" spans="3:31" x14ac:dyDescent="0.25">
      <c r="C55" s="207" t="s">
        <v>23</v>
      </c>
      <c r="D55" s="217"/>
      <c r="E55" s="66">
        <f>+A!D54/A!D$46</f>
        <v>3.0671618403496496E-4</v>
      </c>
      <c r="F55" s="67">
        <f>+A!E54/A!E$46</f>
        <v>7.7206760063347815E-4</v>
      </c>
      <c r="G55" s="66">
        <f>+A!F54/A!F$46</f>
        <v>1.3555054588762824E-3</v>
      </c>
      <c r="H55" s="67">
        <f>+A!G54/A!G$46</f>
        <v>8.2047190824786345E-4</v>
      </c>
      <c r="I55" s="66">
        <f>+A!H54/A!H$46</f>
        <v>1.871818655606052E-3</v>
      </c>
      <c r="J55" s="67">
        <f>+A!I54/A!I$46</f>
        <v>3.3289668753712217E-3</v>
      </c>
      <c r="K55" s="66">
        <f>+A!J53/A!J$46</f>
        <v>0.26627097083335716</v>
      </c>
      <c r="L55" s="67">
        <f>+A!K54/A!K$46</f>
        <v>3.8009752513276113E-3</v>
      </c>
      <c r="M55" s="66">
        <f>+A!L54/A!L$46</f>
        <v>6.892976753030541E-3</v>
      </c>
      <c r="N55" s="67">
        <f>+A!M54/A!M$46</f>
        <v>5.7226770797750293E-3</v>
      </c>
      <c r="O55" s="66">
        <f>+A!N54/A!N$46</f>
        <v>5.1857532397496095E-3</v>
      </c>
      <c r="P55" s="67">
        <f>+A!O54/A!O$46</f>
        <v>3.5559369025185573E-3</v>
      </c>
      <c r="Q55" s="66">
        <f>+A!P54/A!P$46</f>
        <v>4.9572208278126965E-2</v>
      </c>
      <c r="R55" s="67">
        <f>+A!Q54/A!Q$46</f>
        <v>2.8986720155406969E-3</v>
      </c>
      <c r="S55" s="66">
        <f>+A!R54/A!R$46</f>
        <v>1.3984114084811599E-2</v>
      </c>
      <c r="T55" s="67">
        <f>+A!S54/A!S$46</f>
        <v>1.8128065692376343E-2</v>
      </c>
      <c r="U55" s="66">
        <f>+A!T54/A!T$46</f>
        <v>3.894279374068982E-3</v>
      </c>
      <c r="V55" s="67">
        <f>+A!U54/A!U$46</f>
        <v>9.401148160954104E-3</v>
      </c>
      <c r="W55" s="66">
        <f>+A!V54/A!V$46</f>
        <v>1.187180356809958E-2</v>
      </c>
      <c r="X55" s="67">
        <f>+A!W54/A!W$46</f>
        <v>2.8250392770227315E-2</v>
      </c>
      <c r="Y55" s="66">
        <f>+A!X54/A!X$46</f>
        <v>1.791328751234075E-2</v>
      </c>
      <c r="Z55" s="68">
        <f>+A!Y54/A!Y$46</f>
        <v>1.1294799595539702E-2</v>
      </c>
      <c r="AA55" s="68">
        <f>+A!Z54/A!Z$46</f>
        <v>6.4122788998380474E-3</v>
      </c>
      <c r="AB55" s="68">
        <f>+A!AA54/A!AA$46</f>
        <v>2.0030543219684407E-2</v>
      </c>
      <c r="AC55" s="68">
        <f>+A!AB54/A!AB$46</f>
        <v>1.2599624986814259E-2</v>
      </c>
      <c r="AD55" s="68">
        <f>+A!AC54/A!AC$46</f>
        <v>6.902247914804106E-3</v>
      </c>
      <c r="AE55" s="68">
        <f>+A!AD54/A!AD$46</f>
        <v>8.3128406468940368E-3</v>
      </c>
    </row>
    <row r="56" spans="3:31" x14ac:dyDescent="0.25">
      <c r="C56" s="198" t="s">
        <v>24</v>
      </c>
      <c r="D56" s="218"/>
      <c r="E56" s="49">
        <f>+A!D55/A!D$46</f>
        <v>1.7873231533731049E-2</v>
      </c>
      <c r="F56" s="64">
        <f>+A!E55/A!E$46</f>
        <v>1.4728294806784155E-2</v>
      </c>
      <c r="G56" s="49">
        <f>+A!F55/A!F$46</f>
        <v>1.7426811358560657E-2</v>
      </c>
      <c r="H56" s="64">
        <f>+A!G55/A!G$46</f>
        <v>7.6786590334199205E-3</v>
      </c>
      <c r="I56" s="49">
        <f>+A!H55/A!H$46</f>
        <v>1.5245360131560824E-2</v>
      </c>
      <c r="J56" s="64">
        <f>+A!I55/A!I$46</f>
        <v>1.812955368417362E-2</v>
      </c>
      <c r="K56" s="49">
        <f>+A!J54/A!J$46</f>
        <v>2.1326788474812183E-3</v>
      </c>
      <c r="L56" s="64">
        <f>+A!K55/A!K$46</f>
        <v>1.0834356178261693E-2</v>
      </c>
      <c r="M56" s="49">
        <f>+A!L55/A!L$46</f>
        <v>1.501091136761413E-2</v>
      </c>
      <c r="N56" s="64">
        <f>+A!M55/A!M$46</f>
        <v>1.2363085139194941E-2</v>
      </c>
      <c r="O56" s="49">
        <f>+A!N55/A!N$46</f>
        <v>3.2127020537131658E-2</v>
      </c>
      <c r="P56" s="64">
        <f>+A!O55/A!O$46</f>
        <v>3.556720419647539E-2</v>
      </c>
      <c r="Q56" s="49">
        <f>+A!P55/A!P$46</f>
        <v>2.8037348062922254E-2</v>
      </c>
      <c r="R56" s="64">
        <f>+A!Q55/A!Q$46</f>
        <v>3.9633486187765549E-2</v>
      </c>
      <c r="S56" s="49">
        <f>+A!R55/A!R$46</f>
        <v>5.0901597416562562E-2</v>
      </c>
      <c r="T56" s="64">
        <f>+A!S55/A!S$46</f>
        <v>4.4783418273118214E-2</v>
      </c>
      <c r="U56" s="49">
        <f>+A!T55/A!T$46</f>
        <v>2.4722676988203861E-2</v>
      </c>
      <c r="V56" s="64">
        <f>+A!U55/A!U$46</f>
        <v>3.7899432906568511E-2</v>
      </c>
      <c r="W56" s="49">
        <f>+A!V55/A!V$46</f>
        <v>2.7342298129252082E-2</v>
      </c>
      <c r="X56" s="64">
        <f>+A!W55/A!W$46</f>
        <v>7.2062820832364829E-2</v>
      </c>
      <c r="Y56" s="49">
        <f>+A!X55/A!X$46</f>
        <v>7.7788247684491232E-2</v>
      </c>
      <c r="Z56" s="65">
        <f>+A!Y55/A!Y$46</f>
        <v>4.216419613515715E-2</v>
      </c>
      <c r="AA56" s="65">
        <f>+A!Z55/A!Z$46</f>
        <v>3.8276233443474181E-2</v>
      </c>
      <c r="AB56" s="65">
        <f>+A!AA55/A!AA$46</f>
        <v>3.6002629185427612E-2</v>
      </c>
      <c r="AC56" s="65">
        <f>+A!AB55/A!AB$46</f>
        <v>4.4306236370251252E-2</v>
      </c>
      <c r="AD56" s="65">
        <f>+A!AC55/A!AC$46</f>
        <v>3.9255875921858634E-2</v>
      </c>
      <c r="AE56" s="65">
        <f>+A!AD55/A!AD$46</f>
        <v>2.9615237854969174E-2</v>
      </c>
    </row>
    <row r="57" spans="3:31" ht="15.75" thickBot="1" x14ac:dyDescent="0.3">
      <c r="C57" s="209" t="s">
        <v>25</v>
      </c>
      <c r="D57" s="238"/>
      <c r="E57" s="69">
        <f>+A!D56/A!D$46</f>
        <v>0.3098136718229535</v>
      </c>
      <c r="F57" s="70">
        <f>+A!E56/A!E$46</f>
        <v>0.27654965913628743</v>
      </c>
      <c r="G57" s="69">
        <f>+A!F56/A!F$46</f>
        <v>2.0339346306940186E-2</v>
      </c>
      <c r="H57" s="70">
        <f>+A!G56/A!G$46</f>
        <v>5.1058506666326279E-8</v>
      </c>
      <c r="I57" s="69">
        <f>+A!H56/A!H$46</f>
        <v>4.725604404803374E-8</v>
      </c>
      <c r="J57" s="70" t="e">
        <f>+A!I56/A!I$46</f>
        <v>#VALUE!</v>
      </c>
      <c r="K57" s="69">
        <f>+A!J55/A!J$46</f>
        <v>1.3151436370170504E-2</v>
      </c>
      <c r="L57" s="70" t="e">
        <f>+A!K56/A!K$46</f>
        <v>#VALUE!</v>
      </c>
      <c r="M57" s="69" t="e">
        <f>+A!L56/A!L$46</f>
        <v>#VALUE!</v>
      </c>
      <c r="N57" s="70">
        <f>+A!M56/A!M$46</f>
        <v>3.066794335266524E-5</v>
      </c>
      <c r="O57" s="69">
        <f>+A!N56/A!N$46</f>
        <v>8.1368903395077484E-4</v>
      </c>
      <c r="P57" s="70">
        <f>+A!O56/A!O$46</f>
        <v>4.4298099679790311E-4</v>
      </c>
      <c r="Q57" s="69">
        <f>+A!P56/A!P$46</f>
        <v>1.8167419702862087E-4</v>
      </c>
      <c r="R57" s="70">
        <f>+A!Q56/A!Q$46</f>
        <v>1.0433387339913567E-2</v>
      </c>
      <c r="S57" s="69">
        <f>+A!R56/A!R$46</f>
        <v>8.0297023367126427E-4</v>
      </c>
      <c r="T57" s="70">
        <f>+A!S56/A!S$46</f>
        <v>2.5023650478324437E-4</v>
      </c>
      <c r="U57" s="69">
        <f>+A!T56/A!T$46</f>
        <v>5.0065670712091817E-4</v>
      </c>
      <c r="V57" s="70">
        <f>+A!U56/A!U$46</f>
        <v>4.7236672455466567E-4</v>
      </c>
      <c r="W57" s="69">
        <f>+A!V56/A!V$46</f>
        <v>7.5795724839013254E-4</v>
      </c>
      <c r="X57" s="70">
        <f>+A!W56/A!W$46</f>
        <v>1.032253927002148E-2</v>
      </c>
      <c r="Y57" s="69">
        <f>+A!X56/A!X$46</f>
        <v>1.0263491634974423E-2</v>
      </c>
      <c r="Z57" s="71">
        <f>+A!Y56/A!Y$46</f>
        <v>7.5391703882631616E-3</v>
      </c>
      <c r="AA57" s="71">
        <f>+A!Z56/A!Z$46</f>
        <v>9.7635395264227924E-3</v>
      </c>
      <c r="AB57" s="71">
        <f>+A!AA56/A!AA$46</f>
        <v>8.084598253315747E-3</v>
      </c>
      <c r="AC57" s="71">
        <f>+A!AB56/A!AB$46</f>
        <v>2.2510162886037181E-2</v>
      </c>
      <c r="AD57" s="71">
        <f>+A!AC56/A!AC$46</f>
        <v>1.4861927962597332E-2</v>
      </c>
      <c r="AE57" s="71">
        <f>+A!AD56/A!AD$46</f>
        <v>4.0532631147411746E-3</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203" t="s">
        <v>26</v>
      </c>
      <c r="D61" s="219"/>
      <c r="E61" s="48">
        <f>+B!E46/B!E$46</f>
        <v>1</v>
      </c>
      <c r="F61" s="62">
        <f>+B!F46/B!F$46</f>
        <v>1</v>
      </c>
      <c r="G61" s="48">
        <f>+B!G46/B!G$46</f>
        <v>1</v>
      </c>
      <c r="H61" s="62">
        <f>+B!H46/B!H$46</f>
        <v>1</v>
      </c>
      <c r="I61" s="48">
        <f>+B!I46/B!I$46</f>
        <v>1</v>
      </c>
      <c r="J61" s="62">
        <f>+B!J46/B!J$46</f>
        <v>1</v>
      </c>
      <c r="K61" s="48">
        <f>+B!K46/B!K$46</f>
        <v>1</v>
      </c>
      <c r="L61" s="62">
        <f>+B!L46/B!L$46</f>
        <v>1</v>
      </c>
      <c r="M61" s="48">
        <f>+B!M46/B!M$46</f>
        <v>1</v>
      </c>
      <c r="N61" s="62">
        <f>+B!N46/B!N$46</f>
        <v>1</v>
      </c>
      <c r="O61" s="48">
        <f>+B!O46/B!O$46</f>
        <v>1</v>
      </c>
      <c r="P61" s="62">
        <f>+B!P46/B!P$46</f>
        <v>1</v>
      </c>
      <c r="Q61" s="48">
        <f>+B!Q46/B!Q$46</f>
        <v>1</v>
      </c>
      <c r="R61" s="62">
        <f>+B!R46/B!R$46</f>
        <v>1</v>
      </c>
      <c r="S61" s="48">
        <f>+B!S46/B!S$46</f>
        <v>1</v>
      </c>
      <c r="T61" s="62">
        <f>+B!T46/B!T$46</f>
        <v>1</v>
      </c>
      <c r="U61" s="48">
        <f>+B!U46/B!U$46</f>
        <v>1</v>
      </c>
      <c r="V61" s="62">
        <f>+B!V46/B!V$46</f>
        <v>1</v>
      </c>
      <c r="W61" s="48">
        <f>+B!W46/B!W$46</f>
        <v>1</v>
      </c>
      <c r="X61" s="62">
        <f>+B!X46/B!X$46</f>
        <v>1</v>
      </c>
      <c r="Y61" s="48">
        <f>+B!Y46/B!Y$46</f>
        <v>1</v>
      </c>
      <c r="Z61" s="63">
        <f>+B!Z46/B!Z$46</f>
        <v>1</v>
      </c>
      <c r="AA61" s="63">
        <f>+B!AA46/B!AA$46</f>
        <v>1</v>
      </c>
      <c r="AB61" s="63">
        <f>+B!AB46/B!AB$46</f>
        <v>1</v>
      </c>
      <c r="AC61" s="63">
        <f>+B!AC46/B!AC$46</f>
        <v>1</v>
      </c>
      <c r="AD61" s="63">
        <f>+B!AD46/B!AD$46</f>
        <v>1</v>
      </c>
      <c r="AE61" s="63">
        <f>+B!AE46/B!AE$46</f>
        <v>1</v>
      </c>
    </row>
    <row r="62" spans="3:31" x14ac:dyDescent="0.25">
      <c r="C62" s="198" t="s">
        <v>16</v>
      </c>
      <c r="D62" s="218"/>
      <c r="E62" s="49">
        <f>+B!E47/B!E$46</f>
        <v>5.8304815335683803E-2</v>
      </c>
      <c r="F62" s="64">
        <f>+B!F47/B!F$46</f>
        <v>3.7914822946988114E-2</v>
      </c>
      <c r="G62" s="49">
        <f>+B!G47/B!G$46</f>
        <v>3.5125263772280341E-2</v>
      </c>
      <c r="H62" s="64">
        <f>+B!H47/B!H$46</f>
        <v>3.7888231604209816E-2</v>
      </c>
      <c r="I62" s="49">
        <f>+B!I47/B!I$46</f>
        <v>3.7265820799300756E-2</v>
      </c>
      <c r="J62" s="64">
        <f>+B!J47/B!J$46</f>
        <v>5.8426452608076232E-2</v>
      </c>
      <c r="K62" s="49">
        <f>+B!K47/B!K$46</f>
        <v>5.3639279743154314E-2</v>
      </c>
      <c r="L62" s="64">
        <f>+B!L47/B!L$46</f>
        <v>1.9645099260646368E-2</v>
      </c>
      <c r="M62" s="49">
        <f>+B!M47/B!M$46</f>
        <v>4.0113766315139278E-2</v>
      </c>
      <c r="N62" s="64">
        <f>+B!N47/B!N$46</f>
        <v>2.4464967247959633E-2</v>
      </c>
      <c r="O62" s="49">
        <f>+B!O47/B!O$46</f>
        <v>6.3155843193848676E-2</v>
      </c>
      <c r="P62" s="64">
        <f>+B!P47/B!P$46</f>
        <v>1.0830109639712678E-2</v>
      </c>
      <c r="Q62" s="49">
        <f>+B!Q47/B!Q$46</f>
        <v>1.0020604723028988E-2</v>
      </c>
      <c r="R62" s="64">
        <f>+B!R47/B!R$46</f>
        <v>5.8919488740219652E-3</v>
      </c>
      <c r="S62" s="49">
        <f>+B!S47/B!S$46</f>
        <v>2.8799302124860745E-3</v>
      </c>
      <c r="T62" s="64">
        <f>+B!T47/B!T$46</f>
        <v>1.0049639462526775E-2</v>
      </c>
      <c r="U62" s="49">
        <f>+B!U47/B!U$46</f>
        <v>1.0715684684709445E-2</v>
      </c>
      <c r="V62" s="64">
        <f>+B!V47/B!V$46</f>
        <v>1.407207481973497E-2</v>
      </c>
      <c r="W62" s="49">
        <f>+B!W47/B!W$46</f>
        <v>1.2876112161010006E-2</v>
      </c>
      <c r="X62" s="64">
        <f>+B!X47/B!X$46</f>
        <v>1.7840042081411347E-2</v>
      </c>
      <c r="Y62" s="49">
        <f>+B!Y47/B!Y$46</f>
        <v>1.3502052176088434E-2</v>
      </c>
      <c r="Z62" s="65">
        <f>+B!Z47/B!Z$46</f>
        <v>3.2876710510550154E-2</v>
      </c>
      <c r="AA62" s="65">
        <f>+B!AA47/B!AA$46</f>
        <v>2.4976561756052239E-2</v>
      </c>
      <c r="AB62" s="65">
        <f>+B!AB47/B!AB$46</f>
        <v>2.2572874552606943E-2</v>
      </c>
      <c r="AC62" s="65">
        <f>+B!AC47/B!AC$46</f>
        <v>2.5194731154670649E-2</v>
      </c>
      <c r="AD62" s="65">
        <f>+B!AD47/B!AD$46</f>
        <v>4.0036705712389084E-2</v>
      </c>
      <c r="AE62" s="65">
        <f>+B!AE47/B!AE$46</f>
        <v>4.9773040710691156E-2</v>
      </c>
    </row>
    <row r="63" spans="3:31" x14ac:dyDescent="0.25">
      <c r="C63" s="207" t="s">
        <v>17</v>
      </c>
      <c r="D63" s="217"/>
      <c r="E63" s="66">
        <f>+B!E48/B!E$46</f>
        <v>7.9276329633032935E-3</v>
      </c>
      <c r="F63" s="67">
        <f>+B!F48/B!F$46</f>
        <v>7.8897759479145124E-3</v>
      </c>
      <c r="G63" s="66">
        <f>+B!G48/B!G$46</f>
        <v>4.7596131475941108E-3</v>
      </c>
      <c r="H63" s="67">
        <f>+B!H48/B!H$46</f>
        <v>4.4281544469471808E-3</v>
      </c>
      <c r="I63" s="66">
        <f>+B!I48/B!I$46</f>
        <v>5.2836070983408364E-3</v>
      </c>
      <c r="J63" s="67">
        <f>+B!J48/B!J$46</f>
        <v>4.9273643352125539E-3</v>
      </c>
      <c r="K63" s="66">
        <f>+B!K48/B!K$46</f>
        <v>8.2584642392721525E-3</v>
      </c>
      <c r="L63" s="67">
        <f>+B!L48/B!L$46</f>
        <v>1.3469451707728007E-2</v>
      </c>
      <c r="M63" s="66">
        <f>+B!M48/B!M$46</f>
        <v>7.1328738991505965E-3</v>
      </c>
      <c r="N63" s="67">
        <f>+B!N48/B!N$46</f>
        <v>1.478004270386059E-2</v>
      </c>
      <c r="O63" s="66">
        <f>+B!O48/B!O$46</f>
        <v>1.0829034385196458E-2</v>
      </c>
      <c r="P63" s="67">
        <f>+B!P48/B!P$46</f>
        <v>9.799264569683443E-3</v>
      </c>
      <c r="Q63" s="66">
        <f>+B!Q48/B!Q$46</f>
        <v>8.5990026360593559E-3</v>
      </c>
      <c r="R63" s="67">
        <f>+B!R48/B!R$46</f>
        <v>4.6368746541864611E-3</v>
      </c>
      <c r="S63" s="66">
        <f>+B!S48/B!S$46</f>
        <v>2.4032573229673428E-3</v>
      </c>
      <c r="T63" s="67">
        <f>+B!T48/B!T$46</f>
        <v>3.7947474207443549E-3</v>
      </c>
      <c r="U63" s="66">
        <f>+B!U48/B!U$46</f>
        <v>3.0819675735696281E-3</v>
      </c>
      <c r="V63" s="67">
        <f>+B!V48/B!V$46</f>
        <v>6.1908478564880682E-3</v>
      </c>
      <c r="W63" s="66">
        <f>+B!W48/B!W$46</f>
        <v>4.9004446915337126E-3</v>
      </c>
      <c r="X63" s="67">
        <f>+B!X48/B!X$46</f>
        <v>5.3841099511747733E-3</v>
      </c>
      <c r="Y63" s="66">
        <f>+B!Y48/B!Y$46</f>
        <v>4.4690703837764727E-3</v>
      </c>
      <c r="Z63" s="68">
        <f>+B!Z48/B!Z$46</f>
        <v>1.3080863482413479E-2</v>
      </c>
      <c r="AA63" s="68">
        <f>+B!AA48/B!AA$46</f>
        <v>7.2815948110995649E-3</v>
      </c>
      <c r="AB63" s="68">
        <f>+B!AB48/B!AB$46</f>
        <v>5.4648496981002737E-3</v>
      </c>
      <c r="AC63" s="68">
        <f>+B!AC48/B!AC$46</f>
        <v>6.3785320638998959E-3</v>
      </c>
      <c r="AD63" s="68">
        <f>+B!AD48/B!AD$46</f>
        <v>9.1629712139122826E-3</v>
      </c>
      <c r="AE63" s="68">
        <f>+B!AE48/B!AE$46</f>
        <v>7.5264061468112613E-3</v>
      </c>
    </row>
    <row r="64" spans="3:31" x14ac:dyDescent="0.25">
      <c r="C64" s="198" t="s">
        <v>18</v>
      </c>
      <c r="D64" s="218"/>
      <c r="E64" s="49">
        <f>+B!E49/B!E$46</f>
        <v>7.6303958509000465E-3</v>
      </c>
      <c r="F64" s="64">
        <f>+B!F49/B!F$46</f>
        <v>1.2664006235226408E-2</v>
      </c>
      <c r="G64" s="49">
        <f>+B!G49/B!G$46</f>
        <v>6.1544960673950927E-3</v>
      </c>
      <c r="H64" s="64">
        <f>+B!H49/B!H$46</f>
        <v>6.3678925869094065E-3</v>
      </c>
      <c r="I64" s="49">
        <f>+B!I49/B!I$46</f>
        <v>5.2305180119634181E-3</v>
      </c>
      <c r="J64" s="64">
        <f>+B!J49/B!J$46</f>
        <v>7.5300796301323459E-3</v>
      </c>
      <c r="K64" s="49">
        <f>+B!K49/B!K$46</f>
        <v>8.3654480802634202E-3</v>
      </c>
      <c r="L64" s="64">
        <f>+B!L49/B!L$46</f>
        <v>1.3336978719319235E-2</v>
      </c>
      <c r="M64" s="49">
        <f>+B!M49/B!M$46</f>
        <v>9.0625210023381406E-3</v>
      </c>
      <c r="N64" s="64">
        <f>+B!N49/B!N$46</f>
        <v>1.5908639807556763E-2</v>
      </c>
      <c r="O64" s="49">
        <f>+B!O49/B!O$46</f>
        <v>1.1219184972269002E-2</v>
      </c>
      <c r="P64" s="64">
        <f>+B!P49/B!P$46</f>
        <v>1.9418960251764577E-2</v>
      </c>
      <c r="Q64" s="49">
        <f>+B!Q49/B!Q$46</f>
        <v>1.9627093501575984E-2</v>
      </c>
      <c r="R64" s="64">
        <f>+B!R49/B!R$46</f>
        <v>1.4184451760310022E-2</v>
      </c>
      <c r="S64" s="49">
        <f>+B!S49/B!S$46</f>
        <v>4.1874093234480899E-3</v>
      </c>
      <c r="T64" s="64">
        <f>+B!T49/B!T$46</f>
        <v>6.286707655034497E-3</v>
      </c>
      <c r="U64" s="49">
        <f>+B!U49/B!U$46</f>
        <v>5.3244847308837146E-3</v>
      </c>
      <c r="V64" s="64">
        <f>+B!V49/B!V$46</f>
        <v>7.8926051914249128E-3</v>
      </c>
      <c r="W64" s="49">
        <f>+B!W49/B!W$46</f>
        <v>4.9388647677211066E-3</v>
      </c>
      <c r="X64" s="64">
        <f>+B!X49/B!X$46</f>
        <v>4.3308839793908989E-3</v>
      </c>
      <c r="Y64" s="49">
        <f>+B!Y49/B!Y$46</f>
        <v>3.6417940318810441E-3</v>
      </c>
      <c r="Z64" s="65">
        <f>+B!Z49/B!Z$46</f>
        <v>8.9270324950398248E-3</v>
      </c>
      <c r="AA64" s="65">
        <f>+B!AA49/B!AA$46</f>
        <v>7.3414162217963859E-3</v>
      </c>
      <c r="AB64" s="65">
        <f>+B!AB49/B!AB$46</f>
        <v>6.4803309046078715E-3</v>
      </c>
      <c r="AC64" s="65">
        <f>+B!AC49/B!AC$46</f>
        <v>4.9379464714598368E-3</v>
      </c>
      <c r="AD64" s="65">
        <f>+B!AD49/B!AD$46</f>
        <v>6.1224030765863477E-3</v>
      </c>
      <c r="AE64" s="65">
        <f>+B!AE49/B!AE$46</f>
        <v>4.9732338155983741E-3</v>
      </c>
    </row>
    <row r="65" spans="3:31" x14ac:dyDescent="0.25">
      <c r="C65" s="207" t="s">
        <v>19</v>
      </c>
      <c r="D65" s="217"/>
      <c r="E65" s="66">
        <f>+B!E50/B!E$46</f>
        <v>7.8954550340081461E-3</v>
      </c>
      <c r="F65" s="67">
        <f>+B!F50/B!F$46</f>
        <v>5.6116398562369996E-3</v>
      </c>
      <c r="G65" s="66">
        <f>+B!G50/B!G$46</f>
        <v>4.4902837924433578E-3</v>
      </c>
      <c r="H65" s="67">
        <f>+B!H50/B!H$46</f>
        <v>3.5557347932992792E-3</v>
      </c>
      <c r="I65" s="66">
        <f>+B!I50/B!I$46</f>
        <v>5.3518218637460683E-3</v>
      </c>
      <c r="J65" s="67">
        <f>+B!J50/B!J$46</f>
        <v>3.1004614928124546E-3</v>
      </c>
      <c r="K65" s="66">
        <f>+B!K50/B!K$46</f>
        <v>5.8216547895607786E-3</v>
      </c>
      <c r="L65" s="67">
        <f>+B!L50/B!L$46</f>
        <v>6.8364223962027095E-3</v>
      </c>
      <c r="M65" s="66">
        <f>+B!M50/B!M$46</f>
        <v>2.7795340926296923E-3</v>
      </c>
      <c r="N65" s="67">
        <f>+B!N50/B!N$46</f>
        <v>1.6270926064113723E-2</v>
      </c>
      <c r="O65" s="66">
        <f>+B!O50/B!O$46</f>
        <v>6.2525906353291943E-2</v>
      </c>
      <c r="P65" s="67">
        <f>+B!P50/B!P$46</f>
        <v>3.7590928172444959E-3</v>
      </c>
      <c r="Q65" s="66">
        <f>+B!Q50/B!Q$46</f>
        <v>4.5769832438571096E-3</v>
      </c>
      <c r="R65" s="67">
        <f>+B!R50/B!R$46</f>
        <v>8.1562209937874955E-3</v>
      </c>
      <c r="S65" s="66">
        <f>+B!S50/B!S$46</f>
        <v>3.4493839112309161E-3</v>
      </c>
      <c r="T65" s="67">
        <f>+B!T50/B!T$46</f>
        <v>5.2294378593108672E-3</v>
      </c>
      <c r="U65" s="66">
        <f>+B!U50/B!U$46</f>
        <v>4.6484175693095025E-3</v>
      </c>
      <c r="V65" s="67">
        <f>+B!V50/B!V$46</f>
        <v>5.2043870122533434E-2</v>
      </c>
      <c r="W65" s="66">
        <f>+B!W50/B!W$46</f>
        <v>1.5341304728140727E-2</v>
      </c>
      <c r="X65" s="67">
        <f>+B!X50/B!X$46</f>
        <v>6.7672358447303819E-3</v>
      </c>
      <c r="Y65" s="66">
        <f>+B!Y50/B!Y$46</f>
        <v>7.6560161985099245E-3</v>
      </c>
      <c r="Z65" s="68">
        <f>+B!Z50/B!Z$46</f>
        <v>1.5641523733724155E-2</v>
      </c>
      <c r="AA65" s="68">
        <f>+B!AA50/B!AA$46</f>
        <v>1.3824247542599028E-2</v>
      </c>
      <c r="AB65" s="68">
        <f>+B!AB50/B!AB$46</f>
        <v>1.1215860435533622E-2</v>
      </c>
      <c r="AC65" s="68">
        <f>+B!AC50/B!AC$46</f>
        <v>9.0129400025104438E-3</v>
      </c>
      <c r="AD65" s="68">
        <f>+B!AD50/B!AD$46</f>
        <v>8.4332490491557544E-3</v>
      </c>
      <c r="AE65" s="68">
        <f>+B!AE50/B!AE$46</f>
        <v>8.7673289279016249E-3</v>
      </c>
    </row>
    <row r="66" spans="3:31" x14ac:dyDescent="0.25">
      <c r="C66" s="198" t="s">
        <v>20</v>
      </c>
      <c r="D66" s="218"/>
      <c r="E66" s="49">
        <f>+B!E51/B!E$46</f>
        <v>2.0710378956578869E-4</v>
      </c>
      <c r="F66" s="64">
        <f>+B!F51/B!F$46</f>
        <v>1.8072953299394084E-4</v>
      </c>
      <c r="G66" s="49">
        <f>+B!G51/B!G$46</f>
        <v>1.6504695860867008E-4</v>
      </c>
      <c r="H66" s="64">
        <f>+B!H51/B!H$46</f>
        <v>2.6553388603718392E-4</v>
      </c>
      <c r="I66" s="49">
        <f>+B!I51/B!I$46</f>
        <v>4.5541784410858127E-4</v>
      </c>
      <c r="J66" s="64">
        <f>+B!J51/B!J$46</f>
        <v>5.3381281868361964E-4</v>
      </c>
      <c r="K66" s="49">
        <f>+B!K51/B!K$46</f>
        <v>7.211814079656748E-4</v>
      </c>
      <c r="L66" s="64">
        <f>+B!L51/B!L$46</f>
        <v>7.4215745107168848E-4</v>
      </c>
      <c r="M66" s="49">
        <f>+B!M51/B!M$46</f>
        <v>7.0169841413878051E-4</v>
      </c>
      <c r="N66" s="64">
        <f>+B!N51/B!N$46</f>
        <v>1.0933140044110769E-3</v>
      </c>
      <c r="O66" s="49">
        <f>+B!O51/B!O$46</f>
        <v>8.200833872482467E-4</v>
      </c>
      <c r="P66" s="64">
        <f>+B!P51/B!P$46</f>
        <v>5.8672232269762657E-4</v>
      </c>
      <c r="Q66" s="49">
        <f>+B!Q51/B!Q$46</f>
        <v>6.0395804330705893E-4</v>
      </c>
      <c r="R66" s="64">
        <f>+B!R51/B!R$46</f>
        <v>3.2084282733596612E-4</v>
      </c>
      <c r="S66" s="49">
        <f>+B!S51/B!S$46</f>
        <v>9.4372292085311406E-5</v>
      </c>
      <c r="T66" s="64">
        <f>+B!T51/B!T$46</f>
        <v>3.0631811891138321E-4</v>
      </c>
      <c r="U66" s="49">
        <f>+B!U51/B!U$46</f>
        <v>1.9964544757433922E-4</v>
      </c>
      <c r="V66" s="64">
        <f>+B!V51/B!V$46</f>
        <v>5.0891490936061151E-4</v>
      </c>
      <c r="W66" s="49">
        <f>+B!W51/B!W$46</f>
        <v>6.9761044855691338E-4</v>
      </c>
      <c r="X66" s="64">
        <f>+B!X51/B!X$46</f>
        <v>1.7640635537212375E-4</v>
      </c>
      <c r="Y66" s="49">
        <f>+B!Y51/B!Y$46</f>
        <v>1.3740485069278858E-4</v>
      </c>
      <c r="Z66" s="65">
        <f>+B!Z51/B!Z$46</f>
        <v>5.0489344750190984E-4</v>
      </c>
      <c r="AA66" s="65">
        <f>+B!AA51/B!AA$46</f>
        <v>6.4684574886765035E-4</v>
      </c>
      <c r="AB66" s="65">
        <f>+B!AB51/B!AB$46</f>
        <v>7.0386203156945222E-4</v>
      </c>
      <c r="AC66" s="65">
        <f>+B!AC51/B!AC$46</f>
        <v>8.3320559057475821E-4</v>
      </c>
      <c r="AD66" s="65">
        <f>+B!AD51/B!AD$46</f>
        <v>7.3724817115645004E-4</v>
      </c>
      <c r="AE66" s="65">
        <f>+B!AE51/B!AE$46</f>
        <v>5.9074099939925928E-4</v>
      </c>
    </row>
    <row r="67" spans="3:31" x14ac:dyDescent="0.25">
      <c r="C67" s="207" t="s">
        <v>21</v>
      </c>
      <c r="D67" s="217"/>
      <c r="E67" s="66">
        <f>+B!E52/B!E$46</f>
        <v>0.24212523294029309</v>
      </c>
      <c r="F67" s="67">
        <f>+B!F52/B!F$46</f>
        <v>0.25133139276078453</v>
      </c>
      <c r="G67" s="66">
        <f>+B!G52/B!G$46</f>
        <v>0.17575654175663155</v>
      </c>
      <c r="H67" s="67">
        <f>+B!H52/B!H$46</f>
        <v>0.18094936624505192</v>
      </c>
      <c r="I67" s="66">
        <f>+B!I52/B!I$46</f>
        <v>0.16511389022204881</v>
      </c>
      <c r="J67" s="67">
        <f>+B!J52/B!J$46</f>
        <v>0.24680482515672447</v>
      </c>
      <c r="K67" s="66">
        <f>+B!K52/B!K$46</f>
        <v>0.26127599296990234</v>
      </c>
      <c r="L67" s="67">
        <f>+B!L52/B!L$46</f>
        <v>0.39433848719864778</v>
      </c>
      <c r="M67" s="66">
        <f>+B!M52/B!M$46</f>
        <v>0.24305041947144582</v>
      </c>
      <c r="N67" s="67">
        <f>+B!N52/B!N$46</f>
        <v>0.35160787759330092</v>
      </c>
      <c r="O67" s="66">
        <f>+B!O52/B!O$46</f>
        <v>0.33170310865879554</v>
      </c>
      <c r="P67" s="67">
        <f>+B!P52/B!P$46</f>
        <v>0.38154112722544231</v>
      </c>
      <c r="Q67" s="66">
        <f>+B!Q52/B!Q$46</f>
        <v>0.32417912786458497</v>
      </c>
      <c r="R67" s="67">
        <f>+B!R52/B!R$46</f>
        <v>0.20207623245818934</v>
      </c>
      <c r="S67" s="66">
        <f>+B!S52/B!S$46</f>
        <v>0.11840645679784405</v>
      </c>
      <c r="T67" s="67">
        <f>+B!T52/B!T$46</f>
        <v>0.17145544799022777</v>
      </c>
      <c r="U67" s="66">
        <f>+B!U52/B!U$46</f>
        <v>0.13814516860479498</v>
      </c>
      <c r="V67" s="67">
        <f>+B!V52/B!V$46</f>
        <v>0.22173257178109301</v>
      </c>
      <c r="W67" s="66">
        <f>+B!W52/B!W$46</f>
        <v>0.1911278818341676</v>
      </c>
      <c r="X67" s="67">
        <f>+B!X52/B!X$46</f>
        <v>0.17821294273151519</v>
      </c>
      <c r="Y67" s="66">
        <f>+B!Y52/B!Y$46</f>
        <v>0.1533424541159486</v>
      </c>
      <c r="Z67" s="68">
        <f>+B!Z52/B!Z$46</f>
        <v>0.2984627109393882</v>
      </c>
      <c r="AA67" s="68">
        <f>+B!AA52/B!AA$46</f>
        <v>0.24768390110676392</v>
      </c>
      <c r="AB67" s="68">
        <f>+B!AB52/B!AB$46</f>
        <v>0.21767805774716814</v>
      </c>
      <c r="AC67" s="68">
        <f>+B!AC52/B!AC$46</f>
        <v>0.18370462882255303</v>
      </c>
      <c r="AD67" s="68">
        <f>+B!AD52/B!AD$46</f>
        <v>0.23825193426397503</v>
      </c>
      <c r="AE67" s="68">
        <f>+B!AE52/B!AE$46</f>
        <v>0.19679186843914551</v>
      </c>
    </row>
    <row r="68" spans="3:31" x14ac:dyDescent="0.25">
      <c r="C68" s="198" t="s">
        <v>22</v>
      </c>
      <c r="D68" s="218"/>
      <c r="E68" s="49">
        <f>+B!E53/B!E$46</f>
        <v>9.3549608902520065E-2</v>
      </c>
      <c r="F68" s="64">
        <f>+B!F53/B!F$46</f>
        <v>0.1249801154692861</v>
      </c>
      <c r="G68" s="49">
        <f>+B!G53/B!G$46</f>
        <v>0.13702799557556436</v>
      </c>
      <c r="H68" s="64">
        <f>+B!H53/B!H$46</f>
        <v>0.11085309379298069</v>
      </c>
      <c r="I68" s="49">
        <f>+B!I53/B!I$46</f>
        <v>0.10804267843639988</v>
      </c>
      <c r="J68" s="64">
        <f>+B!J53/B!J$46</f>
        <v>9.8549075436082309E-2</v>
      </c>
      <c r="K68" s="49">
        <f>+B!K53/B!K$46</f>
        <v>0.11305924246959717</v>
      </c>
      <c r="L68" s="64">
        <f>+B!L53/B!L$46</f>
        <v>0.16428439423792193</v>
      </c>
      <c r="M68" s="49">
        <f>+B!M53/B!M$46</f>
        <v>8.4780198845234245E-2</v>
      </c>
      <c r="N68" s="64">
        <f>+B!N53/B!N$46</f>
        <v>0.12783751015527045</v>
      </c>
      <c r="O68" s="49">
        <f>+B!O53/B!O$46</f>
        <v>0.1128319652154274</v>
      </c>
      <c r="P68" s="64">
        <f>+B!P53/B!P$46</f>
        <v>0.1154546478432745</v>
      </c>
      <c r="Q68" s="49">
        <f>+B!Q53/B!Q$46</f>
        <v>0.13933997996254896</v>
      </c>
      <c r="R68" s="64">
        <f>+B!R53/B!R$46</f>
        <v>7.5511314152280795E-2</v>
      </c>
      <c r="S68" s="49">
        <f>+B!S53/B!S$46</f>
        <v>3.77580695114808E-2</v>
      </c>
      <c r="T68" s="64">
        <f>+B!T53/B!T$46</f>
        <v>4.9565417841106352E-2</v>
      </c>
      <c r="U68" s="49">
        <f>+B!U53/B!U$46</f>
        <v>3.8384791075173362E-2</v>
      </c>
      <c r="V68" s="64">
        <f>+B!V53/B!V$46</f>
        <v>5.499517387062508E-2</v>
      </c>
      <c r="W68" s="49">
        <f>+B!W53/B!W$46</f>
        <v>4.720106405120833E-2</v>
      </c>
      <c r="X68" s="64">
        <f>+B!X53/B!X$46</f>
        <v>3.4736181921178277E-2</v>
      </c>
      <c r="Y68" s="49">
        <f>+B!Y53/B!Y$46</f>
        <v>3.1750179158229946E-2</v>
      </c>
      <c r="Z68" s="65">
        <f>+B!Z53/B!Z$46</f>
        <v>7.3159480572635133E-2</v>
      </c>
      <c r="AA68" s="65">
        <f>+B!AA53/B!AA$46</f>
        <v>6.7686555552107161E-2</v>
      </c>
      <c r="AB68" s="65">
        <f>+B!AB53/B!AB$46</f>
        <v>5.518157465304125E-2</v>
      </c>
      <c r="AC68" s="65">
        <f>+B!AC53/B!AC$46</f>
        <v>4.6143096666790548E-2</v>
      </c>
      <c r="AD68" s="65">
        <f>+B!AD53/B!AD$46</f>
        <v>4.3986982742243462E-2</v>
      </c>
      <c r="AE68" s="65">
        <f>+B!AE53/B!AE$46</f>
        <v>3.5229610413561825E-2</v>
      </c>
    </row>
    <row r="69" spans="3:31" x14ac:dyDescent="0.25">
      <c r="C69" s="207" t="s">
        <v>23</v>
      </c>
      <c r="D69" s="217"/>
      <c r="E69" s="66">
        <f>+B!E54/B!E$46</f>
        <v>0.37096477776247128</v>
      </c>
      <c r="F69" s="67">
        <f>+B!F54/B!F$46</f>
        <v>0.30949660900445686</v>
      </c>
      <c r="G69" s="66">
        <f>+B!G54/B!G$46</f>
        <v>0.4215825928662098</v>
      </c>
      <c r="H69" s="67">
        <f>+B!H54/B!H$46</f>
        <v>0.50427340138157328</v>
      </c>
      <c r="I69" s="66">
        <f>+B!I54/B!I$46</f>
        <v>0.54519477918678938</v>
      </c>
      <c r="J69" s="67">
        <f>+B!J54/B!J$46</f>
        <v>0.5275038562953891</v>
      </c>
      <c r="K69" s="66">
        <f>+B!K54/B!K$46</f>
        <v>0.50831949105700014</v>
      </c>
      <c r="L69" s="67">
        <f>+B!L54/B!L$46</f>
        <v>0.3166797130886696</v>
      </c>
      <c r="M69" s="66">
        <f>+B!M54/B!M$46</f>
        <v>0.56543040639082998</v>
      </c>
      <c r="N69" s="67">
        <f>+B!N54/B!N$46</f>
        <v>0.3724839412242601</v>
      </c>
      <c r="O69" s="66">
        <f>+B!O54/B!O$46</f>
        <v>0.33046172749080421</v>
      </c>
      <c r="P69" s="67">
        <f>+B!P54/B!P$46</f>
        <v>0.37046708807385392</v>
      </c>
      <c r="Q69" s="66">
        <f>+B!Q54/B!Q$46</f>
        <v>0.40959347478300462</v>
      </c>
      <c r="R69" s="67">
        <f>+B!R54/B!R$46</f>
        <v>0.6376425365484335</v>
      </c>
      <c r="S69" s="66">
        <f>+B!S54/B!S$46</f>
        <v>0.79755809737894001</v>
      </c>
      <c r="T69" s="67">
        <f>+B!T54/B!T$46</f>
        <v>0.68402130402563521</v>
      </c>
      <c r="U69" s="66">
        <f>+B!U54/B!U$46</f>
        <v>0.75687653055334914</v>
      </c>
      <c r="V69" s="67">
        <f>+B!V54/B!V$46</f>
        <v>0.57402312036557279</v>
      </c>
      <c r="W69" s="66">
        <f>+B!W54/B!W$46</f>
        <v>0.66786763114458803</v>
      </c>
      <c r="X69" s="67">
        <f>+B!X54/B!X$46</f>
        <v>0.70141728035391548</v>
      </c>
      <c r="Y69" s="66">
        <f>+B!Y54/B!Y$46</f>
        <v>0.74597682278840571</v>
      </c>
      <c r="Z69" s="68">
        <f>+B!Z54/B!Z$46</f>
        <v>0.47203605521609571</v>
      </c>
      <c r="AA69" s="68">
        <f>+B!AA54/B!AA$46</f>
        <v>0.55253826304578857</v>
      </c>
      <c r="AB69" s="68">
        <f>+B!AB54/B!AB$46</f>
        <v>0.61173197170105698</v>
      </c>
      <c r="AC69" s="68">
        <f>+B!AC54/B!AC$46</f>
        <v>0.67487586278955125</v>
      </c>
      <c r="AD69" s="68">
        <f>+B!AD54/B!AD$46</f>
        <v>0.59602486231967289</v>
      </c>
      <c r="AE69" s="68">
        <f>+B!AE54/B!AE$46</f>
        <v>0.64851164121542182</v>
      </c>
    </row>
    <row r="70" spans="3:31" x14ac:dyDescent="0.25">
      <c r="C70" s="198" t="s">
        <v>24</v>
      </c>
      <c r="D70" s="218"/>
      <c r="E70" s="49">
        <f>+B!E55/B!E$46</f>
        <v>3.1509029227478398E-2</v>
      </c>
      <c r="F70" s="64">
        <f>+B!F55/B!F$46</f>
        <v>4.6698113358282334E-2</v>
      </c>
      <c r="G70" s="49">
        <f>+B!G55/B!G$46</f>
        <v>2.8947400644073744E-2</v>
      </c>
      <c r="H70" s="64">
        <f>+B!H55/B!H$46</f>
        <v>4.2913578792544302E-2</v>
      </c>
      <c r="I70" s="49">
        <f>+B!I55/B!I$46</f>
        <v>6.6752164281694254E-2</v>
      </c>
      <c r="J70" s="64">
        <f>+B!J55/B!J$46</f>
        <v>3.825965862579099E-2</v>
      </c>
      <c r="K70" s="49">
        <f>+B!K55/B!K$46</f>
        <v>4.0400974671273876E-2</v>
      </c>
      <c r="L70" s="64">
        <f>+B!L55/B!L$46</f>
        <v>7.0630706752379757E-2</v>
      </c>
      <c r="M70" s="49">
        <f>+B!M55/B!M$46</f>
        <v>4.6408963019932893E-2</v>
      </c>
      <c r="N70" s="64">
        <f>+B!N55/B!N$46</f>
        <v>7.4827170745096844E-2</v>
      </c>
      <c r="O70" s="49">
        <f>+B!O55/B!O$46</f>
        <v>7.6028600717633829E-2</v>
      </c>
      <c r="P70" s="64">
        <f>+B!P55/B!P$46</f>
        <v>8.7407489456287929E-2</v>
      </c>
      <c r="Q70" s="49">
        <f>+B!Q55/B!Q$46</f>
        <v>8.2723315765763611E-2</v>
      </c>
      <c r="R70" s="64">
        <f>+B!R55/B!R$46</f>
        <v>5.0741918420358745E-2</v>
      </c>
      <c r="S70" s="49">
        <f>+B!S55/B!S$46</f>
        <v>3.2055542091419795E-2</v>
      </c>
      <c r="T70" s="64">
        <f>+B!T55/B!T$46</f>
        <v>6.8643602532390852E-2</v>
      </c>
      <c r="U70" s="49">
        <f>+B!U55/B!U$46</f>
        <v>4.0689431314400046E-2</v>
      </c>
      <c r="V70" s="64">
        <f>+B!V55/B!V$46</f>
        <v>6.7283478348268047E-2</v>
      </c>
      <c r="W70" s="49">
        <f>+B!W55/B!W$46</f>
        <v>5.2539775725000709E-2</v>
      </c>
      <c r="X70" s="64">
        <f>+B!X55/B!X$46</f>
        <v>4.9388341291036114E-2</v>
      </c>
      <c r="Y70" s="49">
        <f>+B!Y55/B!Y$46</f>
        <v>3.8141043782362494E-2</v>
      </c>
      <c r="Z70" s="65">
        <f>+B!Z55/B!Z$46</f>
        <v>8.2982067836772699E-2</v>
      </c>
      <c r="AA70" s="65">
        <f>+B!AA55/B!AA$46</f>
        <v>7.5687049579764021E-2</v>
      </c>
      <c r="AB70" s="65">
        <f>+B!AB55/B!AB$46</f>
        <v>6.7970263601686745E-2</v>
      </c>
      <c r="AC70" s="65">
        <f>+B!AC55/B!AC$46</f>
        <v>4.8175405650460745E-2</v>
      </c>
      <c r="AD70" s="65">
        <f>+B!AD55/B!AD$46</f>
        <v>5.7092937624388017E-2</v>
      </c>
      <c r="AE70" s="65">
        <f>+B!AE55/B!AE$46</f>
        <v>4.7644316762563685E-2</v>
      </c>
    </row>
    <row r="71" spans="3:31" ht="15.75" thickBot="1" x14ac:dyDescent="0.3">
      <c r="C71" s="209" t="s">
        <v>25</v>
      </c>
      <c r="D71" s="238"/>
      <c r="E71" s="69">
        <f>+B!E56/B!E$46</f>
        <v>0.17988612985314353</v>
      </c>
      <c r="F71" s="70">
        <f>+B!F56/B!F$46</f>
        <v>0.20323294188476271</v>
      </c>
      <c r="G71" s="69">
        <f>+B!G56/B!G$46</f>
        <v>0.18599076337840761</v>
      </c>
      <c r="H71" s="70">
        <f>+B!H56/B!H$46</f>
        <v>0.10850509845870349</v>
      </c>
      <c r="I71" s="69">
        <f>+B!I56/B!I$46</f>
        <v>6.130943543458519E-2</v>
      </c>
      <c r="J71" s="70">
        <f>+B!J56/B!J$46</f>
        <v>1.4364476732807658E-2</v>
      </c>
      <c r="K71" s="69">
        <f>+B!K56/B!K$46</f>
        <v>1.3824488972454609E-4</v>
      </c>
      <c r="L71" s="70">
        <f>+B!L56/B!L$46</f>
        <v>3.6580729440889986E-5</v>
      </c>
      <c r="M71" s="69">
        <f>+B!M56/B!M$46</f>
        <v>5.3961854916044255E-4</v>
      </c>
      <c r="N71" s="70">
        <f>+B!N56/B!N$46</f>
        <v>7.2586218073829669E-4</v>
      </c>
      <c r="O71" s="69">
        <f>+B!O56/B!O$46</f>
        <v>4.2440058616604616E-4</v>
      </c>
      <c r="P71" s="70">
        <f>+B!P56/B!P$46</f>
        <v>7.3565138313210843E-4</v>
      </c>
      <c r="Q71" s="69">
        <f>+B!Q56/B!Q$46</f>
        <v>7.3637817344331883E-4</v>
      </c>
      <c r="R71" s="70">
        <f>+B!R56/B!R$46</f>
        <v>8.3762162758114578E-4</v>
      </c>
      <c r="S71" s="69">
        <f>+B!S56/B!S$46</f>
        <v>1.2079500181930924E-3</v>
      </c>
      <c r="T71" s="70">
        <f>+B!T56/B!T$46</f>
        <v>6.4707932501158931E-4</v>
      </c>
      <c r="U71" s="69">
        <f>+B!U56/B!U$46</f>
        <v>1.934092277078598E-3</v>
      </c>
      <c r="V71" s="70">
        <f>+B!V56/B!V$46</f>
        <v>1.2571304545226118E-3</v>
      </c>
      <c r="W71" s="69">
        <f>+B!W56/B!W$46</f>
        <v>2.5093719898960773E-3</v>
      </c>
      <c r="X71" s="70">
        <f>+B!X56/B!X$46</f>
        <v>1.7469256291980256E-3</v>
      </c>
      <c r="Y71" s="69">
        <f>+B!Y56/B!Y$46</f>
        <v>1.3831124800971495E-3</v>
      </c>
      <c r="Z71" s="71">
        <f>+B!Z56/B!Z$46</f>
        <v>2.3287052047351732E-3</v>
      </c>
      <c r="AA71" s="71">
        <f>+B!AA56/B!AA$46</f>
        <v>2.3334777778119087E-3</v>
      </c>
      <c r="AB71" s="71">
        <f>+B!AB56/B!AB$46</f>
        <v>1.0004706259495646E-3</v>
      </c>
      <c r="AC71" s="71">
        <f>+B!AC56/B!AC$46</f>
        <v>7.4384923876769495E-4</v>
      </c>
      <c r="AD71" s="71">
        <f>+B!AD56/B!AD$46</f>
        <v>1.5058793925655284E-4</v>
      </c>
      <c r="AE71" s="71">
        <f>+B!AE56/B!AE$46</f>
        <v>1.9201462389971564E-4</v>
      </c>
    </row>
    <row r="72" spans="3:31" x14ac:dyDescent="0.25">
      <c r="C72"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Luis Eudoro Duarte LAUREANO</cp:lastModifiedBy>
  <dcterms:created xsi:type="dcterms:W3CDTF">2017-09-28T16:39:19Z</dcterms:created>
  <dcterms:modified xsi:type="dcterms:W3CDTF">2023-06-01T01:52:50Z</dcterms:modified>
</cp:coreProperties>
</file>