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Actualización de documentos\"/>
    </mc:Choice>
  </mc:AlternateContent>
  <xr:revisionPtr revIDLastSave="0" documentId="13_ncr:1_{6E956BB3-9AF1-458E-8C6A-40E3BAFAD78E}" xr6:coauthVersionLast="47" xr6:coauthVersionMax="47" xr10:uidLastSave="{00000000-0000-0000-0000-000000000000}"/>
  <bookViews>
    <workbookView xWindow="-120" yWindow="-120" windowWidth="24240" windowHeight="13140" tabRatio="664" activeTab="4"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48" i="12"/>
  <c r="AF49" i="12"/>
  <c r="AF50" i="12"/>
  <c r="AF51" i="12"/>
  <c r="AF52" i="12"/>
  <c r="AF53" i="12"/>
  <c r="AF54" i="12"/>
  <c r="AF55" i="12"/>
  <c r="AF56" i="12"/>
  <c r="AF61" i="12"/>
  <c r="AF62" i="12"/>
  <c r="AF63" i="12"/>
  <c r="AF64" i="12"/>
  <c r="AF65" i="12"/>
  <c r="AF66" i="12"/>
  <c r="AF67" i="12"/>
  <c r="AF68" i="12"/>
  <c r="AF69" i="12"/>
  <c r="AF70"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<sst xmlns="http://schemas.openxmlformats.org/spreadsheetml/2006/main" count="471" uniqueCount="63">
  <si>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</si>
  <si>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</si>
  <si>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</si>
  <si>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</si>
  <si>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</si>
  <si>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</si>
  <si>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</si>
  <si>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</si>
  <si>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</si>
  <si>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</si>
  <si>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</si>
  <si>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</si>
  <si>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</si>
  <si>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</si>
  <si>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</si>
  <si>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</si>
  <si>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</si>
  <si>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</si>
  <si>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</si>
  <si>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</si>
  <si>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</si>
  <si>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</si>
  <si>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</si>
  <si>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</si>
  <si>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</si>
  <si>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</si>
  <si>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</si>
  <si>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</si>
  <si>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</si>
  <si>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</si>
  <si>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</si>
  <si>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</si>
  <si>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</si>
  <si>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</si>
  <si>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</si>
  <si>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</si>
  <si>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</si>
  <si>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</si>
  <si>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</si>
  <si>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</si>
  <si>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</si>
  <si>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</si>
  <si>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</si>
  <si>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</si>
  <si>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</si>
  <si>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</si>
  <si>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</si>
  <si>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</si>
  <si>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</si>
  <si>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</si>
  <si>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</si>
  <si>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</si>
  <si>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</si>
  <si>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</si>
  <si>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</si>
  <si>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</si>
  <si>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</si>
  <si>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</si>
  <si>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</si>
  <si>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</si>
  <si>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</si>
  <si>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Bélgica</t>
  </si>
  <si>
    <t>Estadísticas de población Colombia- Bélgica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</si>
</sst>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49">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3" fontId="17" fillId="4" borderId="0" xfId="2" applyNumberFormat="1" applyFont="1" applyFill="1" applyAlignment="1">
      <alignment horizontal="center"/>
    </xf>
    <xf numFmtId="3" fontId="17" fillId="4" borderId="8" xfId="2" applyNumberFormat="1" applyFont="1" applyFill="1" applyBorder="1" applyAlignment="1">
      <alignment horizontal="center"/>
    </xf>
    <xf numFmtId="3" fontId="17" fillId="0" borderId="3" xfId="2" applyNumberFormat="1" applyFont="1" applyBorder="1" applyAlignment="1">
      <alignment horizontal="center"/>
    </xf>
    <xf numFmtId="3" fontId="17" fillId="0" borderId="10" xfId="2" applyNumberFormat="1" applyFont="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3" fontId="17" fillId="4" borderId="15" xfId="2" applyNumberFormat="1" applyFont="1" applyFill="1" applyBorder="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4" xfId="0" applyNumberFormat="1" applyBorder="1" applyAlignment="1">
      <alignment horizontal="center"/>
    </xf>
    <xf numFmtId="173" fontId="0" fillId="0" borderId="13" xfId="0" applyNumberFormat="1" applyBorder="1" applyAlignment="1">
      <alignment horizontal="center"/>
    </xf>
    <xf numFmtId="173" fontId="0" fillId="0" borderId="5" xfId="0" applyNumberFormat="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173" fontId="0" fillId="4" borderId="15" xfId="0" applyNumberFormat="1" applyFill="1" applyBorder="1" applyAlignment="1">
      <alignment horizontal="center"/>
    </xf>
    <xf numFmtId="3" fontId="17" fillId="5" borderId="15" xfId="2" applyNumberFormat="1" applyFont="1" applyFill="1" applyBorder="1" applyAlignment="1">
      <alignment horizontal="center"/>
    </xf>
    <xf numFmtId="3" fontId="17" fillId="5" borderId="3" xfId="2" applyNumberFormat="1" applyFont="1" applyFill="1" applyBorder="1" applyAlignment="1">
      <alignment horizontal="center"/>
    </xf>
    <xf numFmtId="0" fontId="25" fillId="0" borderId="0" xfId="0" applyFont="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8" fillId="0" borderId="5" xfId="0" applyFont="1" applyBorder="1" applyAlignment="1">
      <alignment horizontal="left"/>
    </xf>
    <xf numFmtId="0" fontId="18" fillId="0" borderId="0" xfId="0" applyFont="1" applyAlignment="1">
      <alignment horizontal="left" vertical="center" wrapText="1"/>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cellXfs>
  <cellStyles count="11">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Bélgica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Bélgica: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Bélgica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Bélgica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Bélgica</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Bélgica</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Bélgica: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Bélgica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Bélgica</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Bélgica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251810</xdr:colOff>
      <xdr:row>23</xdr:row>
      <xdr:rowOff>32845</xdr:rowOff>
    </xdr:from>
    <xdr:to>
      <xdr:col>2</xdr:col>
      <xdr:colOff>186120</xdr:colOff>
      <xdr:row>28</xdr:row>
      <xdr:rowOff>32846</xdr:rowOff>
    </xdr:to>
    <xdr:pic>
      <xdr:nvPicPr>
        <xdr:cNvPr id="9" name="Imagen 8">
          <a:extLst>
            <a:ext uri="{FF2B5EF4-FFF2-40B4-BE49-F238E27FC236}">
              <a16:creationId xmlns:a16="http://schemas.microsoft.com/office/drawing/2014/main" id="{72233980-4019-24FB-2E9F-E7BD53BEB2CD}"/>
            </a:ext>
          </a:extLst>
        </xdr:cNvPr>
        <xdr:cNvPicPr>
          <a:picLocks noChangeAspect="1"/>
        </xdr:cNvPicPr>
      </xdr:nvPicPr>
      <xdr:blipFill>
        <a:blip xmlns:r="http://schemas.openxmlformats.org/officeDocument/2006/relationships" r:embed="rId4"/>
        <a:stretch>
          <a:fillRect/>
        </a:stretch>
      </xdr:blipFill>
      <xdr:spPr>
        <a:xfrm>
          <a:off x="251810" y="4313621"/>
          <a:ext cx="1467069" cy="9306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A13" workbookViewId="0">
      <selection activeCell="Z71" sqref="Z71"/>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39"/>
      <c r="G3" s="239"/>
      <c r="H3" s="239"/>
      <c r="I3" s="239"/>
      <c r="J3" s="239"/>
    </row>
    <row r="6" spans="2:15" x14ac:dyDescent="0.25">
      <c r="L6" s="221" t="s">
        <v>12</v>
      </c>
      <c r="M6" s="222"/>
      <c r="N6" s="222"/>
      <c r="O6" s="222"/>
    </row>
    <row r="7" spans="2:15" x14ac:dyDescent="0.25">
      <c r="B7" s="204" t="s">
        <v>44</v>
      </c>
      <c r="C7" s="220"/>
      <c r="D7" s="220"/>
      <c r="E7" s="220"/>
      <c r="L7" s="222"/>
      <c r="M7" s="222"/>
      <c r="N7" s="222"/>
      <c r="O7" s="222"/>
    </row>
    <row r="8" spans="2:15" x14ac:dyDescent="0.25">
      <c r="B8" s="220"/>
      <c r="C8" s="220"/>
      <c r="D8" s="220"/>
      <c r="E8" s="220"/>
      <c r="L8" s="222"/>
      <c r="M8" s="222"/>
      <c r="N8" s="222"/>
      <c r="O8" s="222"/>
    </row>
    <row r="9" spans="2:15" x14ac:dyDescent="0.25">
      <c r="B9" s="220"/>
      <c r="C9" s="220"/>
      <c r="D9" s="220"/>
      <c r="E9" s="220"/>
      <c r="L9" s="222"/>
      <c r="M9" s="222"/>
      <c r="N9" s="222"/>
      <c r="O9" s="222"/>
    </row>
    <row r="10" spans="2:15" x14ac:dyDescent="0.25">
      <c r="B10" s="220"/>
      <c r="C10" s="220"/>
      <c r="D10" s="220"/>
      <c r="E10" s="220"/>
      <c r="L10" s="222"/>
      <c r="M10" s="222"/>
      <c r="N10" s="222"/>
      <c r="O10" s="222"/>
    </row>
    <row r="11" spans="2:15" x14ac:dyDescent="0.25">
      <c r="B11" s="220"/>
      <c r="C11" s="220"/>
      <c r="D11" s="220"/>
      <c r="E11" s="220"/>
      <c r="L11" s="222"/>
      <c r="M11" s="222"/>
      <c r="N11" s="222"/>
      <c r="O11" s="222"/>
    </row>
    <row r="12" spans="2:15" x14ac:dyDescent="0.25">
      <c r="B12" s="220"/>
      <c r="C12" s="220"/>
      <c r="D12" s="220"/>
      <c r="E12" s="220"/>
      <c r="L12" s="222"/>
      <c r="M12" s="222"/>
      <c r="N12" s="222"/>
      <c r="O12" s="222"/>
    </row>
    <row r="13" spans="2:15" x14ac:dyDescent="0.25">
      <c r="B13" s="220"/>
      <c r="C13" s="220"/>
      <c r="D13" s="220"/>
      <c r="E13" s="220"/>
      <c r="L13" s="222"/>
      <c r="M13" s="222"/>
      <c r="N13" s="222"/>
      <c r="O13" s="222"/>
    </row>
    <row r="14" spans="2:15" x14ac:dyDescent="0.25">
      <c r="B14" s="220"/>
      <c r="C14" s="220"/>
      <c r="D14" s="220"/>
      <c r="E14" s="220"/>
      <c r="L14" s="222"/>
      <c r="M14" s="222"/>
      <c r="N14" s="222"/>
      <c r="O14" s="222"/>
    </row>
    <row r="15" spans="2:15" ht="18.75" customHeight="1" x14ac:dyDescent="0.25">
      <c r="B15" s="220"/>
      <c r="C15" s="220"/>
      <c r="D15" s="220"/>
      <c r="E15" s="220"/>
      <c r="L15" s="222"/>
      <c r="M15" s="222"/>
      <c r="N15" s="222"/>
      <c r="O15" s="222"/>
    </row>
    <row r="16" spans="2:15" x14ac:dyDescent="0.25">
      <c r="C16" s="205" t="s">
        <v>3</v>
      </c>
      <c r="D16" s="205"/>
      <c r="E16" s="205"/>
      <c r="G16" s="205" t="s">
        <v>3</v>
      </c>
      <c r="H16" s="205"/>
      <c r="I16" s="205"/>
      <c r="L16" s="205" t="s">
        <v>3</v>
      </c>
      <c r="M16" s="205"/>
      <c r="N16" s="205"/>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09" t="s">
        <v>16</v>
      </c>
      <c r="E44" s="217"/>
      <c r="F44" s="149" t="e">
        <f>+(A!D47-B!E47)/(I!F76+H!F58)</f>
        <v>#VALUE!</v>
      </c>
      <c r="G44" s="150" t="e">
        <f>+(A!E47-B!F47)/(I!G76+H!G58)</f>
        <v>#VALUE!</v>
      </c>
      <c r="H44" s="151" t="e">
        <f>+(A!F47-B!G47)/(I!H76+H!H58)</f>
        <v>#VALUE!</v>
      </c>
      <c r="I44" s="150" t="e">
        <f>+(A!G47-B!H47)/(I!I76+H!I58)</f>
        <v>#VALUE!</v>
      </c>
      <c r="J44" s="151">
        <f>+(A!H47-B!I47)/(I!J76+H!J58)</f>
        <v>6.5721798524551539E-2</v>
      </c>
      <c r="K44" s="150">
        <f>+(A!I47-B!J47)/(I!K76+H!K58)</f>
        <v>5.2448741456973882E-2</v>
      </c>
      <c r="L44" s="151" t="e">
        <f>+(A!#REF!-B!K47)/(I!L76+H!L58)</f>
        <v>#REF!</v>
      </c>
      <c r="M44" s="150">
        <f>+(A!K47-B!L47)/(I!M76+H!M58)</f>
        <v>5.8135246854665028E-2</v>
      </c>
      <c r="N44" s="151">
        <f>+(A!L47-B!M47)/(I!N76+H!N58)</f>
        <v>5.5488328455861401E-2</v>
      </c>
      <c r="O44" s="150">
        <f>+(A!M47-B!N47)/(I!O76+H!O58)</f>
        <v>5.5397430893299418E-2</v>
      </c>
      <c r="P44" s="151">
        <f>+(A!N47-B!O47)/(I!P76+H!P58)</f>
        <v>5.9726043587868316E-2</v>
      </c>
      <c r="Q44" s="150">
        <f>+(A!O47-B!P47)/(I!Q76+H!Q58)</f>
        <v>5.157718153708464E-2</v>
      </c>
      <c r="R44" s="151">
        <f>+(A!P47-B!Q47)/(I!R76+H!R58)</f>
        <v>4.4662499654648177E-2</v>
      </c>
      <c r="S44" s="150">
        <f>+(A!Q47-B!R47)/(I!S76+H!S58)</f>
        <v>4.3906240241648978E-2</v>
      </c>
      <c r="T44" s="151">
        <f>+(A!R47-B!S47)/(I!T76+H!T58)</f>
        <v>4.309864486716157E-2</v>
      </c>
      <c r="U44" s="150">
        <f>+(A!S47-B!T47)/(I!U76+H!U58)</f>
        <v>4.4038304603096816E-2</v>
      </c>
      <c r="V44" s="151">
        <f>+(A!T47-B!U47)/(I!V76+H!V58)</f>
        <v>4.7767933774892198E-2</v>
      </c>
      <c r="W44" s="150">
        <f>+(A!U47-B!V47)/(I!W76+H!W58)</f>
        <v>3.6912291555925909E-2</v>
      </c>
      <c r="X44" s="151">
        <f>+(A!V47-B!W47)/(I!X76+H!X58)</f>
        <v>4.0214686722965763E-2</v>
      </c>
      <c r="Y44" s="150">
        <f>+(A!W47-B!X47)/(I!Y76+H!Y58)</f>
        <v>3.9219715173926389E-2</v>
      </c>
      <c r="Z44" s="151">
        <f>+(A!X47-B!Y47)/(I!Z76+H!Z58)</f>
        <v>4.5191023361914065E-2</v>
      </c>
      <c r="AA44" s="150">
        <f>+(A!Y47-B!Z47)/(I!AA76+H!AA58)</f>
        <v>4.0681389959660551E-2</v>
      </c>
      <c r="AB44" s="150">
        <f>+(A!Z47-B!AA47)/(I!AB76+H!AB58)</f>
        <v>4.0610456487224049E-2</v>
      </c>
      <c r="AC44" s="150">
        <f>+(A!AA47-B!AB47)/(I!AC76+H!AC58)</f>
        <v>3.1667083730508361E-2</v>
      </c>
      <c r="AD44" s="150">
        <f>+(A!AB47-B!AC47)/(I!AD76+H!AD58)</f>
        <v>3.0346872964578924E-2</v>
      </c>
      <c r="AE44" s="150">
        <f>+(A!AC47-B!AD47)/(I!AE76+H!AE58)</f>
        <v>3.1982345744439825E-2</v>
      </c>
      <c r="AF44" s="150">
        <f>+(A!AD47-B!AE47)/(I!AF76+H!AF58)</f>
        <v>3.0845656253214618E-2</v>
      </c>
    </row>
    <row r="45" spans="4:32" x14ac:dyDescent="0.25">
      <c r="D45" s="198" t="s">
        <v>17</v>
      </c>
      <c r="E45" s="214"/>
      <c r="F45" s="152" t="e">
        <f>+(A!D48-B!E48)/(I!F77+H!F59)</f>
        <v>#VALUE!</v>
      </c>
      <c r="G45" s="153" t="e">
        <f>+(A!E48-B!F48)/(I!G77+H!G59)</f>
        <v>#VALUE!</v>
      </c>
      <c r="H45" s="154" t="e">
        <f>+(A!F48-B!G48)/(I!H77+H!H59)</f>
        <v>#VALUE!</v>
      </c>
      <c r="I45" s="153" t="e">
        <f>+(A!G48-B!H48)/(I!I77+H!I59)</f>
        <v>#VALUE!</v>
      </c>
      <c r="J45" s="154" t="e">
        <f>+(A!H48-B!I48)/(I!J77+H!J59)</f>
        <v>#VALUE!</v>
      </c>
      <c r="K45" s="153">
        <f>+(A!I48-B!J48)/(I!K77+H!K59)</f>
        <v>2.680464205128877E-3</v>
      </c>
      <c r="L45" s="154" t="e">
        <f>+(A!J47-B!K48)/(I!L77+H!L59)</f>
        <v>#VALUE!</v>
      </c>
      <c r="M45" s="153">
        <f>+(A!K48-B!L48)/(I!M77+H!M59)</f>
        <v>3.6006805601676876E-3</v>
      </c>
      <c r="N45" s="154">
        <f>+(A!L48-B!M48)/(I!N77+H!N59)</f>
        <v>8.6019917302744189E-3</v>
      </c>
      <c r="O45" s="153">
        <f>+(A!M48-B!N48)/(I!O77+H!O59)</f>
        <v>8.1850263606749254E-3</v>
      </c>
      <c r="P45" s="154">
        <f>+(A!N48-B!O48)/(I!P77+H!P59)</f>
        <v>1.8169225143349543E-3</v>
      </c>
      <c r="Q45" s="153">
        <f>+(A!O48-B!P48)/(I!Q77+H!Q59)</f>
        <v>2.0391793245085922E-3</v>
      </c>
      <c r="R45" s="154" t="e">
        <f>+(A!P48-B!Q48)/(I!R77+H!R59)</f>
        <v>#VALUE!</v>
      </c>
      <c r="S45" s="153">
        <f>+(A!Q48-B!R48)/(I!S77+H!S59)</f>
        <v>-2.5615174782854121E-4</v>
      </c>
      <c r="T45" s="154">
        <f>+(A!R48-B!S48)/(I!T77+H!T59)</f>
        <v>1.9307656402335525E-2</v>
      </c>
      <c r="U45" s="153">
        <f>+(A!S48-B!T48)/(I!U77+H!U59)</f>
        <v>1.1638531194620832E-2</v>
      </c>
      <c r="V45" s="154">
        <f>+(A!T48-B!U48)/(I!V77+H!V59)</f>
        <v>3.7581571194712081E-2</v>
      </c>
      <c r="W45" s="153">
        <f>+(A!U48-B!V48)/(I!W77+H!W59)</f>
        <v>2.9589188598190624E-2</v>
      </c>
      <c r="X45" s="154">
        <f>+(A!V48-B!W48)/(I!X77+H!X59)</f>
        <v>6.8813912561839552E-2</v>
      </c>
      <c r="Y45" s="153">
        <f>+(A!W48-B!X48)/(I!Y77+H!Y59)</f>
        <v>4.4148486843529178E-2</v>
      </c>
      <c r="Z45" s="154">
        <f>+(A!X48-B!Y48)/(I!Z77+H!Z59)</f>
        <v>1.4583043875630879E-2</v>
      </c>
      <c r="AA45" s="153">
        <f>+(A!Y48-B!Z48)/(I!AA77+H!AA59)</f>
        <v>9.554617753108164E-3</v>
      </c>
      <c r="AB45" s="153">
        <f>+(A!Z48-B!AA48)/(I!AB77+H!AB59)</f>
        <v>1.5399149377828611E-2</v>
      </c>
      <c r="AC45" s="153">
        <f>+(A!AA48-B!AB48)/(I!AC77+H!AC59)</f>
        <v>-5.2311511443164154E-3</v>
      </c>
      <c r="AD45" s="153">
        <f>+(A!AB48-B!AC48)/(I!AD77+H!AD59)</f>
        <v>1.1229950592290766E-3</v>
      </c>
      <c r="AE45" s="153">
        <f>+(A!AC48-B!AD48)/(I!AE77+H!AE59)</f>
        <v>-2.2512362574234168E-2</v>
      </c>
      <c r="AF45" s="153">
        <f>+(A!AD48-B!AE48)/(I!AF77+H!AF59)</f>
        <v>-9.4434559832163288E-4</v>
      </c>
    </row>
    <row r="46" spans="4:32" x14ac:dyDescent="0.25">
      <c r="D46" s="200" t="s">
        <v>18</v>
      </c>
      <c r="E46" s="215"/>
      <c r="F46" s="152" t="e">
        <f>+(A!D49-B!E49)/(I!F78+H!F60)</f>
        <v>#VALUE!</v>
      </c>
      <c r="G46" s="153" t="e">
        <f>+(A!E49-B!F49)/(I!G78+H!G60)</f>
        <v>#VALUE!</v>
      </c>
      <c r="H46" s="154" t="e">
        <f>+(A!F49-B!G49)/(I!H78+H!H60)</f>
        <v>#VALUE!</v>
      </c>
      <c r="I46" s="153" t="e">
        <f>+(A!G49-B!H49)/(I!I78+H!I60)</f>
        <v>#VALUE!</v>
      </c>
      <c r="J46" s="154" t="e">
        <f>+(A!H49-B!I49)/(I!J78+H!J60)</f>
        <v>#VALUE!</v>
      </c>
      <c r="K46" s="153">
        <f>+(A!I49-B!J49)/(I!K78+H!K60)</f>
        <v>-8.242974359205015E-4</v>
      </c>
      <c r="L46" s="154">
        <f>+(A!J48-B!K49)/(I!L78+H!L60)</f>
        <v>1.4921576940132276E-3</v>
      </c>
      <c r="M46" s="153">
        <f>+(A!K49-B!L49)/(I!M78+H!M60)</f>
        <v>-8.2727970948484164E-4</v>
      </c>
      <c r="N46" s="154">
        <f>+(A!L49-B!M49)/(I!N78+H!N60)</f>
        <v>-1.048293873364679E-3</v>
      </c>
      <c r="O46" s="153">
        <f>+(A!M49-B!N49)/(I!O78+H!O60)</f>
        <v>-9.5225654734310992E-4</v>
      </c>
      <c r="P46" s="154">
        <f>+(A!N49-B!O49)/(I!P78+H!P60)</f>
        <v>-8.0473225690260385E-4</v>
      </c>
      <c r="Q46" s="153">
        <f>+(A!O49-B!P49)/(I!Q78+H!Q60)</f>
        <v>-4.7283269675680689E-4</v>
      </c>
      <c r="R46" s="154">
        <f>+(A!P49-B!Q49)/(I!R78+H!R60)</f>
        <v>-1.6498814753006531E-4</v>
      </c>
      <c r="S46" s="153">
        <f>+(A!Q49-B!R49)/(I!S78+H!S60)</f>
        <v>4.4237318518854938E-3</v>
      </c>
      <c r="T46" s="154">
        <f>+(A!R49-B!S49)/(I!T78+H!T60)</f>
        <v>-3.115208115969418E-4</v>
      </c>
      <c r="U46" s="153">
        <f>+(A!S49-B!T49)/(I!U78+H!U60)</f>
        <v>-3.0306783874918877E-4</v>
      </c>
      <c r="V46" s="154">
        <f>+(A!T49-B!U49)/(I!V78+H!V60)</f>
        <v>-1.0198791120866711E-3</v>
      </c>
      <c r="W46" s="153">
        <f>+(A!U49-B!V49)/(I!W78+H!W60)</f>
        <v>1.619843478228493E-3</v>
      </c>
      <c r="X46" s="154">
        <f>+(A!V49-B!W49)/(I!X78+H!X60)</f>
        <v>1.054778390888896E-2</v>
      </c>
      <c r="Y46" s="153">
        <f>+(A!W49-B!X49)/(I!Y78+H!Y60)</f>
        <v>1.530983142135322E-3</v>
      </c>
      <c r="Z46" s="154">
        <f>+(A!X49-B!Y49)/(I!Z78+H!Z60)</f>
        <v>5.7865098660503204E-4</v>
      </c>
      <c r="AA46" s="153">
        <f>+(A!Y49-B!Z49)/(I!AA78+H!AA60)</f>
        <v>1.7533155328251435E-3</v>
      </c>
      <c r="AB46" s="153">
        <f>+(A!Z49-B!AA49)/(I!AB78+H!AB60)</f>
        <v>7.201450362091218E-4</v>
      </c>
      <c r="AC46" s="153">
        <f>+(A!AA49-B!AB49)/(I!AC78+H!AC60)</f>
        <v>-3.039416324098827E-5</v>
      </c>
      <c r="AD46" s="153">
        <f>+(A!AB49-B!AC49)/(I!AD78+H!AD60)</f>
        <v>1.5395753467355737E-3</v>
      </c>
      <c r="AE46" s="153">
        <f>+(A!AC49-B!AD49)/(I!AE78+H!AE60)</f>
        <v>1.7204979821002322E-3</v>
      </c>
      <c r="AF46" s="153">
        <f>+(A!AD49-B!AE49)/(I!AF78+H!AF60)</f>
        <v>1.6955628373976235E-3</v>
      </c>
    </row>
    <row r="47" spans="4:32" x14ac:dyDescent="0.25">
      <c r="D47" s="198" t="s">
        <v>19</v>
      </c>
      <c r="E47" s="214"/>
      <c r="F47" s="152" t="e">
        <f>+(A!D50-B!E50)/(I!F79+H!F61)</f>
        <v>#VALUE!</v>
      </c>
      <c r="G47" s="153" t="e">
        <f>+(A!E50-B!F50)/(I!G79+H!G61)</f>
        <v>#VALUE!</v>
      </c>
      <c r="H47" s="154" t="e">
        <f>+(A!F50-B!G50)/(I!H79+H!H61)</f>
        <v>#VALUE!</v>
      </c>
      <c r="I47" s="153" t="e">
        <f>+(A!G50-B!H50)/(I!I79+H!I61)</f>
        <v>#VALUE!</v>
      </c>
      <c r="J47" s="154">
        <f>+(A!H50-B!I50)/(I!J79+H!J61)</f>
        <v>3.8578950908536732E-3</v>
      </c>
      <c r="K47" s="153">
        <f>+(A!I50-B!J50)/(I!K79+H!K61)</f>
        <v>2.3993581059546841E-3</v>
      </c>
      <c r="L47" s="154">
        <f>+(A!J49-B!K50)/(I!L79+H!L61)</f>
        <v>-7.3826633602905083E-6</v>
      </c>
      <c r="M47" s="153">
        <f>+(A!K50-B!L50)/(I!M79+H!M61)</f>
        <v>4.7483464622688773E-3</v>
      </c>
      <c r="N47" s="154">
        <f>+(A!L50-B!M50)/(I!N79+H!N61)</f>
        <v>1.1096136734735889E-3</v>
      </c>
      <c r="O47" s="153">
        <f>+(A!M50-B!N50)/(I!O79+H!O61)</f>
        <v>2.4688114642759003E-3</v>
      </c>
      <c r="P47" s="154">
        <f>+(A!N50-B!O50)/(I!P79+H!P61)</f>
        <v>2.2896710363656861E-3</v>
      </c>
      <c r="Q47" s="153" t="e">
        <f>+(A!O50-B!P50)/(I!Q79+H!Q61)</f>
        <v>#VALUE!</v>
      </c>
      <c r="R47" s="154">
        <f>+(A!P50-B!Q50)/(I!R79+H!R61)</f>
        <v>-1.8401635028451355E-5</v>
      </c>
      <c r="S47" s="153">
        <f>+(A!Q50-B!R50)/(I!S79+H!S61)</f>
        <v>2.0614505253904315E-3</v>
      </c>
      <c r="T47" s="154">
        <f>+(A!R50-B!S50)/(I!T79+H!T61)</f>
        <v>3.2173190012490245E-3</v>
      </c>
      <c r="U47" s="153">
        <f>+(A!S50-B!T50)/(I!U79+H!U61)</f>
        <v>3.6025734326301418E-3</v>
      </c>
      <c r="V47" s="154">
        <f>+(A!T50-B!U50)/(I!V79+H!V61)</f>
        <v>3.2892794857856634E-3</v>
      </c>
      <c r="W47" s="153">
        <f>+(A!U50-B!V50)/(I!W79+H!W61)</f>
        <v>1.997073517567774E-3</v>
      </c>
      <c r="X47" s="154">
        <f>+(A!V50-B!W50)/(I!X79+H!X61)</f>
        <v>3.7985664471200685E-4</v>
      </c>
      <c r="Y47" s="153">
        <f>+(A!W50-B!X50)/(I!Y79+H!Y61)</f>
        <v>2.0301926879834307E-4</v>
      </c>
      <c r="Z47" s="154">
        <f>+(A!X50-B!Y50)/(I!Z79+H!Z61)</f>
        <v>2.8416599660891574E-4</v>
      </c>
      <c r="AA47" s="153">
        <f>+(A!Y50-B!Z50)/(I!AA79+H!AA61)</f>
        <v>7.8403856848552453E-4</v>
      </c>
      <c r="AB47" s="153">
        <f>+(A!Z50-B!AA50)/(I!AB79+H!AB61)</f>
        <v>1.7460900431444165E-3</v>
      </c>
      <c r="AC47" s="153">
        <f>+(A!AA50-B!AB50)/(I!AC79+H!AC61)</f>
        <v>-3.9071973335129332E-5</v>
      </c>
      <c r="AD47" s="153">
        <f>+(A!AB50-B!AC50)/(I!AD79+H!AD61)</f>
        <v>3.6966821258486494E-4</v>
      </c>
      <c r="AE47" s="153">
        <f>+(A!AC50-B!AD50)/(I!AE79+H!AE61)</f>
        <v>5.2693901485742608E-4</v>
      </c>
      <c r="AF47" s="153">
        <f>+(A!AD50-B!AE50)/(I!AF79+H!AF61)</f>
        <v>-3.0616504745770829E-4</v>
      </c>
    </row>
    <row r="48" spans="4:32" x14ac:dyDescent="0.25">
      <c r="D48" s="200" t="s">
        <v>20</v>
      </c>
      <c r="E48" s="215"/>
      <c r="F48" s="152" t="e">
        <f>+(A!D51-B!E51)/(I!F80+H!F62)</f>
        <v>#VALUE!</v>
      </c>
      <c r="G48" s="153" t="e">
        <f>+(A!E51-B!F51)/(I!G80+H!G62)</f>
        <v>#VALUE!</v>
      </c>
      <c r="H48" s="154" t="e">
        <f>+(A!F51-B!G51)/(I!H80+H!H62)</f>
        <v>#VALUE!</v>
      </c>
      <c r="I48" s="153" t="e">
        <f>+(A!G51-B!H51)/(I!I80+H!I62)</f>
        <v>#VALUE!</v>
      </c>
      <c r="J48" s="154">
        <f>+(A!H51-B!I51)/(I!J80+H!J62)</f>
        <v>1.0457867730974407E-2</v>
      </c>
      <c r="K48" s="153">
        <f>+(A!I51-B!J51)/(I!K80+H!K62)</f>
        <v>8.1272944047064821E-3</v>
      </c>
      <c r="L48" s="154">
        <f>+(A!J50-B!K51)/(I!L80+H!L62)</f>
        <v>7.5782656257956812E-2</v>
      </c>
      <c r="M48" s="153">
        <f>+(A!K51-B!L51)/(I!M80+H!M62)</f>
        <v>1.7022353891970681E-3</v>
      </c>
      <c r="N48" s="154">
        <f>+(A!L51-B!M51)/(I!N80+H!N62)</f>
        <v>5.4332512193297337E-4</v>
      </c>
      <c r="O48" s="153">
        <f>+(A!M51-B!N51)/(I!O80+H!O62)</f>
        <v>-7.1772782431167592E-4</v>
      </c>
      <c r="P48" s="154">
        <f>+(A!N51-B!O51)/(I!P80+H!P62)</f>
        <v>-1.7489919948840535E-3</v>
      </c>
      <c r="Q48" s="153">
        <f>+(A!O51-B!P51)/(I!Q80+H!Q62)</f>
        <v>-1.4423515016515295E-4</v>
      </c>
      <c r="R48" s="154">
        <f>+(A!P51-B!Q51)/(I!R80+H!R62)</f>
        <v>1.2207442761645903E-3</v>
      </c>
      <c r="S48" s="153">
        <f>+(A!Q51-B!R51)/(I!S80+H!S62)</f>
        <v>1.2402828146079624E-3</v>
      </c>
      <c r="T48" s="154">
        <f>+(A!R51-B!S51)/(I!T80+H!T62)</f>
        <v>3.701288288350518E-3</v>
      </c>
      <c r="U48" s="153">
        <f>+(A!S51-B!T51)/(I!U80+H!U62)</f>
        <v>5.6271389679137303E-3</v>
      </c>
      <c r="V48" s="154">
        <f>+(A!T51-B!U51)/(I!V80+H!V62)</f>
        <v>3.2950363582714289E-3</v>
      </c>
      <c r="W48" s="153">
        <f>+(A!U51-B!V51)/(I!W80+H!W62)</f>
        <v>6.4920201412575101E-4</v>
      </c>
      <c r="X48" s="154">
        <f>+(A!V51-B!W51)/(I!X80+H!X62)</f>
        <v>1.3753701823330223E-4</v>
      </c>
      <c r="Y48" s="153">
        <f>+(A!W51-B!X51)/(I!Y80+H!Y62)</f>
        <v>-3.6309128067948146E-4</v>
      </c>
      <c r="Z48" s="154">
        <f>+(A!X51-B!Y51)/(I!Z80+H!Z62)</f>
        <v>-3.1700115503204902E-4</v>
      </c>
      <c r="AA48" s="153">
        <f>+(A!Y51-B!Z51)/(I!AA80+H!AA62)</f>
        <v>1.6183065537442496E-3</v>
      </c>
      <c r="AB48" s="153">
        <f>+(A!Z51-B!AA51)/(I!AB80+H!AB62)</f>
        <v>1.3629408517656425E-4</v>
      </c>
      <c r="AC48" s="153">
        <f>+(A!AA51-B!AB51)/(I!AC80+H!AC62)</f>
        <v>-1.2016942650175906E-4</v>
      </c>
      <c r="AD48" s="153">
        <f>+(A!AB51-B!AC51)/(I!AD80+H!AD62)</f>
        <v>-7.0251628505049561E-4</v>
      </c>
      <c r="AE48" s="153">
        <f>+(A!AC51-B!AD51)/(I!AE80+H!AE62)</f>
        <v>-2.3198017612010451E-3</v>
      </c>
      <c r="AF48" s="153">
        <f>+(A!AD51-B!AE51)/(I!AF80+H!AF62)</f>
        <v>-6.1315570083731235E-3</v>
      </c>
    </row>
    <row r="49" spans="4:32" x14ac:dyDescent="0.25">
      <c r="D49" s="198" t="s">
        <v>21</v>
      </c>
      <c r="E49" s="214"/>
      <c r="F49" s="152" t="e">
        <f>+(A!D52-B!E52)/(I!F81+H!F63)</f>
        <v>#VALUE!</v>
      </c>
      <c r="G49" s="153" t="e">
        <f>+(A!E52-B!F52)/(I!G81+H!G63)</f>
        <v>#VALUE!</v>
      </c>
      <c r="H49" s="154" t="e">
        <f>+(A!F52-B!G52)/(I!H81+H!H63)</f>
        <v>#VALUE!</v>
      </c>
      <c r="I49" s="153" t="e">
        <f>+(A!G52-B!H52)/(I!I81+H!I63)</f>
        <v>#VALUE!</v>
      </c>
      <c r="J49" s="154">
        <f>+(A!H52-B!I52)/(I!J81+H!J63)</f>
        <v>-1.1182995319491625E-2</v>
      </c>
      <c r="K49" s="153">
        <f>+(A!I52-B!J52)/(I!K81+H!K63)</f>
        <v>-9.236856373423705E-3</v>
      </c>
      <c r="L49" s="154">
        <f>+(A!J51-B!K52)/(I!L81+H!L63)</f>
        <v>-8.020962800018178E-3</v>
      </c>
      <c r="M49" s="153">
        <f>+(A!K52-B!L52)/(I!M81+H!M63)</f>
        <v>-1.1326939544313797E-2</v>
      </c>
      <c r="N49" s="154">
        <f>+(A!L52-B!M52)/(I!N81+H!N63)</f>
        <v>-1.1017569878035994E-2</v>
      </c>
      <c r="O49" s="153">
        <f>+(A!M52-B!N52)/(I!O81+H!O63)</f>
        <v>-9.6513352370071141E-3</v>
      </c>
      <c r="P49" s="154">
        <f>+(A!N52-B!O52)/(I!P81+H!P63)</f>
        <v>-7.4194136815190952E-3</v>
      </c>
      <c r="Q49" s="153">
        <f>+(A!O52-B!P52)/(I!Q81+H!Q63)</f>
        <v>-8.0348017878827047E-3</v>
      </c>
      <c r="R49" s="154">
        <f>+(A!P52-B!Q52)/(I!R81+H!R63)</f>
        <v>-6.5874982585927069E-3</v>
      </c>
      <c r="S49" s="153">
        <f>+(A!Q52-B!R52)/(I!S81+H!S63)</f>
        <v>-6.4714197168589853E-3</v>
      </c>
      <c r="T49" s="154">
        <f>+(A!R52-B!S52)/(I!T81+H!T63)</f>
        <v>-8.2921307600234105E-3</v>
      </c>
      <c r="U49" s="153">
        <f>+(A!S52-B!T52)/(I!U81+H!U63)</f>
        <v>-7.6961106578745612E-3</v>
      </c>
      <c r="V49" s="154">
        <f>+(A!T52-B!U52)/(I!V81+H!V63)</f>
        <v>-8.4960057455449496E-3</v>
      </c>
      <c r="W49" s="153">
        <f>+(A!U52-B!V52)/(I!W81+H!W63)</f>
        <v>-1.2276368209948534E-2</v>
      </c>
      <c r="X49" s="154">
        <f>+(A!V52-B!W52)/(I!X81+H!X63)</f>
        <v>-9.991737528355981E-3</v>
      </c>
      <c r="Y49" s="153">
        <f>+(A!W52-B!X52)/(I!Y81+H!Y63)</f>
        <v>-1.0573582474479766E-2</v>
      </c>
      <c r="Z49" s="154">
        <f>+(A!X52-B!Y52)/(I!Z81+H!Z63)</f>
        <v>-7.9880811126159922E-3</v>
      </c>
      <c r="AA49" s="153">
        <f>+(A!Y52-B!Z52)/(I!AA81+H!AA63)</f>
        <v>-9.2205367180346332E-3</v>
      </c>
      <c r="AB49" s="153">
        <f>+(A!Z52-B!AA52)/(I!AB81+H!AB63)</f>
        <v>-1.1452812589989991E-2</v>
      </c>
      <c r="AC49" s="153">
        <f>+(A!AA52-B!AB52)/(I!AC81+H!AC63)</f>
        <v>-1.1361812839757729E-2</v>
      </c>
      <c r="AD49" s="153">
        <f>+(A!AB52-B!AC52)/(I!AD81+H!AD63)</f>
        <v>-1.1972990120734174E-2</v>
      </c>
      <c r="AE49" s="153">
        <f>+(A!AC52-B!AD52)/(I!AE81+H!AE63)</f>
        <v>-1.0849483308177858E-2</v>
      </c>
      <c r="AF49" s="153">
        <f>+(A!AD52-B!AE52)/(I!AF81+H!AF63)</f>
        <v>-1.3093942098540321E-2</v>
      </c>
    </row>
    <row r="50" spans="4:32" x14ac:dyDescent="0.25">
      <c r="D50" s="200" t="s">
        <v>22</v>
      </c>
      <c r="E50" s="215"/>
      <c r="F50" s="152" t="e">
        <f>+(A!D53-B!E53)/(I!F82+H!F64)</f>
        <v>#VALUE!</v>
      </c>
      <c r="G50" s="153" t="e">
        <f>+(A!E53-B!F53)/(I!G82+H!G64)</f>
        <v>#VALUE!</v>
      </c>
      <c r="H50" s="154" t="e">
        <f>+(A!F53-B!G53)/(I!H82+H!H64)</f>
        <v>#VALUE!</v>
      </c>
      <c r="I50" s="153" t="e">
        <f>+(A!G53-B!H53)/(I!I82+H!I64)</f>
        <v>#VALUE!</v>
      </c>
      <c r="J50" s="154">
        <f>+(A!H53-B!I53)/(I!J82+H!J64)</f>
        <v>-1.2104952095973475E-3</v>
      </c>
      <c r="K50" s="153">
        <f>+(A!I53-B!J53)/(I!K82+H!K64)</f>
        <v>1.0877885653844935E-3</v>
      </c>
      <c r="L50" s="154">
        <f>+(A!J52-B!K53)/(I!L82+H!L64)</f>
        <v>-3.1561135720341179E-3</v>
      </c>
      <c r="M50" s="153">
        <f>+(A!K53-B!L53)/(I!M82+H!M64)</f>
        <v>2.1410847619566615E-3</v>
      </c>
      <c r="N50" s="154">
        <f>+(A!L53-B!M53)/(I!N82+H!N64)</f>
        <v>3.6054426546984924E-3</v>
      </c>
      <c r="O50" s="153">
        <f>+(A!M53-B!N53)/(I!O82+H!O64)</f>
        <v>5.1856148662233776E-3</v>
      </c>
      <c r="P50" s="154">
        <f>+(A!N53-B!O53)/(I!P82+H!P64)</f>
        <v>4.3721728805926367E-3</v>
      </c>
      <c r="Q50" s="153">
        <f>+(A!O53-B!P53)/(I!Q82+H!Q64)</f>
        <v>5.5884170729244851E-3</v>
      </c>
      <c r="R50" s="154">
        <f>+(A!P53-B!Q53)/(I!R82+H!R64)</f>
        <v>4.5300506379626314E-3</v>
      </c>
      <c r="S50" s="153">
        <f>+(A!Q53-B!R53)/(I!S82+H!S64)</f>
        <v>7.3457153804549959E-4</v>
      </c>
      <c r="T50" s="154">
        <f>+(A!R53-B!S53)/(I!T82+H!T64)</f>
        <v>-2.1027661703354561E-3</v>
      </c>
      <c r="U50" s="153">
        <f>+(A!S53-B!T53)/(I!U82+H!U64)</f>
        <v>-1.3927813608196297E-3</v>
      </c>
      <c r="V50" s="154">
        <f>+(A!T53-B!U53)/(I!V82+H!V64)</f>
        <v>-2.2808149599550611E-3</v>
      </c>
      <c r="W50" s="153">
        <f>+(A!U53-B!V53)/(I!W82+H!W64)</f>
        <v>-1.571188645145098E-3</v>
      </c>
      <c r="X50" s="154">
        <f>+(A!V53-B!W53)/(I!X82+H!X64)</f>
        <v>-4.5397553804734534E-3</v>
      </c>
      <c r="Y50" s="153">
        <f>+(A!W53-B!X53)/(I!Y82+H!Y64)</f>
        <v>-2.5108971720410123E-3</v>
      </c>
      <c r="Z50" s="154">
        <f>+(A!X53-B!Y53)/(I!Z82+H!Z64)</f>
        <v>-3.6018914184918534E-3</v>
      </c>
      <c r="AA50" s="153">
        <f>+(A!Y53-B!Z53)/(I!AA82+H!AA64)</f>
        <v>-2.0320549525575399E-3</v>
      </c>
      <c r="AB50" s="153">
        <f>+(A!Z53-B!AA53)/(I!AB82+H!AB64)</f>
        <v>-2.1640544248375635E-3</v>
      </c>
      <c r="AC50" s="153">
        <f>+(A!AA53-B!AB53)/(I!AC82+H!AC64)</f>
        <v>-1.9099016044552225E-3</v>
      </c>
      <c r="AD50" s="153">
        <f>+(A!AB53-B!AC53)/(I!AD82+H!AD64)</f>
        <v>-2.1976638125103692E-3</v>
      </c>
      <c r="AE50" s="153">
        <f>+(A!AC53-B!AD53)/(I!AE82+H!AE64)</f>
        <v>-1.4968494752294881E-3</v>
      </c>
      <c r="AF50" s="153">
        <f>+(A!AD53-B!AE53)/(I!AF82+H!AF64)</f>
        <v>-8.909322348572184E-4</v>
      </c>
    </row>
    <row r="51" spans="4:32" x14ac:dyDescent="0.25">
      <c r="D51" s="198" t="s">
        <v>23</v>
      </c>
      <c r="E51" s="214"/>
      <c r="F51" s="152" t="e">
        <f>+(A!D54-B!E54)/(I!F83+H!F65)</f>
        <v>#VALUE!</v>
      </c>
      <c r="G51" s="153" t="e">
        <f>+(A!E54-B!F54)/(I!G83+H!G65)</f>
        <v>#VALUE!</v>
      </c>
      <c r="H51" s="154" t="e">
        <f>+(A!F54-B!G54)/(I!H83+H!H65)</f>
        <v>#VALUE!</v>
      </c>
      <c r="I51" s="153" t="e">
        <f>+(A!G54-B!H54)/(I!I83+H!I65)</f>
        <v>#VALUE!</v>
      </c>
      <c r="J51" s="154">
        <f>+(A!H54-B!I54)/(I!J83+H!J65)</f>
        <v>-3.7066031488088356E-3</v>
      </c>
      <c r="K51" s="153" t="e">
        <f>+(A!I54-B!J54)/(I!K83+H!K65)</f>
        <v>#VALUE!</v>
      </c>
      <c r="L51" s="154">
        <f>+(A!J53-B!K54)/(I!L83+H!L65)</f>
        <v>1.6981029625384825E-3</v>
      </c>
      <c r="M51" s="153">
        <f>+(A!K54-B!L54)/(I!M83+H!M65)</f>
        <v>-1.8734359270436724E-3</v>
      </c>
      <c r="N51" s="154">
        <f>+(A!L54-B!M54)/(I!N83+H!N65)</f>
        <v>-2.1591156872621158E-3</v>
      </c>
      <c r="O51" s="153">
        <f>+(A!M54-B!N54)/(I!O83+H!O65)</f>
        <v>-2.154762123397973E-3</v>
      </c>
      <c r="P51" s="154">
        <f>+(A!N54-B!O54)/(I!P83+H!P65)</f>
        <v>-1.7911776710344681E-3</v>
      </c>
      <c r="Q51" s="153">
        <f>+(A!O54-B!P54)/(I!Q83+H!Q65)</f>
        <v>-1.9343472520228758E-3</v>
      </c>
      <c r="R51" s="154">
        <f>+(A!P54-B!Q54)/(I!R83+H!R65)</f>
        <v>-2.0872827638033242E-3</v>
      </c>
      <c r="S51" s="153">
        <f>+(A!Q54-B!R54)/(I!S83+H!S65)</f>
        <v>-1.7381227347649676E-3</v>
      </c>
      <c r="T51" s="154">
        <f>+(A!R54-B!S54)/(I!T83+H!T65)</f>
        <v>-2.2689776167836816E-3</v>
      </c>
      <c r="U51" s="153">
        <f>+(A!S54-B!T54)/(I!U83+H!U65)</f>
        <v>-1.8347853068751677E-3</v>
      </c>
      <c r="V51" s="154">
        <f>+(A!T54-B!U54)/(I!V83+H!V65)</f>
        <v>-2.342667704703671E-3</v>
      </c>
      <c r="W51" s="153">
        <f>+(A!U54-B!V54)/(I!W83+H!W65)</f>
        <v>-3.3175785640525909E-3</v>
      </c>
      <c r="X51" s="154">
        <f>+(A!V54-B!W54)/(I!X83+H!X65)</f>
        <v>-2.3138838169020691E-3</v>
      </c>
      <c r="Y51" s="153">
        <f>+(A!W54-B!X54)/(I!Y83+H!Y65)</f>
        <v>-1.557260134362306E-3</v>
      </c>
      <c r="Z51" s="154">
        <f>+(A!X54-B!Y54)/(I!Z83+H!Z65)</f>
        <v>-1.7182472383420182E-3</v>
      </c>
      <c r="AA51" s="153">
        <f>+(A!Y54-B!Z54)/(I!AA83+H!AA65)</f>
        <v>-1.8506402623036837E-3</v>
      </c>
      <c r="AB51" s="153">
        <f>+(A!Z54-B!AA54)/(I!AB83+H!AB65)</f>
        <v>-1.3777468371379096E-3</v>
      </c>
      <c r="AC51" s="153">
        <f>+(A!AA54-B!AB54)/(I!AC83+H!AC65)</f>
        <v>-1.1613276815524494E-3</v>
      </c>
      <c r="AD51" s="153">
        <f>+(A!AB54-B!AC54)/(I!AD83+H!AD65)</f>
        <v>-1.4093624438917954E-3</v>
      </c>
      <c r="AE51" s="153">
        <f>+(A!AC54-B!AD54)/(I!AE83+H!AE65)</f>
        <v>-1.3345790066279387E-3</v>
      </c>
      <c r="AF51" s="153">
        <f>+(A!AD54-B!AE54)/(I!AF83+H!AF65)</f>
        <v>-1.6044038575991483E-3</v>
      </c>
    </row>
    <row r="52" spans="4:32" x14ac:dyDescent="0.25">
      <c r="D52" s="200" t="s">
        <v>24</v>
      </c>
      <c r="E52" s="215"/>
      <c r="F52" s="152" t="e">
        <f>+(A!D55-B!E55)/(I!F84+H!F66)</f>
        <v>#VALUE!</v>
      </c>
      <c r="G52" s="153" t="e">
        <f>+(A!E55-B!F55)/(I!G84+H!G66)</f>
        <v>#VALUE!</v>
      </c>
      <c r="H52" s="154" t="e">
        <f>+(A!F55-B!G55)/(I!H84+H!H66)</f>
        <v>#VALUE!</v>
      </c>
      <c r="I52" s="153" t="e">
        <f>+(A!G55-B!H55)/(I!I84+H!I66)</f>
        <v>#VALUE!</v>
      </c>
      <c r="J52" s="154">
        <f>+(A!H55-B!I55)/(I!J84+H!J66)</f>
        <v>-1.591053144414861E-3</v>
      </c>
      <c r="K52" s="153">
        <f>+(A!I55-B!J55)/(I!K84+H!K66)</f>
        <v>-2.8303845166859558E-3</v>
      </c>
      <c r="L52" s="154">
        <f>+(A!J54-B!K55)/(I!L84+H!L66)</f>
        <v>-2.3817603488949335E-3</v>
      </c>
      <c r="M52" s="153">
        <f>+(A!K55-B!L55)/(I!M84+H!M66)</f>
        <v>-1.5045505001914496E-3</v>
      </c>
      <c r="N52" s="154">
        <f>+(A!L55-B!M55)/(I!N84+H!N66)</f>
        <v>-1.51442988344543E-3</v>
      </c>
      <c r="O52" s="153">
        <f>+(A!M55-B!N55)/(I!O84+H!O66)</f>
        <v>-7.3200877640767614E-4</v>
      </c>
      <c r="P52" s="154">
        <f>+(A!N55-B!O55)/(I!P84+H!P66)</f>
        <v>-3.9291676887722962E-4</v>
      </c>
      <c r="Q52" s="153">
        <f>+(A!O55-B!P55)/(I!Q84+H!Q66)</f>
        <v>-5.0168389974267788E-4</v>
      </c>
      <c r="R52" s="154">
        <f>+(A!P55-B!Q55)/(I!R84+H!R66)</f>
        <v>-4.1486746082393898E-4</v>
      </c>
      <c r="S52" s="153">
        <f>+(A!Q55-B!R55)/(I!S84+H!S66)</f>
        <v>-6.3316728614808203E-4</v>
      </c>
      <c r="T52" s="154">
        <f>+(A!R55-B!S55)/(I!T84+H!T66)</f>
        <v>-1.1708091316525197E-3</v>
      </c>
      <c r="U52" s="153">
        <f>+(A!S55-B!T55)/(I!U84+H!U66)</f>
        <v>-1.4551430906652404E-3</v>
      </c>
      <c r="V52" s="154">
        <f>+(A!T55-B!U55)/(I!V84+H!V66)</f>
        <v>-1.1382248372107319E-3</v>
      </c>
      <c r="W52" s="153">
        <f>+(A!U55-B!V55)/(I!W84+H!W66)</f>
        <v>-2.348515849571979E-3</v>
      </c>
      <c r="X52" s="154">
        <f>+(A!V55-B!W55)/(I!X84+H!X66)</f>
        <v>-2.2332805292089096E-3</v>
      </c>
      <c r="Y52" s="153">
        <f>+(A!W55-B!X55)/(I!Y84+H!Y66)</f>
        <v>-1.4269898954519659E-3</v>
      </c>
      <c r="Z52" s="154">
        <f>+(A!X55-B!Y55)/(I!Z84+H!Z66)</f>
        <v>-1.5346554015159123E-3</v>
      </c>
      <c r="AA52" s="153">
        <f>+(A!Y55-B!Z55)/(I!AA84+H!AA66)</f>
        <v>-1.5443165707746931E-3</v>
      </c>
      <c r="AB52" s="153">
        <f>+(A!Z55-B!AA55)/(I!AB84+H!AB66)</f>
        <v>-1.7049379421742333E-3</v>
      </c>
      <c r="AC52" s="153">
        <f>+(A!AA55-B!AB55)/(I!AC84+H!AC66)</f>
        <v>-1.6175672468208603E-3</v>
      </c>
      <c r="AD52" s="153">
        <f>+(A!AB55-B!AC55)/(I!AD84+H!AD66)</f>
        <v>-1.4336157327489605E-3</v>
      </c>
      <c r="AE52" s="153">
        <f>+(A!AC55-B!AD55)/(I!AE84+H!AE66)</f>
        <v>-1.0277221259033264E-3</v>
      </c>
      <c r="AF52" s="153">
        <f>+(A!AD55-B!AE55)/(I!AF84+H!AF66)</f>
        <v>-9.1059844142758089E-4</v>
      </c>
    </row>
    <row r="53" spans="4:32" ht="15.75" thickBot="1" x14ac:dyDescent="0.3">
      <c r="D53" s="202" t="s">
        <v>25</v>
      </c>
      <c r="E53" s="238"/>
      <c r="F53" s="155" t="e">
        <f>+(A!D56-B!E56)/(I!F85+H!F67)</f>
        <v>#VALUE!</v>
      </c>
      <c r="G53" s="156" t="e">
        <f>+(A!E56-B!F56)/(I!G85+H!G67)</f>
        <v>#VALUE!</v>
      </c>
      <c r="H53" s="157" t="e">
        <f>+(A!F56-B!G56)/(I!H85+H!H67)</f>
        <v>#VALUE!</v>
      </c>
      <c r="I53" s="156" t="e">
        <f>+(A!G56-B!H56)/(I!I85+H!I67)</f>
        <v>#VALUE!</v>
      </c>
      <c r="J53" s="157" t="e">
        <f>+(A!H56-B!I56)/(I!J85+H!J67)</f>
        <v>#VALUE!</v>
      </c>
      <c r="K53" s="156" t="e">
        <f>+(A!I56-B!J56)/(I!K85+H!K67)</f>
        <v>#VALUE!</v>
      </c>
      <c r="L53" s="157">
        <f>+(A!J55-B!K56)/(I!L85+H!L67)</f>
        <v>4.6551985802897287E-3</v>
      </c>
      <c r="M53" s="156" t="e">
        <f>+(A!K56-B!L56)/(I!M85+H!M67)</f>
        <v>#VALUE!</v>
      </c>
      <c r="N53" s="157" t="e">
        <f>+(A!L56-B!M56)/(I!N85+H!N67)</f>
        <v>#VALUE!</v>
      </c>
      <c r="O53" s="156">
        <f>+(A!M56-B!N56)/(I!O85+H!O67)</f>
        <v>-6.9458686754619115E-6</v>
      </c>
      <c r="P53" s="157">
        <f>+(A!N56-B!O56)/(I!P85+H!P67)</f>
        <v>-8.8201801804874046E-5</v>
      </c>
      <c r="Q53" s="156">
        <f>+(A!O56-B!P56)/(I!Q85+H!Q67)</f>
        <v>-8.4476618434182698E-5</v>
      </c>
      <c r="R53" s="157">
        <f>+(A!P56-B!Q56)/(I!R85+H!R67)</f>
        <v>-1.1971747663799617E-4</v>
      </c>
      <c r="S53" s="156">
        <f>+(A!Q56-B!R56)/(I!S85+H!S67)</f>
        <v>-1.7477438212773157E-4</v>
      </c>
      <c r="T53" s="157">
        <f>+(A!R56-B!S56)/(I!T85+H!T67)</f>
        <v>-5.3285992026663563E-5</v>
      </c>
      <c r="U53" s="156">
        <f>+(A!S56-B!T56)/(I!U85+H!U67)</f>
        <v>-5.6844716851586215E-5</v>
      </c>
      <c r="V53" s="157">
        <f>+(A!T56-B!U56)/(I!V85+H!V67)</f>
        <v>-2.5265059932732682E-5</v>
      </c>
      <c r="W53" s="156">
        <f>+(A!U56-B!V56)/(I!W85+H!W67)</f>
        <v>-3.6311908154962811E-6</v>
      </c>
      <c r="X53" s="157">
        <f>+(A!V56-B!W56)/(I!X85+H!X67)</f>
        <v>-6.8899011359952996E-6</v>
      </c>
      <c r="Y53" s="156">
        <f>+(A!W56-B!X56)/(I!Y85+H!Y67)</f>
        <v>6.2976883440255503E-4</v>
      </c>
      <c r="Z53" s="157">
        <f>+(A!X56-B!Y56)/(I!Z85+H!Z67)</f>
        <v>1.0940942284606583E-3</v>
      </c>
      <c r="AA53" s="156">
        <f>+(A!Y56-B!Z56)/(I!AA85+H!AA67)</f>
        <v>1.0750648327053029E-4</v>
      </c>
      <c r="AB53" s="156">
        <f>+(A!Z56-B!AA56)/(I!AB85+H!AB67)</f>
        <v>4.9445958622256307E-3</v>
      </c>
      <c r="AC53" s="156">
        <f>+(A!AA56-B!AB56)/(I!AC85+H!AC67)</f>
        <v>1.7656887952814882E-2</v>
      </c>
      <c r="AD53" s="156">
        <f>+(A!AB56-B!AC56)/(I!AD85+H!AD67)</f>
        <v>3.7925378910132514E-2</v>
      </c>
      <c r="AE53" s="156">
        <f>+(A!AC56-B!AD56)/(I!AE85+H!AE67)</f>
        <v>5.915424437995876E-4</v>
      </c>
      <c r="AF53" s="156">
        <f>+(A!AD56-B!AE56)/(I!AF85+H!AF67)</f>
        <v>7.6503323849195551E-6</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07" t="s">
        <v>15</v>
      </c>
      <c r="E57" s="216"/>
      <c r="F57" s="73">
        <v>13883488</v>
      </c>
      <c r="G57" s="74">
        <v>13680470</v>
      </c>
      <c r="H57" s="73">
        <v>15378804</v>
      </c>
      <c r="I57" s="74">
        <v>14677125</v>
      </c>
      <c r="J57" s="73">
        <v>10659187</v>
      </c>
      <c r="K57" s="74">
        <v>11757001</v>
      </c>
      <c r="L57" s="73">
        <v>12820352</v>
      </c>
      <c r="M57" s="74">
        <v>12689965</v>
      </c>
      <c r="N57" s="73">
        <v>13880613</v>
      </c>
      <c r="O57" s="74">
        <v>17099537</v>
      </c>
      <c r="P57" s="73">
        <v>21204162</v>
      </c>
      <c r="Q57" s="74">
        <v>26162440</v>
      </c>
      <c r="R57" s="73">
        <v>32897045</v>
      </c>
      <c r="S57" s="74">
        <v>39668840</v>
      </c>
      <c r="T57" s="73">
        <v>32897671</v>
      </c>
      <c r="U57" s="74">
        <v>40682508</v>
      </c>
      <c r="V57" s="73">
        <v>54674822</v>
      </c>
      <c r="W57" s="74">
        <v>58087854</v>
      </c>
      <c r="X57" s="73">
        <v>59381197</v>
      </c>
      <c r="Y57" s="74">
        <v>64027610</v>
      </c>
      <c r="Z57" s="73">
        <v>54035534</v>
      </c>
      <c r="AA57" s="75">
        <v>44831143</v>
      </c>
      <c r="AB57" s="75">
        <v>46050189</v>
      </c>
      <c r="AC57" s="75">
        <v>51230566.648000002</v>
      </c>
      <c r="AD57" s="75">
        <v>52695882</v>
      </c>
      <c r="AE57" s="75">
        <v>43487464</v>
      </c>
      <c r="AF57" s="75">
        <v>61098590</v>
      </c>
    </row>
    <row r="58" spans="4:32" x14ac:dyDescent="0.25">
      <c r="D58" s="200" t="s">
        <v>16</v>
      </c>
      <c r="E58" s="215"/>
      <c r="F58" s="76">
        <v>1059003</v>
      </c>
      <c r="G58" s="77">
        <v>1388221</v>
      </c>
      <c r="H58" s="76">
        <v>1385155</v>
      </c>
      <c r="I58" s="77">
        <v>1402806</v>
      </c>
      <c r="J58" s="76">
        <v>1075103</v>
      </c>
      <c r="K58" s="77">
        <v>1115048</v>
      </c>
      <c r="L58" s="76">
        <v>1201349</v>
      </c>
      <c r="M58" s="77">
        <v>1206033</v>
      </c>
      <c r="N58" s="76">
        <v>1197609</v>
      </c>
      <c r="O58" s="77">
        <v>1374286</v>
      </c>
      <c r="P58" s="76">
        <v>1485159</v>
      </c>
      <c r="Q58" s="77">
        <v>1890250</v>
      </c>
      <c r="R58" s="76">
        <v>2513325</v>
      </c>
      <c r="S58" s="77">
        <v>3344757</v>
      </c>
      <c r="T58" s="76">
        <v>2808656</v>
      </c>
      <c r="U58" s="77">
        <v>3183462</v>
      </c>
      <c r="V58" s="76">
        <v>4121231</v>
      </c>
      <c r="W58" s="77">
        <v>4825275</v>
      </c>
      <c r="X58" s="76">
        <v>4847604</v>
      </c>
      <c r="Y58" s="77">
        <v>4888452</v>
      </c>
      <c r="Z58" s="76">
        <v>4460744</v>
      </c>
      <c r="AA58" s="78">
        <v>4538960</v>
      </c>
      <c r="AB58" s="78">
        <v>4493170</v>
      </c>
      <c r="AC58" s="78">
        <v>4986376.4749999996</v>
      </c>
      <c r="AD58" s="78">
        <v>5385322</v>
      </c>
      <c r="AE58" s="78">
        <v>5432578</v>
      </c>
      <c r="AF58" s="78">
        <v>6908026</v>
      </c>
    </row>
    <row r="59" spans="4:32" x14ac:dyDescent="0.25">
      <c r="D59" s="198" t="s">
        <v>17</v>
      </c>
      <c r="E59" s="214"/>
      <c r="F59" s="79">
        <v>64571.41</v>
      </c>
      <c r="G59" s="80">
        <v>85870.33</v>
      </c>
      <c r="H59" s="79">
        <v>100703.8</v>
      </c>
      <c r="I59" s="80">
        <v>90012.24</v>
      </c>
      <c r="J59" s="79">
        <v>102118.3</v>
      </c>
      <c r="K59" s="80">
        <v>76908.66</v>
      </c>
      <c r="L59" s="79">
        <v>98757.85</v>
      </c>
      <c r="M59" s="80">
        <v>83622.98</v>
      </c>
      <c r="N59" s="79">
        <v>91223.02</v>
      </c>
      <c r="O59" s="80">
        <v>118649.3</v>
      </c>
      <c r="P59" s="79">
        <v>93744.35</v>
      </c>
      <c r="Q59" s="80">
        <v>104619.5</v>
      </c>
      <c r="R59" s="79">
        <v>129444.4</v>
      </c>
      <c r="S59" s="80">
        <v>130126.9</v>
      </c>
      <c r="T59" s="79">
        <v>114201.5</v>
      </c>
      <c r="U59" s="80">
        <v>126803.3</v>
      </c>
      <c r="V59" s="79">
        <v>159474.70000000001</v>
      </c>
      <c r="W59" s="80">
        <v>243603.20000000001</v>
      </c>
      <c r="X59" s="79">
        <v>264352.5</v>
      </c>
      <c r="Y59" s="80">
        <v>277838.40000000002</v>
      </c>
      <c r="Z59" s="79">
        <v>362455</v>
      </c>
      <c r="AA59" s="81">
        <v>480807</v>
      </c>
      <c r="AB59" s="81">
        <v>498498.6</v>
      </c>
      <c r="AC59" s="81">
        <v>516926.76799999998</v>
      </c>
      <c r="AD59" s="81">
        <v>378303</v>
      </c>
      <c r="AE59" s="81">
        <v>346193</v>
      </c>
      <c r="AF59" s="81">
        <v>448173</v>
      </c>
    </row>
    <row r="60" spans="4:32" x14ac:dyDescent="0.25">
      <c r="D60" s="200" t="s">
        <v>18</v>
      </c>
      <c r="E60" s="215"/>
      <c r="F60" s="76">
        <v>493431.4</v>
      </c>
      <c r="G60" s="77">
        <v>482098.5</v>
      </c>
      <c r="H60" s="76">
        <v>529412.30000000005</v>
      </c>
      <c r="I60" s="77">
        <v>442458.9</v>
      </c>
      <c r="J60" s="76">
        <v>359748.2</v>
      </c>
      <c r="K60" s="77">
        <v>487214.4</v>
      </c>
      <c r="L60" s="76">
        <v>439788.5</v>
      </c>
      <c r="M60" s="77">
        <v>479874.9</v>
      </c>
      <c r="N60" s="76">
        <v>524661.69999999995</v>
      </c>
      <c r="O60" s="77">
        <v>557112.80000000005</v>
      </c>
      <c r="P60" s="76">
        <v>564595.9</v>
      </c>
      <c r="Q60" s="77">
        <v>681088.9</v>
      </c>
      <c r="R60" s="76">
        <v>778156.4</v>
      </c>
      <c r="S60" s="77">
        <v>920157.4</v>
      </c>
      <c r="T60" s="76">
        <v>669918.5</v>
      </c>
      <c r="U60" s="77">
        <v>861231.9</v>
      </c>
      <c r="V60" s="76">
        <v>1009259</v>
      </c>
      <c r="W60" s="77">
        <v>936071.6</v>
      </c>
      <c r="X60" s="76">
        <v>913587.9</v>
      </c>
      <c r="Y60" s="77">
        <v>942299.8</v>
      </c>
      <c r="Z60" s="76">
        <v>866797</v>
      </c>
      <c r="AA60" s="78">
        <v>784473.1</v>
      </c>
      <c r="AB60" s="78">
        <v>813467.6</v>
      </c>
      <c r="AC60" s="78">
        <v>914370.43599999999</v>
      </c>
      <c r="AD60" s="78">
        <v>868558</v>
      </c>
      <c r="AE60" s="78">
        <v>729694</v>
      </c>
      <c r="AF60" s="78">
        <v>1050200</v>
      </c>
    </row>
    <row r="61" spans="4:32" x14ac:dyDescent="0.25">
      <c r="D61" s="198" t="s">
        <v>19</v>
      </c>
      <c r="E61" s="214"/>
      <c r="F61" s="79">
        <v>387031.9</v>
      </c>
      <c r="G61" s="80">
        <v>360688.9</v>
      </c>
      <c r="H61" s="79">
        <v>451595.7</v>
      </c>
      <c r="I61" s="80">
        <v>313823.3</v>
      </c>
      <c r="J61" s="79">
        <v>262833.7</v>
      </c>
      <c r="K61" s="80">
        <v>241248.8</v>
      </c>
      <c r="L61" s="79">
        <v>196857</v>
      </c>
      <c r="M61" s="80">
        <v>195922.2</v>
      </c>
      <c r="N61" s="79">
        <v>244247.3</v>
      </c>
      <c r="O61" s="80">
        <v>267989.90000000002</v>
      </c>
      <c r="P61" s="79">
        <v>551262.30000000005</v>
      </c>
      <c r="Q61" s="80">
        <v>687232.4</v>
      </c>
      <c r="R61" s="79">
        <v>913700.5</v>
      </c>
      <c r="S61" s="80">
        <v>1814456</v>
      </c>
      <c r="T61" s="79">
        <v>1238419</v>
      </c>
      <c r="U61" s="80">
        <v>2080267</v>
      </c>
      <c r="V61" s="79">
        <v>3853231</v>
      </c>
      <c r="W61" s="80">
        <v>5659974</v>
      </c>
      <c r="X61" s="79">
        <v>6386700</v>
      </c>
      <c r="Y61" s="80">
        <v>7554373</v>
      </c>
      <c r="Z61" s="79">
        <v>5132630</v>
      </c>
      <c r="AA61" s="81">
        <v>3832058</v>
      </c>
      <c r="AB61" s="81">
        <v>3715684</v>
      </c>
      <c r="AC61" s="81">
        <v>3534498.54</v>
      </c>
      <c r="AD61" s="81">
        <v>4525150</v>
      </c>
      <c r="AE61" s="81">
        <v>2200021</v>
      </c>
      <c r="AF61" s="81">
        <v>3766221</v>
      </c>
    </row>
    <row r="62" spans="4:32" x14ac:dyDescent="0.25">
      <c r="D62" s="200" t="s">
        <v>20</v>
      </c>
      <c r="E62" s="215"/>
      <c r="F62" s="76">
        <v>122775.7</v>
      </c>
      <c r="G62" s="77">
        <v>140226.4</v>
      </c>
      <c r="H62" s="76">
        <v>119647.5</v>
      </c>
      <c r="I62" s="77">
        <v>166770.4</v>
      </c>
      <c r="J62" s="76">
        <v>128109.4</v>
      </c>
      <c r="K62" s="77">
        <v>117547.1</v>
      </c>
      <c r="L62" s="76">
        <v>105652.5</v>
      </c>
      <c r="M62" s="77">
        <v>115282.7</v>
      </c>
      <c r="N62" s="76">
        <v>149218.4</v>
      </c>
      <c r="O62" s="77">
        <v>173374.8</v>
      </c>
      <c r="P62" s="76">
        <v>163269.6</v>
      </c>
      <c r="Q62" s="77">
        <v>171002.4</v>
      </c>
      <c r="R62" s="76">
        <v>236318</v>
      </c>
      <c r="S62" s="77">
        <v>407619.8</v>
      </c>
      <c r="T62" s="76">
        <v>289370.7</v>
      </c>
      <c r="U62" s="77">
        <v>454537.2</v>
      </c>
      <c r="V62" s="76">
        <v>611455.1</v>
      </c>
      <c r="W62" s="77">
        <v>602641.6</v>
      </c>
      <c r="X62" s="76">
        <v>500826.3</v>
      </c>
      <c r="Y62" s="77">
        <v>555650.1</v>
      </c>
      <c r="Z62" s="76">
        <v>482593.2</v>
      </c>
      <c r="AA62" s="78">
        <v>588183.80000000005</v>
      </c>
      <c r="AB62" s="78">
        <v>585841</v>
      </c>
      <c r="AC62" s="78">
        <v>642580.56299999997</v>
      </c>
      <c r="AD62" s="78">
        <v>539524</v>
      </c>
      <c r="AE62" s="78">
        <v>601648</v>
      </c>
      <c r="AF62" s="78">
        <v>804270</v>
      </c>
    </row>
    <row r="63" spans="4:32" x14ac:dyDescent="0.25">
      <c r="D63" s="198" t="s">
        <v>21</v>
      </c>
      <c r="E63" s="214"/>
      <c r="F63" s="79">
        <v>2514865</v>
      </c>
      <c r="G63" s="80">
        <v>2488250</v>
      </c>
      <c r="H63" s="79">
        <v>2735845</v>
      </c>
      <c r="I63" s="80">
        <v>2733054</v>
      </c>
      <c r="J63" s="79">
        <v>2357074</v>
      </c>
      <c r="K63" s="80">
        <v>2732466</v>
      </c>
      <c r="L63" s="79">
        <v>2783668</v>
      </c>
      <c r="M63" s="80">
        <v>2836600</v>
      </c>
      <c r="N63" s="79">
        <v>3055469</v>
      </c>
      <c r="O63" s="80">
        <v>3693447</v>
      </c>
      <c r="P63" s="79">
        <v>4401428</v>
      </c>
      <c r="Q63" s="80">
        <v>5230207</v>
      </c>
      <c r="R63" s="79">
        <v>6088977</v>
      </c>
      <c r="S63" s="80">
        <v>7407699</v>
      </c>
      <c r="T63" s="79">
        <v>6123263</v>
      </c>
      <c r="U63" s="80">
        <v>7456062</v>
      </c>
      <c r="V63" s="79">
        <v>9202692</v>
      </c>
      <c r="W63" s="80">
        <v>9833209</v>
      </c>
      <c r="X63" s="79">
        <v>10318549</v>
      </c>
      <c r="Y63" s="80">
        <v>10785268</v>
      </c>
      <c r="Z63" s="79">
        <v>10043319</v>
      </c>
      <c r="AA63" s="81">
        <v>8954309</v>
      </c>
      <c r="AB63" s="81">
        <v>9325518</v>
      </c>
      <c r="AC63" s="81">
        <v>10400618.523</v>
      </c>
      <c r="AD63" s="81">
        <v>10372424</v>
      </c>
      <c r="AE63" s="81">
        <v>9575097</v>
      </c>
      <c r="AF63" s="81">
        <v>14250324</v>
      </c>
    </row>
    <row r="64" spans="4:32" x14ac:dyDescent="0.25">
      <c r="D64" s="200" t="s">
        <v>22</v>
      </c>
      <c r="E64" s="215"/>
      <c r="F64" s="76">
        <v>2405515</v>
      </c>
      <c r="G64" s="77">
        <v>2256822</v>
      </c>
      <c r="H64" s="76">
        <v>2487905</v>
      </c>
      <c r="I64" s="77">
        <v>2341007</v>
      </c>
      <c r="J64" s="76">
        <v>1652494</v>
      </c>
      <c r="K64" s="77">
        <v>2106017</v>
      </c>
      <c r="L64" s="76">
        <v>2093493</v>
      </c>
      <c r="M64" s="77">
        <v>2041621</v>
      </c>
      <c r="N64" s="76">
        <v>2186468</v>
      </c>
      <c r="O64" s="77">
        <v>2944837</v>
      </c>
      <c r="P64" s="76">
        <v>3659480</v>
      </c>
      <c r="Q64" s="77">
        <v>4609382</v>
      </c>
      <c r="R64" s="76">
        <v>5793731</v>
      </c>
      <c r="S64" s="77">
        <v>6713759</v>
      </c>
      <c r="T64" s="76">
        <v>4930121</v>
      </c>
      <c r="U64" s="77">
        <v>6389495</v>
      </c>
      <c r="V64" s="76">
        <v>8551983</v>
      </c>
      <c r="W64" s="77">
        <v>8651595</v>
      </c>
      <c r="X64" s="76">
        <v>8321243</v>
      </c>
      <c r="Y64" s="77">
        <v>9041364</v>
      </c>
      <c r="Z64" s="76">
        <v>7581940</v>
      </c>
      <c r="AA64" s="78">
        <v>6493446</v>
      </c>
      <c r="AB64" s="78">
        <v>6843142</v>
      </c>
      <c r="AC64" s="78">
        <v>7975492.574</v>
      </c>
      <c r="AD64" s="78">
        <v>7532558</v>
      </c>
      <c r="AE64" s="78">
        <v>6151101</v>
      </c>
      <c r="AF64" s="78">
        <v>9649170</v>
      </c>
    </row>
    <row r="65" spans="4:32" x14ac:dyDescent="0.25">
      <c r="D65" s="198" t="s">
        <v>23</v>
      </c>
      <c r="E65" s="214"/>
      <c r="F65" s="79">
        <v>5184310</v>
      </c>
      <c r="G65" s="80">
        <v>5124889</v>
      </c>
      <c r="H65" s="79">
        <v>6015036</v>
      </c>
      <c r="I65" s="80">
        <v>5669701</v>
      </c>
      <c r="J65" s="79">
        <v>3675118</v>
      </c>
      <c r="K65" s="80">
        <v>3867023</v>
      </c>
      <c r="L65" s="79">
        <v>4745504</v>
      </c>
      <c r="M65" s="80">
        <v>4667370</v>
      </c>
      <c r="N65" s="79">
        <v>5263917</v>
      </c>
      <c r="O65" s="80">
        <v>6656392</v>
      </c>
      <c r="P65" s="79">
        <v>8563776</v>
      </c>
      <c r="Q65" s="80">
        <v>10508883</v>
      </c>
      <c r="R65" s="79">
        <v>13598247</v>
      </c>
      <c r="S65" s="80">
        <v>15562938</v>
      </c>
      <c r="T65" s="79">
        <v>13737790</v>
      </c>
      <c r="U65" s="80">
        <v>16272903</v>
      </c>
      <c r="V65" s="79">
        <v>22262263</v>
      </c>
      <c r="W65" s="80">
        <v>21860260</v>
      </c>
      <c r="X65" s="79">
        <v>22097770</v>
      </c>
      <c r="Y65" s="80">
        <v>23715197</v>
      </c>
      <c r="Z65" s="79">
        <v>19890561</v>
      </c>
      <c r="AA65" s="81">
        <v>14740059</v>
      </c>
      <c r="AB65" s="81">
        <v>15342044</v>
      </c>
      <c r="AC65" s="81">
        <v>17364015.932</v>
      </c>
      <c r="AD65" s="81">
        <v>18086133</v>
      </c>
      <c r="AE65" s="81">
        <v>14500557</v>
      </c>
      <c r="AF65" s="81">
        <v>18960045</v>
      </c>
    </row>
    <row r="66" spans="4:32" x14ac:dyDescent="0.25">
      <c r="D66" s="200" t="s">
        <v>24</v>
      </c>
      <c r="E66" s="215"/>
      <c r="F66" s="76">
        <v>992083.6</v>
      </c>
      <c r="G66" s="77">
        <v>1046624</v>
      </c>
      <c r="H66" s="76">
        <v>1251799</v>
      </c>
      <c r="I66" s="77">
        <v>1257483</v>
      </c>
      <c r="J66" s="76">
        <v>928736.1</v>
      </c>
      <c r="K66" s="77">
        <v>991960.3</v>
      </c>
      <c r="L66" s="76">
        <v>1033912</v>
      </c>
      <c r="M66" s="77">
        <v>1052854</v>
      </c>
      <c r="N66" s="76">
        <v>1093196</v>
      </c>
      <c r="O66" s="77">
        <v>1199895</v>
      </c>
      <c r="P66" s="76">
        <v>1566451</v>
      </c>
      <c r="Q66" s="77">
        <v>2024033</v>
      </c>
      <c r="R66" s="76">
        <v>2545160</v>
      </c>
      <c r="S66" s="77">
        <v>3044257</v>
      </c>
      <c r="T66" s="76">
        <v>2717236</v>
      </c>
      <c r="U66" s="77">
        <v>3520190</v>
      </c>
      <c r="V66" s="76">
        <v>4399797</v>
      </c>
      <c r="W66" s="77">
        <v>4917367</v>
      </c>
      <c r="X66" s="76">
        <v>5078035</v>
      </c>
      <c r="Y66" s="77">
        <v>5604403</v>
      </c>
      <c r="Z66" s="76">
        <v>4597375</v>
      </c>
      <c r="AA66" s="78">
        <v>3903629</v>
      </c>
      <c r="AB66" s="78">
        <v>4017558</v>
      </c>
      <c r="AC66" s="78">
        <v>4465154.1619999995</v>
      </c>
      <c r="AD66" s="78">
        <v>4547019</v>
      </c>
      <c r="AE66" s="78">
        <v>3533342</v>
      </c>
      <c r="AF66" s="78">
        <v>4626524</v>
      </c>
    </row>
    <row r="67" spans="4:32" ht="15.75" thickBot="1" x14ac:dyDescent="0.3">
      <c r="D67" s="202" t="s">
        <v>25</v>
      </c>
      <c r="E67" s="238"/>
      <c r="F67" s="82">
        <v>659901.1</v>
      </c>
      <c r="G67" s="83">
        <v>306779.8</v>
      </c>
      <c r="H67" s="82">
        <v>301704.7</v>
      </c>
      <c r="I67" s="83">
        <v>260009.8</v>
      </c>
      <c r="J67" s="82">
        <v>117851.6</v>
      </c>
      <c r="K67" s="83">
        <v>21567.97</v>
      </c>
      <c r="L67" s="82">
        <v>121369.5</v>
      </c>
      <c r="M67" s="83">
        <v>10784.55</v>
      </c>
      <c r="N67" s="82">
        <v>74602.61</v>
      </c>
      <c r="O67" s="83">
        <v>113553.3</v>
      </c>
      <c r="P67" s="82">
        <v>154996.6</v>
      </c>
      <c r="Q67" s="83">
        <v>255741.8</v>
      </c>
      <c r="R67" s="82">
        <v>299986.40000000002</v>
      </c>
      <c r="S67" s="83">
        <v>323071</v>
      </c>
      <c r="T67" s="82">
        <v>268695.90000000002</v>
      </c>
      <c r="U67" s="83">
        <v>337555.5</v>
      </c>
      <c r="V67" s="82">
        <v>503436.6</v>
      </c>
      <c r="W67" s="83">
        <v>557859.4</v>
      </c>
      <c r="X67" s="82">
        <v>652529.1</v>
      </c>
      <c r="Y67" s="83">
        <v>662764.69999999995</v>
      </c>
      <c r="Z67" s="82">
        <v>617120.1</v>
      </c>
      <c r="AA67" s="84">
        <v>515219.1</v>
      </c>
      <c r="AB67" s="84">
        <v>415266.1</v>
      </c>
      <c r="AC67" s="84">
        <v>430532.67499999999</v>
      </c>
      <c r="AD67" s="84">
        <v>460891</v>
      </c>
      <c r="AE67" s="84">
        <v>417232</v>
      </c>
      <c r="AF67" s="84">
        <v>635637</v>
      </c>
    </row>
    <row r="68" spans="4:32" x14ac:dyDescent="0.25">
      <c r="D68"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topLeftCell="A53" workbookViewId="0"/>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204" t="s">
        <v>43</v>
      </c>
      <c r="C7" s="220"/>
      <c r="D7" s="220"/>
      <c r="E7" s="220"/>
    </row>
    <row r="8" spans="2:5" x14ac:dyDescent="0.25">
      <c r="B8" s="220"/>
      <c r="C8" s="220"/>
      <c r="D8" s="220"/>
      <c r="E8" s="220"/>
    </row>
    <row r="9" spans="2:5" x14ac:dyDescent="0.25">
      <c r="B9" s="220"/>
      <c r="C9" s="220"/>
      <c r="D9" s="220"/>
      <c r="E9" s="220"/>
    </row>
    <row r="10" spans="2:5" x14ac:dyDescent="0.25">
      <c r="B10" s="220"/>
      <c r="C10" s="220"/>
      <c r="D10" s="220"/>
      <c r="E10" s="220"/>
    </row>
    <row r="11" spans="2:5" x14ac:dyDescent="0.25">
      <c r="B11" s="220"/>
      <c r="C11" s="220"/>
      <c r="D11" s="220"/>
      <c r="E11" s="220"/>
    </row>
    <row r="12" spans="2:5" x14ac:dyDescent="0.25">
      <c r="B12" s="220"/>
      <c r="C12" s="220"/>
      <c r="D12" s="220"/>
      <c r="E12" s="220"/>
    </row>
    <row r="13" spans="2:5" x14ac:dyDescent="0.25">
      <c r="B13" s="220"/>
      <c r="C13" s="220"/>
      <c r="D13" s="220"/>
      <c r="E13" s="220"/>
    </row>
    <row r="14" spans="2:5" x14ac:dyDescent="0.25">
      <c r="B14" s="220"/>
      <c r="C14" s="220"/>
      <c r="D14" s="220"/>
      <c r="E14" s="220"/>
    </row>
    <row r="15" spans="2:5" x14ac:dyDescent="0.25">
      <c r="B15" s="220"/>
      <c r="C15" s="220"/>
      <c r="D15" s="220"/>
      <c r="E15" s="220"/>
    </row>
    <row r="16" spans="2:5" x14ac:dyDescent="0.25">
      <c r="B16" s="220"/>
      <c r="C16" s="220"/>
      <c r="D16" s="220"/>
      <c r="E16" s="220"/>
    </row>
    <row r="17" spans="2:15" x14ac:dyDescent="0.25">
      <c r="B17" s="205" t="s">
        <v>3</v>
      </c>
      <c r="C17" s="205"/>
      <c r="D17" s="205"/>
      <c r="G17" s="205" t="s">
        <v>3</v>
      </c>
      <c r="H17" s="205"/>
      <c r="I17" s="205"/>
      <c r="M17" s="205" t="s">
        <v>3</v>
      </c>
      <c r="N17" s="205"/>
      <c r="O17" s="205"/>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46" t="s">
        <v>26</v>
      </c>
      <c r="E46" s="247"/>
      <c r="F46" s="48"/>
      <c r="G46" s="62"/>
      <c r="H46" s="48"/>
      <c r="I46" s="62"/>
      <c r="J46" s="48"/>
      <c r="K46" s="62"/>
      <c r="L46" s="48"/>
      <c r="M46" s="62"/>
      <c r="N46" s="48"/>
      <c r="O46" s="62"/>
      <c r="P46" s="48"/>
      <c r="Q46" s="62"/>
      <c r="R46" s="48"/>
      <c r="S46" s="62"/>
      <c r="T46" s="48"/>
      <c r="U46" s="62"/>
      <c r="V46" s="48"/>
      <c r="W46" s="62"/>
      <c r="X46" s="48"/>
      <c r="Y46" s="62"/>
      <c r="Z46" s="48"/>
      <c r="AA46" s="63"/>
      <c r="AB46" s="63"/>
      <c r="AC46" s="63"/>
      <c r="AD46" s="63"/>
      <c r="AE46" s="63"/>
      <c r="AF46" s="63"/>
    </row>
    <row r="47" spans="4:32" x14ac:dyDescent="0.25">
      <c r="D47" s="242" t="s">
        <v>16</v>
      </c>
      <c r="E47" s="243"/>
      <c r="F47" s="87" t="e">
        <f>+(A!D47/A!$D$46)/(I!F76/I!$F$75)</f>
        <v>#VALUE!</v>
      </c>
      <c r="G47" s="87" t="e">
        <f>+(A!E47/A!$D$46)/(I!G76/I!$F$75)</f>
        <v>#VALUE!</v>
      </c>
      <c r="H47" s="87" t="e">
        <f>+(A!F47/A!$D$46)/(I!H76/I!$F$75)</f>
        <v>#VALUE!</v>
      </c>
      <c r="I47" s="87" t="e">
        <f>+(A!G47/A!$D$46)/(I!I76/I!$F$75)</f>
        <v>#VALUE!</v>
      </c>
      <c r="J47" s="87" t="e">
        <f>+(A!H47/A!$D$46)/(I!J76/I!$F$75)</f>
        <v>#VALUE!</v>
      </c>
      <c r="K47" s="87" t="e">
        <f>+(A!I47/A!$D$46)/(I!K76/I!$F$75)</f>
        <v>#VALUE!</v>
      </c>
      <c r="L47" s="87" t="e">
        <f>+(A!#REF!/A!$D$46)/(I!L76/I!$F$75)</f>
        <v>#REF!</v>
      </c>
      <c r="M47" s="87" t="e">
        <f>+(A!K47/A!$D$46)/(I!M76/I!$F$75)</f>
        <v>#VALUE!</v>
      </c>
      <c r="N47" s="87" t="e">
        <f>+(A!L47/A!$D$46)/(I!N76/I!$F$75)</f>
        <v>#VALUE!</v>
      </c>
      <c r="O47" s="87" t="e">
        <f>+(A!M47/A!$D$46)/(I!O76/I!$F$75)</f>
        <v>#VALUE!</v>
      </c>
      <c r="P47" s="87" t="e">
        <f>+(A!N47/A!$D$46)/(I!P76/I!$F$75)</f>
        <v>#VALUE!</v>
      </c>
      <c r="Q47" s="87" t="e">
        <f>+(A!O47/A!$D$46)/(I!Q76/I!$F$75)</f>
        <v>#VALUE!</v>
      </c>
      <c r="R47" s="87" t="e">
        <f>+(A!P47/A!$D$46)/(I!R76/I!$F$75)</f>
        <v>#VALUE!</v>
      </c>
      <c r="S47" s="87" t="e">
        <f>+(A!Q47/A!$D$46)/(I!S76/I!$F$75)</f>
        <v>#VALUE!</v>
      </c>
      <c r="T47" s="87" t="e">
        <f>+(A!R47/A!$D$46)/(I!T76/I!$F$75)</f>
        <v>#VALUE!</v>
      </c>
      <c r="U47" s="87" t="e">
        <f>+(A!S47/A!$D$46)/(I!U76/I!$F$75)</f>
        <v>#VALUE!</v>
      </c>
      <c r="V47" s="87" t="e">
        <f>+(A!T47/A!$D$46)/(I!V76/I!$F$75)</f>
        <v>#VALUE!</v>
      </c>
      <c r="W47" s="87" t="e">
        <f>+(A!U47/A!$D$46)/(I!W76/I!$F$75)</f>
        <v>#VALUE!</v>
      </c>
      <c r="X47" s="87" t="e">
        <f>+(A!V47/A!$D$46)/(I!X76/I!$F$75)</f>
        <v>#VALUE!</v>
      </c>
      <c r="Y47" s="87" t="e">
        <f>+(A!W47/A!$D$46)/(I!Y76/I!$F$75)</f>
        <v>#VALUE!</v>
      </c>
      <c r="Z47" s="87" t="e">
        <f>+(A!X47/A!$D$46)/(I!Z76/I!$F$75)</f>
        <v>#VALUE!</v>
      </c>
      <c r="AA47" s="87" t="e">
        <f>+(A!Y47/A!$D$46)/(I!AA76/I!$F$75)</f>
        <v>#VALUE!</v>
      </c>
      <c r="AB47" s="87" t="e">
        <f>+(A!Z47/A!$D$46)/(I!AB76/I!$F$75)</f>
        <v>#VALUE!</v>
      </c>
      <c r="AC47" s="87" t="e">
        <f>+(A!AA47/A!$D$46)/(I!AC76/I!$F$75)</f>
        <v>#VALUE!</v>
      </c>
      <c r="AD47" s="87" t="e">
        <f>+(A!AB47/A!$D$46)/(I!AD76/I!$F$75)</f>
        <v>#VALUE!</v>
      </c>
      <c r="AE47" s="87" t="e">
        <f>+(A!AC47/A!$D$46)/(I!AE76/I!$F$75)</f>
        <v>#VALUE!</v>
      </c>
      <c r="AF47" s="87" t="e">
        <f>+(A!AD47/A!$D$46)/(I!AF76/I!$F$75)</f>
        <v>#VALUE!</v>
      </c>
    </row>
    <row r="48" spans="4:32" x14ac:dyDescent="0.25">
      <c r="D48" s="244" t="s">
        <v>17</v>
      </c>
      <c r="E48" s="245"/>
      <c r="F48" s="72" t="e">
        <f>+(A!D48/A!$D$46)/(I!F77/I!$F$75)</f>
        <v>#VALUE!</v>
      </c>
      <c r="G48" s="72" t="e">
        <f>+(A!E48/A!$D$46)/(I!G77/I!$F$75)</f>
        <v>#VALUE!</v>
      </c>
      <c r="H48" s="72" t="e">
        <f>+(A!F48/A!$D$46)/(I!H77/I!$F$75)</f>
        <v>#VALUE!</v>
      </c>
      <c r="I48" s="72" t="e">
        <f>+(A!G48/A!$D$46)/(I!I77/I!$F$75)</f>
        <v>#VALUE!</v>
      </c>
      <c r="J48" s="72" t="e">
        <f>+(A!H48/A!$D$46)/(I!J77/I!$F$75)</f>
        <v>#VALUE!</v>
      </c>
      <c r="K48" s="72" t="e">
        <f>+(A!I48/A!$D$46)/(I!K77/I!$F$75)</f>
        <v>#VALUE!</v>
      </c>
      <c r="L48" s="72" t="e">
        <f>+(A!J47/A!$D$46)/(I!L77/I!$F$75)</f>
        <v>#VALUE!</v>
      </c>
      <c r="M48" s="72" t="e">
        <f>+(A!K48/A!$D$46)/(I!M77/I!$F$75)</f>
        <v>#VALUE!</v>
      </c>
      <c r="N48" s="72" t="e">
        <f>+(A!L48/A!$D$46)/(I!N77/I!$F$75)</f>
        <v>#VALUE!</v>
      </c>
      <c r="O48" s="72" t="e">
        <f>+(A!M48/A!$D$46)/(I!O77/I!$F$75)</f>
        <v>#VALUE!</v>
      </c>
      <c r="P48" s="72" t="e">
        <f>+(A!N48/A!$D$46)/(I!P77/I!$F$75)</f>
        <v>#VALUE!</v>
      </c>
      <c r="Q48" s="72" t="e">
        <f>+(A!O48/A!$D$46)/(I!Q77/I!$F$75)</f>
        <v>#VALUE!</v>
      </c>
      <c r="R48" s="72" t="e">
        <f>+(A!P48/A!$D$46)/(I!R77/I!$F$75)</f>
        <v>#VALUE!</v>
      </c>
      <c r="S48" s="72" t="e">
        <f>+(A!Q48/A!$D$46)/(I!S77/I!$F$75)</f>
        <v>#VALUE!</v>
      </c>
      <c r="T48" s="72" t="e">
        <f>+(A!R48/A!$D$46)/(I!T77/I!$F$75)</f>
        <v>#VALUE!</v>
      </c>
      <c r="U48" s="72" t="e">
        <f>+(A!S48/A!$D$46)/(I!U77/I!$F$75)</f>
        <v>#VALUE!</v>
      </c>
      <c r="V48" s="72" t="e">
        <f>+(A!T48/A!$D$46)/(I!V77/I!$F$75)</f>
        <v>#VALUE!</v>
      </c>
      <c r="W48" s="72" t="e">
        <f>+(A!U48/A!$D$46)/(I!W77/I!$F$75)</f>
        <v>#VALUE!</v>
      </c>
      <c r="X48" s="72" t="e">
        <f>+(A!V48/A!$D$46)/(I!X77/I!$F$75)</f>
        <v>#VALUE!</v>
      </c>
      <c r="Y48" s="72" t="e">
        <f>+(A!W48/A!$D$46)/(I!Y77/I!$F$75)</f>
        <v>#VALUE!</v>
      </c>
      <c r="Z48" s="72" t="e">
        <f>+(A!X48/A!$D$46)/(I!Z77/I!$F$75)</f>
        <v>#VALUE!</v>
      </c>
      <c r="AA48" s="72" t="e">
        <f>+(A!Y48/A!$D$46)/(I!AA77/I!$F$75)</f>
        <v>#VALUE!</v>
      </c>
      <c r="AB48" s="72" t="e">
        <f>+(A!Z48/A!$D$46)/(I!AB77/I!$F$75)</f>
        <v>#VALUE!</v>
      </c>
      <c r="AC48" s="72" t="e">
        <f>+(A!AA48/A!$D$46)/(I!AC77/I!$F$75)</f>
        <v>#VALUE!</v>
      </c>
      <c r="AD48" s="72" t="e">
        <f>+(A!AB48/A!$D$46)/(I!AD77/I!$F$75)</f>
        <v>#VALUE!</v>
      </c>
      <c r="AE48" s="72" t="e">
        <f>+(A!AC48/A!$D$46)/(I!AE77/I!$F$75)</f>
        <v>#VALUE!</v>
      </c>
      <c r="AF48" s="72" t="e">
        <f>+(A!AD48/A!$D$46)/(I!AF77/I!$F$75)</f>
        <v>#VALUE!</v>
      </c>
    </row>
    <row r="49" spans="4:32" x14ac:dyDescent="0.25">
      <c r="D49" s="242" t="s">
        <v>18</v>
      </c>
      <c r="E49" s="243"/>
      <c r="F49" s="72" t="e">
        <f>+(A!D49/A!$D$46)/(I!F78/I!$F$75)</f>
        <v>#VALUE!</v>
      </c>
      <c r="G49" s="72" t="e">
        <f>+(A!E49/A!$D$46)/(I!G78/I!$F$75)</f>
        <v>#VALUE!</v>
      </c>
      <c r="H49" s="72" t="e">
        <f>+(A!F49/A!$D$46)/(I!H78/I!$F$75)</f>
        <v>#VALUE!</v>
      </c>
      <c r="I49" s="72" t="e">
        <f>+(A!G49/A!$D$46)/(I!I78/I!$F$75)</f>
        <v>#VALUE!</v>
      </c>
      <c r="J49" s="72" t="e">
        <f>+(A!H49/A!$D$46)/(I!J78/I!$F$75)</f>
        <v>#VALUE!</v>
      </c>
      <c r="K49" s="72" t="e">
        <f>+(A!I49/A!$D$46)/(I!K78/I!$F$75)</f>
        <v>#VALUE!</v>
      </c>
      <c r="L49" s="72" t="e">
        <f>+(A!J48/A!$D$46)/(I!L78/I!$F$75)</f>
        <v>#VALUE!</v>
      </c>
      <c r="M49" s="72" t="e">
        <f>+(A!K49/A!$D$46)/(I!M78/I!$F$75)</f>
        <v>#VALUE!</v>
      </c>
      <c r="N49" s="72" t="e">
        <f>+(A!L49/A!$D$46)/(I!N78/I!$F$75)</f>
        <v>#VALUE!</v>
      </c>
      <c r="O49" s="72" t="e">
        <f>+(A!M49/A!$D$46)/(I!O78/I!$F$75)</f>
        <v>#VALUE!</v>
      </c>
      <c r="P49" s="72" t="e">
        <f>+(A!N49/A!$D$46)/(I!P78/I!$F$75)</f>
        <v>#VALUE!</v>
      </c>
      <c r="Q49" s="72" t="e">
        <f>+(A!O49/A!$D$46)/(I!Q78/I!$F$75)</f>
        <v>#VALUE!</v>
      </c>
      <c r="R49" s="72" t="e">
        <f>+(A!P49/A!$D$46)/(I!R78/I!$F$75)</f>
        <v>#VALUE!</v>
      </c>
      <c r="S49" s="72" t="e">
        <f>+(A!Q49/A!$D$46)/(I!S78/I!$F$75)</f>
        <v>#VALUE!</v>
      </c>
      <c r="T49" s="72" t="e">
        <f>+(A!R49/A!$D$46)/(I!T78/I!$F$75)</f>
        <v>#VALUE!</v>
      </c>
      <c r="U49" s="72" t="e">
        <f>+(A!S49/A!$D$46)/(I!U78/I!$F$75)</f>
        <v>#VALUE!</v>
      </c>
      <c r="V49" s="72" t="e">
        <f>+(A!T49/A!$D$46)/(I!V78/I!$F$75)</f>
        <v>#VALUE!</v>
      </c>
      <c r="W49" s="72" t="e">
        <f>+(A!U49/A!$D$46)/(I!W78/I!$F$75)</f>
        <v>#VALUE!</v>
      </c>
      <c r="X49" s="72" t="e">
        <f>+(A!V49/A!$D$46)/(I!X78/I!$F$75)</f>
        <v>#VALUE!</v>
      </c>
      <c r="Y49" s="72" t="e">
        <f>+(A!W49/A!$D$46)/(I!Y78/I!$F$75)</f>
        <v>#VALUE!</v>
      </c>
      <c r="Z49" s="72" t="e">
        <f>+(A!X49/A!$D$46)/(I!Z78/I!$F$75)</f>
        <v>#VALUE!</v>
      </c>
      <c r="AA49" s="72" t="e">
        <f>+(A!Y49/A!$D$46)/(I!AA78/I!$F$75)</f>
        <v>#VALUE!</v>
      </c>
      <c r="AB49" s="72" t="e">
        <f>+(A!Z49/A!$D$46)/(I!AB78/I!$F$75)</f>
        <v>#VALUE!</v>
      </c>
      <c r="AC49" s="72" t="e">
        <f>+(A!AA49/A!$D$46)/(I!AC78/I!$F$75)</f>
        <v>#VALUE!</v>
      </c>
      <c r="AD49" s="72" t="e">
        <f>+(A!AB49/A!$D$46)/(I!AD78/I!$F$75)</f>
        <v>#VALUE!</v>
      </c>
      <c r="AE49" s="72" t="e">
        <f>+(A!AC49/A!$D$46)/(I!AE78/I!$F$75)</f>
        <v>#VALUE!</v>
      </c>
      <c r="AF49" s="72" t="e">
        <f>+(A!AD49/A!$D$46)/(I!AF78/I!$F$75)</f>
        <v>#VALUE!</v>
      </c>
    </row>
    <row r="50" spans="4:32" x14ac:dyDescent="0.25">
      <c r="D50" s="244" t="s">
        <v>19</v>
      </c>
      <c r="E50" s="245"/>
      <c r="F50" s="72" t="e">
        <f>+(A!D50/A!$D$46)/(I!F79/I!$F$75)</f>
        <v>#VALUE!</v>
      </c>
      <c r="G50" s="72" t="e">
        <f>+(A!E50/A!$D$46)/(I!G79/I!$F$75)</f>
        <v>#VALUE!</v>
      </c>
      <c r="H50" s="72" t="e">
        <f>+(A!F50/A!$D$46)/(I!H79/I!$F$75)</f>
        <v>#VALUE!</v>
      </c>
      <c r="I50" s="72" t="e">
        <f>+(A!G50/A!$D$46)/(I!I79/I!$F$75)</f>
        <v>#VALUE!</v>
      </c>
      <c r="J50" s="72" t="e">
        <f>+(A!H50/A!$D$46)/(I!J79/I!$F$75)</f>
        <v>#VALUE!</v>
      </c>
      <c r="K50" s="72" t="e">
        <f>+(A!I50/A!$D$46)/(I!K79/I!$F$75)</f>
        <v>#VALUE!</v>
      </c>
      <c r="L50" s="72" t="e">
        <f>+(A!J49/A!$D$46)/(I!L79/I!$F$75)</f>
        <v>#VALUE!</v>
      </c>
      <c r="M50" s="72" t="e">
        <f>+(A!K50/A!$D$46)/(I!M79/I!$F$75)</f>
        <v>#VALUE!</v>
      </c>
      <c r="N50" s="72" t="e">
        <f>+(A!L50/A!$D$46)/(I!N79/I!$F$75)</f>
        <v>#VALUE!</v>
      </c>
      <c r="O50" s="72" t="e">
        <f>+(A!M50/A!$D$46)/(I!O79/I!$F$75)</f>
        <v>#VALUE!</v>
      </c>
      <c r="P50" s="72" t="e">
        <f>+(A!N50/A!$D$46)/(I!P79/I!$F$75)</f>
        <v>#VALUE!</v>
      </c>
      <c r="Q50" s="72" t="e">
        <f>+(A!O50/A!$D$46)/(I!Q79/I!$F$75)</f>
        <v>#VALUE!</v>
      </c>
      <c r="R50" s="72" t="e">
        <f>+(A!P50/A!$D$46)/(I!R79/I!$F$75)</f>
        <v>#VALUE!</v>
      </c>
      <c r="S50" s="72" t="e">
        <f>+(A!Q50/A!$D$46)/(I!S79/I!$F$75)</f>
        <v>#VALUE!</v>
      </c>
      <c r="T50" s="72" t="e">
        <f>+(A!R50/A!$D$46)/(I!T79/I!$F$75)</f>
        <v>#VALUE!</v>
      </c>
      <c r="U50" s="72" t="e">
        <f>+(A!S50/A!$D$46)/(I!U79/I!$F$75)</f>
        <v>#VALUE!</v>
      </c>
      <c r="V50" s="72" t="e">
        <f>+(A!T50/A!$D$46)/(I!V79/I!$F$75)</f>
        <v>#VALUE!</v>
      </c>
      <c r="W50" s="72" t="e">
        <f>+(A!U50/A!$D$46)/(I!W79/I!$F$75)</f>
        <v>#VALUE!</v>
      </c>
      <c r="X50" s="72" t="e">
        <f>+(A!V50/A!$D$46)/(I!X79/I!$F$75)</f>
        <v>#VALUE!</v>
      </c>
      <c r="Y50" s="72" t="e">
        <f>+(A!W50/A!$D$46)/(I!Y79/I!$F$75)</f>
        <v>#VALUE!</v>
      </c>
      <c r="Z50" s="72" t="e">
        <f>+(A!X50/A!$D$46)/(I!Z79/I!$F$75)</f>
        <v>#VALUE!</v>
      </c>
      <c r="AA50" s="72" t="e">
        <f>+(A!Y50/A!$D$46)/(I!AA79/I!$F$75)</f>
        <v>#VALUE!</v>
      </c>
      <c r="AB50" s="72" t="e">
        <f>+(A!Z50/A!$D$46)/(I!AB79/I!$F$75)</f>
        <v>#VALUE!</v>
      </c>
      <c r="AC50" s="72" t="e">
        <f>+(A!AA50/A!$D$46)/(I!AC79/I!$F$75)</f>
        <v>#VALUE!</v>
      </c>
      <c r="AD50" s="72" t="e">
        <f>+(A!AB50/A!$D$46)/(I!AD79/I!$F$75)</f>
        <v>#VALUE!</v>
      </c>
      <c r="AE50" s="72" t="e">
        <f>+(A!AC50/A!$D$46)/(I!AE79/I!$F$75)</f>
        <v>#VALUE!</v>
      </c>
      <c r="AF50" s="72" t="e">
        <f>+(A!AD50/A!$D$46)/(I!AF79/I!$F$75)</f>
        <v>#VALUE!</v>
      </c>
    </row>
    <row r="51" spans="4:32" x14ac:dyDescent="0.25">
      <c r="D51" s="242" t="s">
        <v>20</v>
      </c>
      <c r="E51" s="243"/>
      <c r="F51" s="72" t="e">
        <f>+(A!D51/A!$D$46)/(I!F80/I!$F$75)</f>
        <v>#VALUE!</v>
      </c>
      <c r="G51" s="72" t="e">
        <f>+(A!E51/A!$D$46)/(I!G80/I!$F$75)</f>
        <v>#VALUE!</v>
      </c>
      <c r="H51" s="72" t="e">
        <f>+(A!F51/A!$D$46)/(I!H80/I!$F$75)</f>
        <v>#VALUE!</v>
      </c>
      <c r="I51" s="72" t="e">
        <f>+(A!G51/A!$D$46)/(I!I80/I!$F$75)</f>
        <v>#VALUE!</v>
      </c>
      <c r="J51" s="72" t="e">
        <f>+(A!H51/A!$D$46)/(I!J80/I!$F$75)</f>
        <v>#VALUE!</v>
      </c>
      <c r="K51" s="72" t="e">
        <f>+(A!I51/A!$D$46)/(I!K80/I!$F$75)</f>
        <v>#VALUE!</v>
      </c>
      <c r="L51" s="72" t="e">
        <f>+(A!J50/A!$D$46)/(I!L80/I!$F$75)</f>
        <v>#VALUE!</v>
      </c>
      <c r="M51" s="72" t="e">
        <f>+(A!K51/A!$D$46)/(I!M80/I!$F$75)</f>
        <v>#VALUE!</v>
      </c>
      <c r="N51" s="72" t="e">
        <f>+(A!L51/A!$D$46)/(I!N80/I!$F$75)</f>
        <v>#VALUE!</v>
      </c>
      <c r="O51" s="72" t="e">
        <f>+(A!M51/A!$D$46)/(I!O80/I!$F$75)</f>
        <v>#VALUE!</v>
      </c>
      <c r="P51" s="72" t="e">
        <f>+(A!N51/A!$D$46)/(I!P80/I!$F$75)</f>
        <v>#VALUE!</v>
      </c>
      <c r="Q51" s="72" t="e">
        <f>+(A!O51/A!$D$46)/(I!Q80/I!$F$75)</f>
        <v>#VALUE!</v>
      </c>
      <c r="R51" s="72" t="e">
        <f>+(A!P51/A!$D$46)/(I!R80/I!$F$75)</f>
        <v>#VALUE!</v>
      </c>
      <c r="S51" s="72" t="e">
        <f>+(A!Q51/A!$D$46)/(I!S80/I!$F$75)</f>
        <v>#VALUE!</v>
      </c>
      <c r="T51" s="72" t="e">
        <f>+(A!R51/A!$D$46)/(I!T80/I!$F$75)</f>
        <v>#VALUE!</v>
      </c>
      <c r="U51" s="72" t="e">
        <f>+(A!S51/A!$D$46)/(I!U80/I!$F$75)</f>
        <v>#VALUE!</v>
      </c>
      <c r="V51" s="72" t="e">
        <f>+(A!T51/A!$D$46)/(I!V80/I!$F$75)</f>
        <v>#VALUE!</v>
      </c>
      <c r="W51" s="72" t="e">
        <f>+(A!U51/A!$D$46)/(I!W80/I!$F$75)</f>
        <v>#VALUE!</v>
      </c>
      <c r="X51" s="72" t="e">
        <f>+(A!V51/A!$D$46)/(I!X80/I!$F$75)</f>
        <v>#VALUE!</v>
      </c>
      <c r="Y51" s="72" t="e">
        <f>+(A!W51/A!$D$46)/(I!Y80/I!$F$75)</f>
        <v>#VALUE!</v>
      </c>
      <c r="Z51" s="72" t="e">
        <f>+(A!X51/A!$D$46)/(I!Z80/I!$F$75)</f>
        <v>#VALUE!</v>
      </c>
      <c r="AA51" s="72" t="e">
        <f>+(A!Y51/A!$D$46)/(I!AA80/I!$F$75)</f>
        <v>#VALUE!</v>
      </c>
      <c r="AB51" s="72" t="e">
        <f>+(A!Z51/A!$D$46)/(I!AB80/I!$F$75)</f>
        <v>#VALUE!</v>
      </c>
      <c r="AC51" s="72" t="e">
        <f>+(A!AA51/A!$D$46)/(I!AC80/I!$F$75)</f>
        <v>#VALUE!</v>
      </c>
      <c r="AD51" s="72" t="e">
        <f>+(A!AB51/A!$D$46)/(I!AD80/I!$F$75)</f>
        <v>#VALUE!</v>
      </c>
      <c r="AE51" s="72" t="e">
        <f>+(A!AC51/A!$D$46)/(I!AE80/I!$F$75)</f>
        <v>#VALUE!</v>
      </c>
      <c r="AF51" s="72" t="e">
        <f>+(A!AD51/A!$D$46)/(I!AF80/I!$F$75)</f>
        <v>#VALUE!</v>
      </c>
    </row>
    <row r="52" spans="4:32" x14ac:dyDescent="0.25">
      <c r="D52" s="244" t="s">
        <v>21</v>
      </c>
      <c r="E52" s="245"/>
      <c r="F52" s="72" t="e">
        <f>+(A!D52/A!$D$46)/(I!F81/I!$F$75)</f>
        <v>#VALUE!</v>
      </c>
      <c r="G52" s="72" t="e">
        <f>+(A!E52/A!$D$46)/(I!G81/I!$F$75)</f>
        <v>#VALUE!</v>
      </c>
      <c r="H52" s="72" t="e">
        <f>+(A!F52/A!$D$46)/(I!H81/I!$F$75)</f>
        <v>#VALUE!</v>
      </c>
      <c r="I52" s="72" t="e">
        <f>+(A!G52/A!$D$46)/(I!I81/I!$F$75)</f>
        <v>#VALUE!</v>
      </c>
      <c r="J52" s="72" t="e">
        <f>+(A!H52/A!$D$46)/(I!J81/I!$F$75)</f>
        <v>#VALUE!</v>
      </c>
      <c r="K52" s="72" t="e">
        <f>+(A!I52/A!$D$46)/(I!K81/I!$F$75)</f>
        <v>#VALUE!</v>
      </c>
      <c r="L52" s="72" t="e">
        <f>+(A!J51/A!$D$46)/(I!L81/I!$F$75)</f>
        <v>#VALUE!</v>
      </c>
      <c r="M52" s="72" t="e">
        <f>+(A!K52/A!$D$46)/(I!M81/I!$F$75)</f>
        <v>#VALUE!</v>
      </c>
      <c r="N52" s="72" t="e">
        <f>+(A!L52/A!$D$46)/(I!N81/I!$F$75)</f>
        <v>#VALUE!</v>
      </c>
      <c r="O52" s="72" t="e">
        <f>+(A!M52/A!$D$46)/(I!O81/I!$F$75)</f>
        <v>#VALUE!</v>
      </c>
      <c r="P52" s="72" t="e">
        <f>+(A!N52/A!$D$46)/(I!P81/I!$F$75)</f>
        <v>#VALUE!</v>
      </c>
      <c r="Q52" s="72" t="e">
        <f>+(A!O52/A!$D$46)/(I!Q81/I!$F$75)</f>
        <v>#VALUE!</v>
      </c>
      <c r="R52" s="72" t="e">
        <f>+(A!P52/A!$D$46)/(I!R81/I!$F$75)</f>
        <v>#VALUE!</v>
      </c>
      <c r="S52" s="72" t="e">
        <f>+(A!Q52/A!$D$46)/(I!S81/I!$F$75)</f>
        <v>#VALUE!</v>
      </c>
      <c r="T52" s="72" t="e">
        <f>+(A!R52/A!$D$46)/(I!T81/I!$F$75)</f>
        <v>#VALUE!</v>
      </c>
      <c r="U52" s="72" t="e">
        <f>+(A!S52/A!$D$46)/(I!U81/I!$F$75)</f>
        <v>#VALUE!</v>
      </c>
      <c r="V52" s="72" t="e">
        <f>+(A!T52/A!$D$46)/(I!V81/I!$F$75)</f>
        <v>#VALUE!</v>
      </c>
      <c r="W52" s="72" t="e">
        <f>+(A!U52/A!$D$46)/(I!W81/I!$F$75)</f>
        <v>#VALUE!</v>
      </c>
      <c r="X52" s="72" t="e">
        <f>+(A!V52/A!$D$46)/(I!X81/I!$F$75)</f>
        <v>#VALUE!</v>
      </c>
      <c r="Y52" s="72" t="e">
        <f>+(A!W52/A!$D$46)/(I!Y81/I!$F$75)</f>
        <v>#VALUE!</v>
      </c>
      <c r="Z52" s="72" t="e">
        <f>+(A!X52/A!$D$46)/(I!Z81/I!$F$75)</f>
        <v>#VALUE!</v>
      </c>
      <c r="AA52" s="72" t="e">
        <f>+(A!Y52/A!$D$46)/(I!AA81/I!$F$75)</f>
        <v>#VALUE!</v>
      </c>
      <c r="AB52" s="72" t="e">
        <f>+(A!Z52/A!$D$46)/(I!AB81/I!$F$75)</f>
        <v>#VALUE!</v>
      </c>
      <c r="AC52" s="72" t="e">
        <f>+(A!AA52/A!$D$46)/(I!AC81/I!$F$75)</f>
        <v>#VALUE!</v>
      </c>
      <c r="AD52" s="72" t="e">
        <f>+(A!AB52/A!$D$46)/(I!AD81/I!$F$75)</f>
        <v>#VALUE!</v>
      </c>
      <c r="AE52" s="72" t="e">
        <f>+(A!AC52/A!$D$46)/(I!AE81/I!$F$75)</f>
        <v>#VALUE!</v>
      </c>
      <c r="AF52" s="72" t="e">
        <f>+(A!AD52/A!$D$46)/(I!AF81/I!$F$75)</f>
        <v>#VALUE!</v>
      </c>
    </row>
    <row r="53" spans="4:32" x14ac:dyDescent="0.25">
      <c r="D53" s="242" t="s">
        <v>22</v>
      </c>
      <c r="E53" s="243"/>
      <c r="F53" s="72" t="e">
        <f>+(A!D53/A!$D$46)/(I!F82/I!$F$75)</f>
        <v>#VALUE!</v>
      </c>
      <c r="G53" s="72" t="e">
        <f>+(A!E53/A!$D$46)/(I!G82/I!$F$75)</f>
        <v>#VALUE!</v>
      </c>
      <c r="H53" s="72" t="e">
        <f>+(A!F53/A!$D$46)/(I!H82/I!$F$75)</f>
        <v>#VALUE!</v>
      </c>
      <c r="I53" s="72" t="e">
        <f>+(A!G53/A!$D$46)/(I!I82/I!$F$75)</f>
        <v>#VALUE!</v>
      </c>
      <c r="J53" s="72" t="e">
        <f>+(A!H53/A!$D$46)/(I!J82/I!$F$75)</f>
        <v>#VALUE!</v>
      </c>
      <c r="K53" s="72" t="e">
        <f>+(A!I53/A!$D$46)/(I!K82/I!$F$75)</f>
        <v>#VALUE!</v>
      </c>
      <c r="L53" s="72" t="e">
        <f>+(A!J52/A!$D$46)/(I!L82/I!$F$75)</f>
        <v>#VALUE!</v>
      </c>
      <c r="M53" s="72" t="e">
        <f>+(A!K53/A!$D$46)/(I!M82/I!$F$75)</f>
        <v>#VALUE!</v>
      </c>
      <c r="N53" s="72" t="e">
        <f>+(A!L53/A!$D$46)/(I!N82/I!$F$75)</f>
        <v>#VALUE!</v>
      </c>
      <c r="O53" s="72" t="e">
        <f>+(A!M53/A!$D$46)/(I!O82/I!$F$75)</f>
        <v>#VALUE!</v>
      </c>
      <c r="P53" s="72" t="e">
        <f>+(A!N53/A!$D$46)/(I!P82/I!$F$75)</f>
        <v>#VALUE!</v>
      </c>
      <c r="Q53" s="72" t="e">
        <f>+(A!O53/A!$D$46)/(I!Q82/I!$F$75)</f>
        <v>#VALUE!</v>
      </c>
      <c r="R53" s="72" t="e">
        <f>+(A!P53/A!$D$46)/(I!R82/I!$F$75)</f>
        <v>#VALUE!</v>
      </c>
      <c r="S53" s="72" t="e">
        <f>+(A!Q53/A!$D$46)/(I!S82/I!$F$75)</f>
        <v>#VALUE!</v>
      </c>
      <c r="T53" s="72" t="e">
        <f>+(A!R53/A!$D$46)/(I!T82/I!$F$75)</f>
        <v>#VALUE!</v>
      </c>
      <c r="U53" s="72" t="e">
        <f>+(A!S53/A!$D$46)/(I!U82/I!$F$75)</f>
        <v>#VALUE!</v>
      </c>
      <c r="V53" s="72" t="e">
        <f>+(A!T53/A!$D$46)/(I!V82/I!$F$75)</f>
        <v>#VALUE!</v>
      </c>
      <c r="W53" s="72" t="e">
        <f>+(A!U53/A!$D$46)/(I!W82/I!$F$75)</f>
        <v>#VALUE!</v>
      </c>
      <c r="X53" s="72" t="e">
        <f>+(A!V53/A!$D$46)/(I!X82/I!$F$75)</f>
        <v>#VALUE!</v>
      </c>
      <c r="Y53" s="72" t="e">
        <f>+(A!W53/A!$D$46)/(I!Y82/I!$F$75)</f>
        <v>#VALUE!</v>
      </c>
      <c r="Z53" s="72" t="e">
        <f>+(A!X53/A!$D$46)/(I!Z82/I!$F$75)</f>
        <v>#VALUE!</v>
      </c>
      <c r="AA53" s="72" t="e">
        <f>+(A!Y53/A!$D$46)/(I!AA82/I!$F$75)</f>
        <v>#VALUE!</v>
      </c>
      <c r="AB53" s="72" t="e">
        <f>+(A!Z53/A!$D$46)/(I!AB82/I!$F$75)</f>
        <v>#VALUE!</v>
      </c>
      <c r="AC53" s="72" t="e">
        <f>+(A!AA53/A!$D$46)/(I!AC82/I!$F$75)</f>
        <v>#VALUE!</v>
      </c>
      <c r="AD53" s="72" t="e">
        <f>+(A!AB53/A!$D$46)/(I!AD82/I!$F$75)</f>
        <v>#VALUE!</v>
      </c>
      <c r="AE53" s="72" t="e">
        <f>+(A!AC53/A!$D$46)/(I!AE82/I!$F$75)</f>
        <v>#VALUE!</v>
      </c>
      <c r="AF53" s="72" t="e">
        <f>+(A!AD53/A!$D$46)/(I!AF82/I!$F$75)</f>
        <v>#VALUE!</v>
      </c>
    </row>
    <row r="54" spans="4:32" x14ac:dyDescent="0.25">
      <c r="D54" s="244" t="s">
        <v>23</v>
      </c>
      <c r="E54" s="245"/>
      <c r="F54" s="72" t="e">
        <f>+(A!D54/A!$D$46)/(I!F83/I!$F$75)</f>
        <v>#VALUE!</v>
      </c>
      <c r="G54" s="72" t="e">
        <f>+(A!E54/A!$D$46)/(I!G83/I!$F$75)</f>
        <v>#VALUE!</v>
      </c>
      <c r="H54" s="72" t="e">
        <f>+(A!F54/A!$D$46)/(I!H83/I!$F$75)</f>
        <v>#VALUE!</v>
      </c>
      <c r="I54" s="72" t="e">
        <f>+(A!G54/A!$D$46)/(I!I83/I!$F$75)</f>
        <v>#VALUE!</v>
      </c>
      <c r="J54" s="72" t="e">
        <f>+(A!H54/A!$D$46)/(I!J83/I!$F$75)</f>
        <v>#VALUE!</v>
      </c>
      <c r="K54" s="72" t="e">
        <f>+(A!I54/A!$D$46)/(I!K83/I!$F$75)</f>
        <v>#VALUE!</v>
      </c>
      <c r="L54" s="72" t="e">
        <f>+(A!J53/A!$D$46)/(I!L83/I!$F$75)</f>
        <v>#VALUE!</v>
      </c>
      <c r="M54" s="72" t="e">
        <f>+(A!K54/A!$D$46)/(I!M83/I!$F$75)</f>
        <v>#VALUE!</v>
      </c>
      <c r="N54" s="72" t="e">
        <f>+(A!L54/A!$D$46)/(I!N83/I!$F$75)</f>
        <v>#VALUE!</v>
      </c>
      <c r="O54" s="72" t="e">
        <f>+(A!M54/A!$D$46)/(I!O83/I!$F$75)</f>
        <v>#VALUE!</v>
      </c>
      <c r="P54" s="72" t="e">
        <f>+(A!N54/A!$D$46)/(I!P83/I!$F$75)</f>
        <v>#VALUE!</v>
      </c>
      <c r="Q54" s="72" t="e">
        <f>+(A!O54/A!$D$46)/(I!Q83/I!$F$75)</f>
        <v>#VALUE!</v>
      </c>
      <c r="R54" s="72" t="e">
        <f>+(A!P54/A!$D$46)/(I!R83/I!$F$75)</f>
        <v>#VALUE!</v>
      </c>
      <c r="S54" s="72" t="e">
        <f>+(A!Q54/A!$D$46)/(I!S83/I!$F$75)</f>
        <v>#VALUE!</v>
      </c>
      <c r="T54" s="72" t="e">
        <f>+(A!R54/A!$D$46)/(I!T83/I!$F$75)</f>
        <v>#VALUE!</v>
      </c>
      <c r="U54" s="72" t="e">
        <f>+(A!S54/A!$D$46)/(I!U83/I!$F$75)</f>
        <v>#VALUE!</v>
      </c>
      <c r="V54" s="72" t="e">
        <f>+(A!T54/A!$D$46)/(I!V83/I!$F$75)</f>
        <v>#VALUE!</v>
      </c>
      <c r="W54" s="72" t="e">
        <f>+(A!U54/A!$D$46)/(I!W83/I!$F$75)</f>
        <v>#VALUE!</v>
      </c>
      <c r="X54" s="72" t="e">
        <f>+(A!V54/A!$D$46)/(I!X83/I!$F$75)</f>
        <v>#VALUE!</v>
      </c>
      <c r="Y54" s="72" t="e">
        <f>+(A!W54/A!$D$46)/(I!Y83/I!$F$75)</f>
        <v>#VALUE!</v>
      </c>
      <c r="Z54" s="72" t="e">
        <f>+(A!X54/A!$D$46)/(I!Z83/I!$F$75)</f>
        <v>#VALUE!</v>
      </c>
      <c r="AA54" s="72" t="e">
        <f>+(A!Y54/A!$D$46)/(I!AA83/I!$F$75)</f>
        <v>#VALUE!</v>
      </c>
      <c r="AB54" s="72" t="e">
        <f>+(A!Z54/A!$D$46)/(I!AB83/I!$F$75)</f>
        <v>#VALUE!</v>
      </c>
      <c r="AC54" s="72" t="e">
        <f>+(A!AA54/A!$D$46)/(I!AC83/I!$F$75)</f>
        <v>#VALUE!</v>
      </c>
      <c r="AD54" s="72" t="e">
        <f>+(A!AB54/A!$D$46)/(I!AD83/I!$F$75)</f>
        <v>#VALUE!</v>
      </c>
      <c r="AE54" s="72" t="e">
        <f>+(A!AC54/A!$D$46)/(I!AE83/I!$F$75)</f>
        <v>#VALUE!</v>
      </c>
      <c r="AF54" s="72" t="e">
        <f>+(A!AD54/A!$D$46)/(I!AF83/I!$F$75)</f>
        <v>#VALUE!</v>
      </c>
    </row>
    <row r="55" spans="4:32" x14ac:dyDescent="0.25">
      <c r="D55" s="242" t="s">
        <v>24</v>
      </c>
      <c r="E55" s="243"/>
      <c r="F55" s="72" t="e">
        <f>+(A!D55/A!$D$46)/(I!F84/I!$F$75)</f>
        <v>#VALUE!</v>
      </c>
      <c r="G55" s="72" t="e">
        <f>+(A!E55/A!$D$46)/(I!G84/I!$F$75)</f>
        <v>#VALUE!</v>
      </c>
      <c r="H55" s="72" t="e">
        <f>+(A!F55/A!$D$46)/(I!H84/I!$F$75)</f>
        <v>#VALUE!</v>
      </c>
      <c r="I55" s="72" t="e">
        <f>+(A!G55/A!$D$46)/(I!I84/I!$F$75)</f>
        <v>#VALUE!</v>
      </c>
      <c r="J55" s="72" t="e">
        <f>+(A!H55/A!$D$46)/(I!J84/I!$F$75)</f>
        <v>#VALUE!</v>
      </c>
      <c r="K55" s="72" t="e">
        <f>+(A!I55/A!$D$46)/(I!K84/I!$F$75)</f>
        <v>#VALUE!</v>
      </c>
      <c r="L55" s="72" t="e">
        <f>+(A!J54/A!$D$46)/(I!L84/I!$F$75)</f>
        <v>#VALUE!</v>
      </c>
      <c r="M55" s="72" t="e">
        <f>+(A!K55/A!$D$46)/(I!M84/I!$F$75)</f>
        <v>#VALUE!</v>
      </c>
      <c r="N55" s="72" t="e">
        <f>+(A!L55/A!$D$46)/(I!N84/I!$F$75)</f>
        <v>#VALUE!</v>
      </c>
      <c r="O55" s="72" t="e">
        <f>+(A!M55/A!$D$46)/(I!O84/I!$F$75)</f>
        <v>#VALUE!</v>
      </c>
      <c r="P55" s="72" t="e">
        <f>+(A!N55/A!$D$46)/(I!P84/I!$F$75)</f>
        <v>#VALUE!</v>
      </c>
      <c r="Q55" s="72" t="e">
        <f>+(A!O55/A!$D$46)/(I!Q84/I!$F$75)</f>
        <v>#VALUE!</v>
      </c>
      <c r="R55" s="72" t="e">
        <f>+(A!P55/A!$D$46)/(I!R84/I!$F$75)</f>
        <v>#VALUE!</v>
      </c>
      <c r="S55" s="72" t="e">
        <f>+(A!Q55/A!$D$46)/(I!S84/I!$F$75)</f>
        <v>#VALUE!</v>
      </c>
      <c r="T55" s="72" t="e">
        <f>+(A!R55/A!$D$46)/(I!T84/I!$F$75)</f>
        <v>#VALUE!</v>
      </c>
      <c r="U55" s="72" t="e">
        <f>+(A!S55/A!$D$46)/(I!U84/I!$F$75)</f>
        <v>#VALUE!</v>
      </c>
      <c r="V55" s="72" t="e">
        <f>+(A!T55/A!$D$46)/(I!V84/I!$F$75)</f>
        <v>#VALUE!</v>
      </c>
      <c r="W55" s="72" t="e">
        <f>+(A!U55/A!$D$46)/(I!W84/I!$F$75)</f>
        <v>#VALUE!</v>
      </c>
      <c r="X55" s="72" t="e">
        <f>+(A!V55/A!$D$46)/(I!X84/I!$F$75)</f>
        <v>#VALUE!</v>
      </c>
      <c r="Y55" s="72" t="e">
        <f>+(A!W55/A!$D$46)/(I!Y84/I!$F$75)</f>
        <v>#VALUE!</v>
      </c>
      <c r="Z55" s="72" t="e">
        <f>+(A!X55/A!$D$46)/(I!Z84/I!$F$75)</f>
        <v>#VALUE!</v>
      </c>
      <c r="AA55" s="72" t="e">
        <f>+(A!Y55/A!$D$46)/(I!AA84/I!$F$75)</f>
        <v>#VALUE!</v>
      </c>
      <c r="AB55" s="72" t="e">
        <f>+(A!Z55/A!$D$46)/(I!AB84/I!$F$75)</f>
        <v>#VALUE!</v>
      </c>
      <c r="AC55" s="72" t="e">
        <f>+(A!AA55/A!$D$46)/(I!AC84/I!$F$75)</f>
        <v>#VALUE!</v>
      </c>
      <c r="AD55" s="72" t="e">
        <f>+(A!AB55/A!$D$46)/(I!AD84/I!$F$75)</f>
        <v>#VALUE!</v>
      </c>
      <c r="AE55" s="72" t="e">
        <f>+(A!AC55/A!$D$46)/(I!AE84/I!$F$75)</f>
        <v>#VALUE!</v>
      </c>
      <c r="AF55" s="72" t="e">
        <f>+(A!AD55/A!$D$46)/(I!AF84/I!$F$75)</f>
        <v>#VALUE!</v>
      </c>
    </row>
    <row r="56" spans="4:32" ht="15.75" thickBot="1" x14ac:dyDescent="0.3">
      <c r="D56" s="240" t="s">
        <v>25</v>
      </c>
      <c r="E56" s="241"/>
      <c r="F56" s="88" t="e">
        <f>+(A!D56/A!$D$46)/(I!F85/I!$F$75)</f>
        <v>#VALUE!</v>
      </c>
      <c r="G56" s="88" t="e">
        <f>+(A!E56/A!$D$46)/(I!G85/I!$F$75)</f>
        <v>#VALUE!</v>
      </c>
      <c r="H56" s="88" t="e">
        <f>+(A!F56/A!$D$46)/(I!H85/I!$F$75)</f>
        <v>#VALUE!</v>
      </c>
      <c r="I56" s="88" t="e">
        <f>+(A!G56/A!$D$46)/(I!I85/I!$F$75)</f>
        <v>#VALUE!</v>
      </c>
      <c r="J56" s="88" t="e">
        <f>+(A!H56/A!$D$46)/(I!J85/I!$F$75)</f>
        <v>#VALUE!</v>
      </c>
      <c r="K56" s="88" t="e">
        <f>+(A!I56/A!$D$46)/(I!K85/I!$F$75)</f>
        <v>#VALUE!</v>
      </c>
      <c r="L56" s="88" t="e">
        <f>+(A!J55/A!$D$46)/(I!L85/I!$F$75)</f>
        <v>#VALUE!</v>
      </c>
      <c r="M56" s="88" t="e">
        <f>+(A!K56/A!$D$46)/(I!M85/I!$F$75)</f>
        <v>#VALUE!</v>
      </c>
      <c r="N56" s="88" t="e">
        <f>+(A!L56/A!$D$46)/(I!N85/I!$F$75)</f>
        <v>#VALUE!</v>
      </c>
      <c r="O56" s="88" t="e">
        <f>+(A!M56/A!$D$46)/(I!O85/I!$F$75)</f>
        <v>#VALUE!</v>
      </c>
      <c r="P56" s="88" t="e">
        <f>+(A!N56/A!$D$46)/(I!P85/I!$F$75)</f>
        <v>#VALUE!</v>
      </c>
      <c r="Q56" s="88" t="e">
        <f>+(A!O56/A!$D$46)/(I!Q85/I!$F$75)</f>
        <v>#VALUE!</v>
      </c>
      <c r="R56" s="88" t="e">
        <f>+(A!P56/A!$D$46)/(I!R85/I!$F$75)</f>
        <v>#VALUE!</v>
      </c>
      <c r="S56" s="88" t="e">
        <f>+(A!Q56/A!$D$46)/(I!S85/I!$F$75)</f>
        <v>#VALUE!</v>
      </c>
      <c r="T56" s="88" t="e">
        <f>+(A!R56/A!$D$46)/(I!T85/I!$F$75)</f>
        <v>#VALUE!</v>
      </c>
      <c r="U56" s="88" t="e">
        <f>+(A!S56/A!$D$46)/(I!U85/I!$F$75)</f>
        <v>#VALUE!</v>
      </c>
      <c r="V56" s="88" t="e">
        <f>+(A!T56/A!$D$46)/(I!V85/I!$F$75)</f>
        <v>#VALUE!</v>
      </c>
      <c r="W56" s="88" t="e">
        <f>+(A!U56/A!$D$46)/(I!W85/I!$F$75)</f>
        <v>#VALUE!</v>
      </c>
      <c r="X56" s="88" t="e">
        <f>+(A!V56/A!$D$46)/(I!X85/I!$F$75)</f>
        <v>#VALUE!</v>
      </c>
      <c r="Y56" s="88" t="e">
        <f>+(A!W56/A!$D$46)/(I!Y85/I!$F$75)</f>
        <v>#VALUE!</v>
      </c>
      <c r="Z56" s="88" t="e">
        <f>+(A!X56/A!$D$46)/(I!Z85/I!$F$75)</f>
        <v>#VALUE!</v>
      </c>
      <c r="AA56" s="88" t="e">
        <f>+(A!Y56/A!$D$46)/(I!AA85/I!$F$75)</f>
        <v>#VALUE!</v>
      </c>
      <c r="AB56" s="88" t="e">
        <f>+(A!Z56/A!$D$46)/(I!AB85/I!$F$75)</f>
        <v>#VALUE!</v>
      </c>
      <c r="AC56" s="88" t="e">
        <f>+(A!AA56/A!$D$46)/(I!AC85/I!$F$75)</f>
        <v>#VALUE!</v>
      </c>
      <c r="AD56" s="88" t="e">
        <f>+(A!AB56/A!$D$46)/(I!AD85/I!$F$75)</f>
        <v>#VALUE!</v>
      </c>
      <c r="AE56" s="88" t="e">
        <f>+(A!AC56/A!$D$46)/(I!AE85/I!$F$75)</f>
        <v>#VALUE!</v>
      </c>
      <c r="AF56" s="88" t="e">
        <f>+(A!AD56/A!$D$46)/(I!AF85/I!$F$75)</f>
        <v>#VALUE!</v>
      </c>
    </row>
    <row r="57" spans="4:32" x14ac:dyDescent="0.25">
      <c r="D57" t="s">
        <v>52</v>
      </c>
      <c r="E57" s="111"/>
      <c r="F57" s="89"/>
      <c r="G57" s="89"/>
      <c r="H57" s="89"/>
      <c r="I57" s="89"/>
      <c r="J57" s="89"/>
      <c r="K57" s="89"/>
      <c r="L57" s="89"/>
      <c r="M57" s="89"/>
      <c r="N57" s="89"/>
      <c r="O57" s="89"/>
      <c r="P57" s="89"/>
      <c r="Q57" s="89"/>
      <c r="R57" s="89"/>
      <c r="S57" s="89"/>
      <c r="T57" s="89"/>
      <c r="U57" s="89"/>
      <c r="V57" s="89"/>
      <c r="W57" s="89"/>
      <c r="X57" s="89"/>
      <c r="Y57" s="89"/>
      <c r="Z57" s="89"/>
      <c r="AA57" s="8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46" t="s">
        <v>26</v>
      </c>
      <c r="E60" s="247"/>
      <c r="F60" s="97"/>
      <c r="G60" s="90"/>
      <c r="H60" s="91"/>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4:32" x14ac:dyDescent="0.25">
      <c r="D61" s="242" t="s">
        <v>16</v>
      </c>
      <c r="E61" s="243"/>
      <c r="F61" s="92" t="e">
        <f>+IF(F47&gt; 0.33,"VENTAJA","INTRAPRODUCTO")</f>
        <v>#VALUE!</v>
      </c>
      <c r="G61" s="87" t="e">
        <f t="shared" ref="G61:AA61" si="0">+IF(G47&gt; 0.33,"VENTAJA","INTRAPRODUCTO")</f>
        <v>#VALUE!</v>
      </c>
      <c r="H61" s="93" t="e">
        <f t="shared" si="0"/>
        <v>#VALUE!</v>
      </c>
      <c r="I61" s="87" t="e">
        <f t="shared" si="0"/>
        <v>#VALUE!</v>
      </c>
      <c r="J61" s="93" t="e">
        <f t="shared" si="0"/>
        <v>#VALUE!</v>
      </c>
      <c r="K61" s="87" t="e">
        <f t="shared" si="0"/>
        <v>#VALUE!</v>
      </c>
      <c r="L61" s="93" t="e">
        <f t="shared" si="0"/>
        <v>#REF!</v>
      </c>
      <c r="M61" s="87" t="e">
        <f t="shared" si="0"/>
        <v>#VALUE!</v>
      </c>
      <c r="N61" s="93" t="e">
        <f t="shared" si="0"/>
        <v>#VALUE!</v>
      </c>
      <c r="O61" s="87" t="e">
        <f t="shared" si="0"/>
        <v>#VALUE!</v>
      </c>
      <c r="P61" s="93" t="e">
        <f t="shared" si="0"/>
        <v>#VALUE!</v>
      </c>
      <c r="Q61" s="87" t="e">
        <f t="shared" si="0"/>
        <v>#VALUE!</v>
      </c>
      <c r="R61" s="93" t="e">
        <f t="shared" si="0"/>
        <v>#VALUE!</v>
      </c>
      <c r="S61" s="87" t="e">
        <f t="shared" si="0"/>
        <v>#VALUE!</v>
      </c>
      <c r="T61" s="93" t="e">
        <f t="shared" si="0"/>
        <v>#VALUE!</v>
      </c>
      <c r="U61" s="87" t="e">
        <f t="shared" si="0"/>
        <v>#VALUE!</v>
      </c>
      <c r="V61" s="93" t="e">
        <f t="shared" si="0"/>
        <v>#VALUE!</v>
      </c>
      <c r="W61" s="87" t="e">
        <f t="shared" si="0"/>
        <v>#VALUE!</v>
      </c>
      <c r="X61" s="93" t="e">
        <f t="shared" si="0"/>
        <v>#VALUE!</v>
      </c>
      <c r="Y61" s="87" t="e">
        <f t="shared" si="0"/>
        <v>#VALUE!</v>
      </c>
      <c r="Z61" s="93" t="e">
        <f t="shared" si="0"/>
        <v>#VALUE!</v>
      </c>
      <c r="AA61" s="87" t="e">
        <f t="shared" si="0"/>
        <v>#VALUE!</v>
      </c>
      <c r="AB61" s="87" t="e">
        <f t="shared" ref="AB61:AC61" si="1">+IF(AB47&gt; 0.33,"VENTAJA","INTRAPRODUCTO")</f>
        <v>#VALUE!</v>
      </c>
      <c r="AC61" s="87" t="e">
        <f t="shared" si="1"/>
        <v>#VALUE!</v>
      </c>
      <c r="AD61" s="87" t="e">
        <f t="shared" ref="AD61:AE61" si="2">+IF(AD47&gt; 0.33,"VENTAJA","INTRAPRODUCTO")</f>
        <v>#VALUE!</v>
      </c>
      <c r="AE61" s="87" t="e">
        <f t="shared" si="2"/>
        <v>#VALUE!</v>
      </c>
      <c r="AF61" s="87" t="e">
        <f t="shared" ref="AF61" si="3">+IF(AF47&gt; 0.33,"VENTAJA","INTRAPRODUCTO")</f>
        <v>#VALUE!</v>
      </c>
    </row>
    <row r="62" spans="4:32" x14ac:dyDescent="0.25">
      <c r="D62" s="244" t="s">
        <v>17</v>
      </c>
      <c r="E62" s="245"/>
      <c r="F62" s="94" t="e">
        <f t="shared" ref="F62:AA62" si="4">+IF(F48&gt; 0.33,"VENTAJA","INTRAPRODUCTO")</f>
        <v>#VALUE!</v>
      </c>
      <c r="G62" s="72" t="e">
        <f t="shared" si="4"/>
        <v>#VALUE!</v>
      </c>
      <c r="H62" s="89" t="e">
        <f t="shared" si="4"/>
        <v>#VALUE!</v>
      </c>
      <c r="I62" s="72" t="e">
        <f t="shared" si="4"/>
        <v>#VALUE!</v>
      </c>
      <c r="J62" s="89" t="e">
        <f t="shared" si="4"/>
        <v>#VALUE!</v>
      </c>
      <c r="K62" s="72" t="e">
        <f t="shared" si="4"/>
        <v>#VALUE!</v>
      </c>
      <c r="L62" s="89" t="e">
        <f t="shared" si="4"/>
        <v>#VALUE!</v>
      </c>
      <c r="M62" s="72" t="e">
        <f t="shared" si="4"/>
        <v>#VALUE!</v>
      </c>
      <c r="N62" s="89" t="e">
        <f t="shared" si="4"/>
        <v>#VALUE!</v>
      </c>
      <c r="O62" s="72" t="e">
        <f t="shared" si="4"/>
        <v>#VALUE!</v>
      </c>
      <c r="P62" s="89" t="e">
        <f t="shared" si="4"/>
        <v>#VALUE!</v>
      </c>
      <c r="Q62" s="72" t="e">
        <f t="shared" si="4"/>
        <v>#VALUE!</v>
      </c>
      <c r="R62" s="89" t="e">
        <f t="shared" si="4"/>
        <v>#VALUE!</v>
      </c>
      <c r="S62" s="72" t="e">
        <f t="shared" si="4"/>
        <v>#VALUE!</v>
      </c>
      <c r="T62" s="89" t="e">
        <f t="shared" si="4"/>
        <v>#VALUE!</v>
      </c>
      <c r="U62" s="72" t="e">
        <f t="shared" si="4"/>
        <v>#VALUE!</v>
      </c>
      <c r="V62" s="89" t="e">
        <f t="shared" si="4"/>
        <v>#VALUE!</v>
      </c>
      <c r="W62" s="72" t="e">
        <f t="shared" si="4"/>
        <v>#VALUE!</v>
      </c>
      <c r="X62" s="89" t="e">
        <f t="shared" si="4"/>
        <v>#VALUE!</v>
      </c>
      <c r="Y62" s="72" t="e">
        <f t="shared" si="4"/>
        <v>#VALUE!</v>
      </c>
      <c r="Z62" s="89" t="e">
        <f t="shared" si="4"/>
        <v>#VALUE!</v>
      </c>
      <c r="AA62" s="72" t="e">
        <f t="shared" si="4"/>
        <v>#VALUE!</v>
      </c>
      <c r="AB62" s="72" t="e">
        <f t="shared" ref="AB62:AC62" si="5">+IF(AB48&gt; 0.33,"VENTAJA","INTRAPRODUCTO")</f>
        <v>#VALUE!</v>
      </c>
      <c r="AC62" s="72" t="e">
        <f t="shared" si="5"/>
        <v>#VALUE!</v>
      </c>
      <c r="AD62" s="72" t="e">
        <f t="shared" ref="AD62:AE62" si="6">+IF(AD48&gt; 0.33,"VENTAJA","INTRAPRODUCTO")</f>
        <v>#VALUE!</v>
      </c>
      <c r="AE62" s="72" t="e">
        <f t="shared" si="6"/>
        <v>#VALUE!</v>
      </c>
      <c r="AF62" s="72" t="e">
        <f t="shared" ref="AF62" si="7">+IF(AF48&gt; 0.33,"VENTAJA","INTRAPRODUCTO")</f>
        <v>#VALUE!</v>
      </c>
    </row>
    <row r="63" spans="4:32" x14ac:dyDescent="0.25">
      <c r="D63" s="242" t="s">
        <v>18</v>
      </c>
      <c r="E63" s="243"/>
      <c r="F63" s="94" t="e">
        <f t="shared" ref="F63:AA63" si="8">+IF(F49&gt; 0.33,"VENTAJA","INTRAPRODUCTO")</f>
        <v>#VALUE!</v>
      </c>
      <c r="G63" s="72" t="e">
        <f t="shared" si="8"/>
        <v>#VALUE!</v>
      </c>
      <c r="H63" s="89" t="e">
        <f t="shared" si="8"/>
        <v>#VALUE!</v>
      </c>
      <c r="I63" s="72" t="e">
        <f t="shared" si="8"/>
        <v>#VALUE!</v>
      </c>
      <c r="J63" s="89" t="e">
        <f t="shared" si="8"/>
        <v>#VALUE!</v>
      </c>
      <c r="K63" s="72" t="e">
        <f t="shared" si="8"/>
        <v>#VALUE!</v>
      </c>
      <c r="L63" s="89" t="e">
        <f t="shared" si="8"/>
        <v>#VALUE!</v>
      </c>
      <c r="M63" s="72" t="e">
        <f t="shared" si="8"/>
        <v>#VALUE!</v>
      </c>
      <c r="N63" s="89" t="e">
        <f t="shared" si="8"/>
        <v>#VALUE!</v>
      </c>
      <c r="O63" s="72" t="e">
        <f t="shared" si="8"/>
        <v>#VALUE!</v>
      </c>
      <c r="P63" s="89" t="e">
        <f t="shared" si="8"/>
        <v>#VALUE!</v>
      </c>
      <c r="Q63" s="72" t="e">
        <f t="shared" si="8"/>
        <v>#VALUE!</v>
      </c>
      <c r="R63" s="89" t="e">
        <f t="shared" si="8"/>
        <v>#VALUE!</v>
      </c>
      <c r="S63" s="72" t="e">
        <f t="shared" si="8"/>
        <v>#VALUE!</v>
      </c>
      <c r="T63" s="89" t="e">
        <f t="shared" si="8"/>
        <v>#VALUE!</v>
      </c>
      <c r="U63" s="72" t="e">
        <f t="shared" si="8"/>
        <v>#VALUE!</v>
      </c>
      <c r="V63" s="89" t="e">
        <f t="shared" si="8"/>
        <v>#VALUE!</v>
      </c>
      <c r="W63" s="72" t="e">
        <f t="shared" si="8"/>
        <v>#VALUE!</v>
      </c>
      <c r="X63" s="89" t="e">
        <f t="shared" si="8"/>
        <v>#VALUE!</v>
      </c>
      <c r="Y63" s="72" t="e">
        <f t="shared" si="8"/>
        <v>#VALUE!</v>
      </c>
      <c r="Z63" s="89" t="e">
        <f t="shared" si="8"/>
        <v>#VALUE!</v>
      </c>
      <c r="AA63" s="72" t="e">
        <f t="shared" si="8"/>
        <v>#VALUE!</v>
      </c>
      <c r="AB63" s="72" t="e">
        <f t="shared" ref="AB63:AC63" si="9">+IF(AB49&gt; 0.33,"VENTAJA","INTRAPRODUCTO")</f>
        <v>#VALUE!</v>
      </c>
      <c r="AC63" s="72" t="e">
        <f t="shared" si="9"/>
        <v>#VALUE!</v>
      </c>
      <c r="AD63" s="72" t="e">
        <f t="shared" ref="AD63:AE63" si="10">+IF(AD49&gt; 0.33,"VENTAJA","INTRAPRODUCTO")</f>
        <v>#VALUE!</v>
      </c>
      <c r="AE63" s="72" t="e">
        <f t="shared" si="10"/>
        <v>#VALUE!</v>
      </c>
      <c r="AF63" s="72" t="e">
        <f t="shared" ref="AF63" si="11">+IF(AF49&gt; 0.33,"VENTAJA","INTRAPRODUCTO")</f>
        <v>#VALUE!</v>
      </c>
    </row>
    <row r="64" spans="4:32" x14ac:dyDescent="0.25">
      <c r="D64" s="244" t="s">
        <v>19</v>
      </c>
      <c r="E64" s="245"/>
      <c r="F64" s="94" t="e">
        <f t="shared" ref="F64:AA64" si="12">+IF(F50&gt; 0.33,"VENTAJA","INTRAPRODUCTO")</f>
        <v>#VALUE!</v>
      </c>
      <c r="G64" s="72" t="e">
        <f t="shared" si="12"/>
        <v>#VALUE!</v>
      </c>
      <c r="H64" s="89" t="e">
        <f t="shared" si="12"/>
        <v>#VALUE!</v>
      </c>
      <c r="I64" s="72" t="e">
        <f t="shared" si="12"/>
        <v>#VALUE!</v>
      </c>
      <c r="J64" s="89" t="e">
        <f t="shared" si="12"/>
        <v>#VALUE!</v>
      </c>
      <c r="K64" s="72" t="e">
        <f t="shared" si="12"/>
        <v>#VALUE!</v>
      </c>
      <c r="L64" s="89" t="e">
        <f t="shared" si="12"/>
        <v>#VALUE!</v>
      </c>
      <c r="M64" s="72" t="e">
        <f t="shared" si="12"/>
        <v>#VALUE!</v>
      </c>
      <c r="N64" s="89" t="e">
        <f t="shared" si="12"/>
        <v>#VALUE!</v>
      </c>
      <c r="O64" s="72" t="e">
        <f t="shared" si="12"/>
        <v>#VALUE!</v>
      </c>
      <c r="P64" s="89" t="e">
        <f t="shared" si="12"/>
        <v>#VALUE!</v>
      </c>
      <c r="Q64" s="72" t="e">
        <f t="shared" si="12"/>
        <v>#VALUE!</v>
      </c>
      <c r="R64" s="89" t="e">
        <f t="shared" si="12"/>
        <v>#VALUE!</v>
      </c>
      <c r="S64" s="72" t="e">
        <f t="shared" si="12"/>
        <v>#VALUE!</v>
      </c>
      <c r="T64" s="89" t="e">
        <f t="shared" si="12"/>
        <v>#VALUE!</v>
      </c>
      <c r="U64" s="72" t="e">
        <f t="shared" si="12"/>
        <v>#VALUE!</v>
      </c>
      <c r="V64" s="89" t="e">
        <f t="shared" si="12"/>
        <v>#VALUE!</v>
      </c>
      <c r="W64" s="72" t="e">
        <f t="shared" si="12"/>
        <v>#VALUE!</v>
      </c>
      <c r="X64" s="89" t="e">
        <f t="shared" si="12"/>
        <v>#VALUE!</v>
      </c>
      <c r="Y64" s="72" t="e">
        <f t="shared" si="12"/>
        <v>#VALUE!</v>
      </c>
      <c r="Z64" s="89" t="e">
        <f t="shared" si="12"/>
        <v>#VALUE!</v>
      </c>
      <c r="AA64" s="72" t="e">
        <f t="shared" si="12"/>
        <v>#VALUE!</v>
      </c>
      <c r="AB64" s="72" t="e">
        <f t="shared" ref="AB64:AC64" si="13">+IF(AB50&gt; 0.33,"VENTAJA","INTRAPRODUCTO")</f>
        <v>#VALUE!</v>
      </c>
      <c r="AC64" s="72" t="e">
        <f t="shared" si="13"/>
        <v>#VALUE!</v>
      </c>
      <c r="AD64" s="72" t="e">
        <f t="shared" ref="AD64:AE64" si="14">+IF(AD50&gt; 0.33,"VENTAJA","INTRAPRODUCTO")</f>
        <v>#VALUE!</v>
      </c>
      <c r="AE64" s="72" t="e">
        <f t="shared" si="14"/>
        <v>#VALUE!</v>
      </c>
      <c r="AF64" s="72" t="e">
        <f t="shared" ref="AF64" si="15">+IF(AF50&gt; 0.33,"VENTAJA","INTRAPRODUCTO")</f>
        <v>#VALUE!</v>
      </c>
    </row>
    <row r="65" spans="4:32" x14ac:dyDescent="0.25">
      <c r="D65" s="242" t="s">
        <v>20</v>
      </c>
      <c r="E65" s="243"/>
      <c r="F65" s="94" t="e">
        <f t="shared" ref="F65:AA65" si="16">+IF(F51&gt; 0.33,"VENTAJA","INTRAPRODUCTO")</f>
        <v>#VALUE!</v>
      </c>
      <c r="G65" s="72" t="e">
        <f t="shared" si="16"/>
        <v>#VALUE!</v>
      </c>
      <c r="H65" s="89" t="e">
        <f t="shared" si="16"/>
        <v>#VALUE!</v>
      </c>
      <c r="I65" s="72" t="e">
        <f t="shared" si="16"/>
        <v>#VALUE!</v>
      </c>
      <c r="J65" s="89" t="e">
        <f t="shared" si="16"/>
        <v>#VALUE!</v>
      </c>
      <c r="K65" s="72" t="e">
        <f t="shared" si="16"/>
        <v>#VALUE!</v>
      </c>
      <c r="L65" s="89" t="e">
        <f t="shared" si="16"/>
        <v>#VALUE!</v>
      </c>
      <c r="M65" s="72" t="e">
        <f t="shared" si="16"/>
        <v>#VALUE!</v>
      </c>
      <c r="N65" s="89" t="e">
        <f t="shared" si="16"/>
        <v>#VALUE!</v>
      </c>
      <c r="O65" s="72" t="e">
        <f t="shared" si="16"/>
        <v>#VALUE!</v>
      </c>
      <c r="P65" s="89" t="e">
        <f t="shared" si="16"/>
        <v>#VALUE!</v>
      </c>
      <c r="Q65" s="72" t="e">
        <f t="shared" si="16"/>
        <v>#VALUE!</v>
      </c>
      <c r="R65" s="89" t="e">
        <f t="shared" si="16"/>
        <v>#VALUE!</v>
      </c>
      <c r="S65" s="72" t="e">
        <f t="shared" si="16"/>
        <v>#VALUE!</v>
      </c>
      <c r="T65" s="89" t="e">
        <f t="shared" si="16"/>
        <v>#VALUE!</v>
      </c>
      <c r="U65" s="72" t="e">
        <f t="shared" si="16"/>
        <v>#VALUE!</v>
      </c>
      <c r="V65" s="89" t="e">
        <f t="shared" si="16"/>
        <v>#VALUE!</v>
      </c>
      <c r="W65" s="72" t="e">
        <f t="shared" si="16"/>
        <v>#VALUE!</v>
      </c>
      <c r="X65" s="89" t="e">
        <f t="shared" si="16"/>
        <v>#VALUE!</v>
      </c>
      <c r="Y65" s="72" t="e">
        <f t="shared" si="16"/>
        <v>#VALUE!</v>
      </c>
      <c r="Z65" s="89" t="e">
        <f t="shared" si="16"/>
        <v>#VALUE!</v>
      </c>
      <c r="AA65" s="72" t="e">
        <f t="shared" si="16"/>
        <v>#VALUE!</v>
      </c>
      <c r="AB65" s="72" t="e">
        <f t="shared" ref="AB65:AC65" si="17">+IF(AB51&gt; 0.33,"VENTAJA","INTRAPRODUCTO")</f>
        <v>#VALUE!</v>
      </c>
      <c r="AC65" s="72" t="e">
        <f t="shared" si="17"/>
        <v>#VALUE!</v>
      </c>
      <c r="AD65" s="72" t="e">
        <f t="shared" ref="AD65:AE65" si="18">+IF(AD51&gt; 0.33,"VENTAJA","INTRAPRODUCTO")</f>
        <v>#VALUE!</v>
      </c>
      <c r="AE65" s="72" t="e">
        <f t="shared" si="18"/>
        <v>#VALUE!</v>
      </c>
      <c r="AF65" s="72" t="e">
        <f t="shared" ref="AF65" si="19">+IF(AF51&gt; 0.33,"VENTAJA","INTRAPRODUCTO")</f>
        <v>#VALUE!</v>
      </c>
    </row>
    <row r="66" spans="4:32" x14ac:dyDescent="0.25">
      <c r="D66" s="244" t="s">
        <v>21</v>
      </c>
      <c r="E66" s="245"/>
      <c r="F66" s="94" t="e">
        <f t="shared" ref="F66:AA66" si="20">+IF(F52&gt; 0.33,"VENTAJA","INTRAPRODUCTO")</f>
        <v>#VALUE!</v>
      </c>
      <c r="G66" s="72" t="e">
        <f t="shared" si="20"/>
        <v>#VALUE!</v>
      </c>
      <c r="H66" s="89" t="e">
        <f t="shared" si="20"/>
        <v>#VALUE!</v>
      </c>
      <c r="I66" s="72" t="e">
        <f t="shared" si="20"/>
        <v>#VALUE!</v>
      </c>
      <c r="J66" s="89" t="e">
        <f t="shared" si="20"/>
        <v>#VALUE!</v>
      </c>
      <c r="K66" s="72" t="e">
        <f t="shared" si="20"/>
        <v>#VALUE!</v>
      </c>
      <c r="L66" s="89" t="e">
        <f t="shared" si="20"/>
        <v>#VALUE!</v>
      </c>
      <c r="M66" s="72" t="e">
        <f t="shared" si="20"/>
        <v>#VALUE!</v>
      </c>
      <c r="N66" s="89" t="e">
        <f t="shared" si="20"/>
        <v>#VALUE!</v>
      </c>
      <c r="O66" s="72" t="e">
        <f t="shared" si="20"/>
        <v>#VALUE!</v>
      </c>
      <c r="P66" s="89" t="e">
        <f t="shared" si="20"/>
        <v>#VALUE!</v>
      </c>
      <c r="Q66" s="72" t="e">
        <f t="shared" si="20"/>
        <v>#VALUE!</v>
      </c>
      <c r="R66" s="89" t="e">
        <f t="shared" si="20"/>
        <v>#VALUE!</v>
      </c>
      <c r="S66" s="72" t="e">
        <f t="shared" si="20"/>
        <v>#VALUE!</v>
      </c>
      <c r="T66" s="89" t="e">
        <f t="shared" si="20"/>
        <v>#VALUE!</v>
      </c>
      <c r="U66" s="72" t="e">
        <f t="shared" si="20"/>
        <v>#VALUE!</v>
      </c>
      <c r="V66" s="89" t="e">
        <f t="shared" si="20"/>
        <v>#VALUE!</v>
      </c>
      <c r="W66" s="72" t="e">
        <f t="shared" si="20"/>
        <v>#VALUE!</v>
      </c>
      <c r="X66" s="89" t="e">
        <f t="shared" si="20"/>
        <v>#VALUE!</v>
      </c>
      <c r="Y66" s="72" t="e">
        <f t="shared" si="20"/>
        <v>#VALUE!</v>
      </c>
      <c r="Z66" s="89" t="e">
        <f t="shared" si="20"/>
        <v>#VALUE!</v>
      </c>
      <c r="AA66" s="72" t="e">
        <f t="shared" si="20"/>
        <v>#VALUE!</v>
      </c>
      <c r="AB66" s="72" t="e">
        <f t="shared" ref="AB66:AC66" si="21">+IF(AB52&gt; 0.33,"VENTAJA","INTRAPRODUCTO")</f>
        <v>#VALUE!</v>
      </c>
      <c r="AC66" s="72" t="e">
        <f t="shared" si="21"/>
        <v>#VALUE!</v>
      </c>
      <c r="AD66" s="72" t="e">
        <f t="shared" ref="AD66:AE66" si="22">+IF(AD52&gt; 0.33,"VENTAJA","INTRAPRODUCTO")</f>
        <v>#VALUE!</v>
      </c>
      <c r="AE66" s="72" t="e">
        <f t="shared" si="22"/>
        <v>#VALUE!</v>
      </c>
      <c r="AF66" s="72" t="e">
        <f t="shared" ref="AF66" si="23">+IF(AF52&gt; 0.33,"VENTAJA","INTRAPRODUCTO")</f>
        <v>#VALUE!</v>
      </c>
    </row>
    <row r="67" spans="4:32" x14ac:dyDescent="0.25">
      <c r="D67" s="242" t="s">
        <v>22</v>
      </c>
      <c r="E67" s="243"/>
      <c r="F67" s="94" t="e">
        <f t="shared" ref="F67:AA67" si="24">+IF(F53&gt; 0.33,"VENTAJA","INTRAPRODUCTO")</f>
        <v>#VALUE!</v>
      </c>
      <c r="G67" s="72" t="e">
        <f t="shared" si="24"/>
        <v>#VALUE!</v>
      </c>
      <c r="H67" s="89" t="e">
        <f t="shared" si="24"/>
        <v>#VALUE!</v>
      </c>
      <c r="I67" s="72" t="e">
        <f t="shared" si="24"/>
        <v>#VALUE!</v>
      </c>
      <c r="J67" s="89" t="e">
        <f t="shared" si="24"/>
        <v>#VALUE!</v>
      </c>
      <c r="K67" s="72" t="e">
        <f t="shared" si="24"/>
        <v>#VALUE!</v>
      </c>
      <c r="L67" s="89" t="e">
        <f t="shared" si="24"/>
        <v>#VALUE!</v>
      </c>
      <c r="M67" s="72" t="e">
        <f t="shared" si="24"/>
        <v>#VALUE!</v>
      </c>
      <c r="N67" s="89" t="e">
        <f t="shared" si="24"/>
        <v>#VALUE!</v>
      </c>
      <c r="O67" s="72" t="e">
        <f t="shared" si="24"/>
        <v>#VALUE!</v>
      </c>
      <c r="P67" s="89" t="e">
        <f t="shared" si="24"/>
        <v>#VALUE!</v>
      </c>
      <c r="Q67" s="72" t="e">
        <f t="shared" si="24"/>
        <v>#VALUE!</v>
      </c>
      <c r="R67" s="89" t="e">
        <f t="shared" si="24"/>
        <v>#VALUE!</v>
      </c>
      <c r="S67" s="72" t="e">
        <f t="shared" si="24"/>
        <v>#VALUE!</v>
      </c>
      <c r="T67" s="89" t="e">
        <f t="shared" si="24"/>
        <v>#VALUE!</v>
      </c>
      <c r="U67" s="72" t="e">
        <f t="shared" si="24"/>
        <v>#VALUE!</v>
      </c>
      <c r="V67" s="89" t="e">
        <f t="shared" si="24"/>
        <v>#VALUE!</v>
      </c>
      <c r="W67" s="72" t="e">
        <f t="shared" si="24"/>
        <v>#VALUE!</v>
      </c>
      <c r="X67" s="89" t="e">
        <f t="shared" si="24"/>
        <v>#VALUE!</v>
      </c>
      <c r="Y67" s="72" t="e">
        <f t="shared" si="24"/>
        <v>#VALUE!</v>
      </c>
      <c r="Z67" s="89" t="e">
        <f t="shared" si="24"/>
        <v>#VALUE!</v>
      </c>
      <c r="AA67" s="72" t="e">
        <f t="shared" si="24"/>
        <v>#VALUE!</v>
      </c>
      <c r="AB67" s="72" t="e">
        <f t="shared" ref="AB67:AC67" si="25">+IF(AB53&gt; 0.33,"VENTAJA","INTRAPRODUCTO")</f>
        <v>#VALUE!</v>
      </c>
      <c r="AC67" s="72" t="e">
        <f t="shared" si="25"/>
        <v>#VALUE!</v>
      </c>
      <c r="AD67" s="72" t="e">
        <f t="shared" ref="AD67:AE67" si="26">+IF(AD53&gt; 0.33,"VENTAJA","INTRAPRODUCTO")</f>
        <v>#VALUE!</v>
      </c>
      <c r="AE67" s="72" t="e">
        <f t="shared" si="26"/>
        <v>#VALUE!</v>
      </c>
      <c r="AF67" s="72" t="e">
        <f t="shared" ref="AF67" si="27">+IF(AF53&gt; 0.33,"VENTAJA","INTRAPRODUCTO")</f>
        <v>#VALUE!</v>
      </c>
    </row>
    <row r="68" spans="4:32" x14ac:dyDescent="0.25">
      <c r="D68" s="244" t="s">
        <v>23</v>
      </c>
      <c r="E68" s="245"/>
      <c r="F68" s="94" t="e">
        <f t="shared" ref="F68:AA68" si="28">+IF(F54&gt; 0.33,"VENTAJA","INTRAPRODUCTO")</f>
        <v>#VALUE!</v>
      </c>
      <c r="G68" s="72" t="e">
        <f t="shared" si="28"/>
        <v>#VALUE!</v>
      </c>
      <c r="H68" s="89" t="e">
        <f t="shared" si="28"/>
        <v>#VALUE!</v>
      </c>
      <c r="I68" s="72" t="e">
        <f t="shared" si="28"/>
        <v>#VALUE!</v>
      </c>
      <c r="J68" s="89" t="e">
        <f t="shared" si="28"/>
        <v>#VALUE!</v>
      </c>
      <c r="K68" s="72" t="e">
        <f t="shared" si="28"/>
        <v>#VALUE!</v>
      </c>
      <c r="L68" s="89" t="e">
        <f t="shared" si="28"/>
        <v>#VALUE!</v>
      </c>
      <c r="M68" s="72" t="e">
        <f t="shared" si="28"/>
        <v>#VALUE!</v>
      </c>
      <c r="N68" s="89" t="e">
        <f t="shared" si="28"/>
        <v>#VALUE!</v>
      </c>
      <c r="O68" s="72" t="e">
        <f t="shared" si="28"/>
        <v>#VALUE!</v>
      </c>
      <c r="P68" s="89" t="e">
        <f t="shared" si="28"/>
        <v>#VALUE!</v>
      </c>
      <c r="Q68" s="72" t="e">
        <f t="shared" si="28"/>
        <v>#VALUE!</v>
      </c>
      <c r="R68" s="89" t="e">
        <f t="shared" si="28"/>
        <v>#VALUE!</v>
      </c>
      <c r="S68" s="72" t="e">
        <f t="shared" si="28"/>
        <v>#VALUE!</v>
      </c>
      <c r="T68" s="89" t="e">
        <f t="shared" si="28"/>
        <v>#VALUE!</v>
      </c>
      <c r="U68" s="72" t="e">
        <f t="shared" si="28"/>
        <v>#VALUE!</v>
      </c>
      <c r="V68" s="89" t="e">
        <f t="shared" si="28"/>
        <v>#VALUE!</v>
      </c>
      <c r="W68" s="72" t="e">
        <f t="shared" si="28"/>
        <v>#VALUE!</v>
      </c>
      <c r="X68" s="89" t="e">
        <f t="shared" si="28"/>
        <v>#VALUE!</v>
      </c>
      <c r="Y68" s="72" t="e">
        <f t="shared" si="28"/>
        <v>#VALUE!</v>
      </c>
      <c r="Z68" s="89" t="e">
        <f t="shared" si="28"/>
        <v>#VALUE!</v>
      </c>
      <c r="AA68" s="72" t="e">
        <f t="shared" si="28"/>
        <v>#VALUE!</v>
      </c>
      <c r="AB68" s="72" t="e">
        <f t="shared" ref="AB68:AC68" si="29">+IF(AB54&gt; 0.33,"VENTAJA","INTRAPRODUCTO")</f>
        <v>#VALUE!</v>
      </c>
      <c r="AC68" s="72" t="e">
        <f t="shared" si="29"/>
        <v>#VALUE!</v>
      </c>
      <c r="AD68" s="72" t="e">
        <f t="shared" ref="AD68:AE68" si="30">+IF(AD54&gt; 0.33,"VENTAJA","INTRAPRODUCTO")</f>
        <v>#VALUE!</v>
      </c>
      <c r="AE68" s="72" t="e">
        <f t="shared" si="30"/>
        <v>#VALUE!</v>
      </c>
      <c r="AF68" s="72" t="e">
        <f t="shared" ref="AF68" si="31">+IF(AF54&gt; 0.33,"VENTAJA","INTRAPRODUCTO")</f>
        <v>#VALUE!</v>
      </c>
    </row>
    <row r="69" spans="4:32" x14ac:dyDescent="0.25">
      <c r="D69" s="242" t="s">
        <v>24</v>
      </c>
      <c r="E69" s="243"/>
      <c r="F69" s="94" t="e">
        <f t="shared" ref="F69:AA69" si="32">+IF(F55&gt; 0.33,"VENTAJA","INTRAPRODUCTO")</f>
        <v>#VALUE!</v>
      </c>
      <c r="G69" s="72" t="e">
        <f t="shared" si="32"/>
        <v>#VALUE!</v>
      </c>
      <c r="H69" s="89" t="e">
        <f t="shared" si="32"/>
        <v>#VALUE!</v>
      </c>
      <c r="I69" s="72" t="e">
        <f t="shared" si="32"/>
        <v>#VALUE!</v>
      </c>
      <c r="J69" s="89" t="e">
        <f t="shared" si="32"/>
        <v>#VALUE!</v>
      </c>
      <c r="K69" s="72" t="e">
        <f t="shared" si="32"/>
        <v>#VALUE!</v>
      </c>
      <c r="L69" s="89" t="e">
        <f t="shared" si="32"/>
        <v>#VALUE!</v>
      </c>
      <c r="M69" s="72" t="e">
        <f t="shared" si="32"/>
        <v>#VALUE!</v>
      </c>
      <c r="N69" s="89" t="e">
        <f t="shared" si="32"/>
        <v>#VALUE!</v>
      </c>
      <c r="O69" s="72" t="e">
        <f t="shared" si="32"/>
        <v>#VALUE!</v>
      </c>
      <c r="P69" s="89" t="e">
        <f t="shared" si="32"/>
        <v>#VALUE!</v>
      </c>
      <c r="Q69" s="72" t="e">
        <f t="shared" si="32"/>
        <v>#VALUE!</v>
      </c>
      <c r="R69" s="89" t="e">
        <f t="shared" si="32"/>
        <v>#VALUE!</v>
      </c>
      <c r="S69" s="72" t="e">
        <f t="shared" si="32"/>
        <v>#VALUE!</v>
      </c>
      <c r="T69" s="89" t="e">
        <f t="shared" si="32"/>
        <v>#VALUE!</v>
      </c>
      <c r="U69" s="72" t="e">
        <f t="shared" si="32"/>
        <v>#VALUE!</v>
      </c>
      <c r="V69" s="89" t="e">
        <f t="shared" si="32"/>
        <v>#VALUE!</v>
      </c>
      <c r="W69" s="72" t="e">
        <f t="shared" si="32"/>
        <v>#VALUE!</v>
      </c>
      <c r="X69" s="89" t="e">
        <f t="shared" si="32"/>
        <v>#VALUE!</v>
      </c>
      <c r="Y69" s="72" t="e">
        <f t="shared" si="32"/>
        <v>#VALUE!</v>
      </c>
      <c r="Z69" s="89" t="e">
        <f t="shared" si="32"/>
        <v>#VALUE!</v>
      </c>
      <c r="AA69" s="72" t="e">
        <f t="shared" si="32"/>
        <v>#VALUE!</v>
      </c>
      <c r="AB69" s="72" t="e">
        <f t="shared" ref="AB69:AC69" si="33">+IF(AB55&gt; 0.33,"VENTAJA","INTRAPRODUCTO")</f>
        <v>#VALUE!</v>
      </c>
      <c r="AC69" s="72" t="e">
        <f t="shared" si="33"/>
        <v>#VALUE!</v>
      </c>
      <c r="AD69" s="72" t="e">
        <f t="shared" ref="AD69:AE69" si="34">+IF(AD55&gt; 0.33,"VENTAJA","INTRAPRODUCTO")</f>
        <v>#VALUE!</v>
      </c>
      <c r="AE69" s="72" t="e">
        <f t="shared" si="34"/>
        <v>#VALUE!</v>
      </c>
      <c r="AF69" s="72" t="e">
        <f t="shared" ref="AF69" si="35">+IF(AF55&gt; 0.33,"VENTAJA","INTRAPRODUCTO")</f>
        <v>#VALUE!</v>
      </c>
    </row>
    <row r="70" spans="4:32" ht="15.75" thickBot="1" x14ac:dyDescent="0.3">
      <c r="D70" s="240" t="s">
        <v>25</v>
      </c>
      <c r="E70" s="241"/>
      <c r="F70" s="95" t="e">
        <f t="shared" ref="F70:AA70" si="36">+IF(F56&gt; 0.33,"VENTAJA","INTRAPRODUCTO")</f>
        <v>#VALUE!</v>
      </c>
      <c r="G70" s="88" t="e">
        <f t="shared" si="36"/>
        <v>#VALUE!</v>
      </c>
      <c r="H70" s="96" t="e">
        <f t="shared" si="36"/>
        <v>#VALUE!</v>
      </c>
      <c r="I70" s="88" t="e">
        <f t="shared" si="36"/>
        <v>#VALUE!</v>
      </c>
      <c r="J70" s="96" t="e">
        <f t="shared" si="36"/>
        <v>#VALUE!</v>
      </c>
      <c r="K70" s="88" t="e">
        <f t="shared" si="36"/>
        <v>#VALUE!</v>
      </c>
      <c r="L70" s="96" t="e">
        <f t="shared" si="36"/>
        <v>#VALUE!</v>
      </c>
      <c r="M70" s="88" t="e">
        <f t="shared" si="36"/>
        <v>#VALUE!</v>
      </c>
      <c r="N70" s="96" t="e">
        <f t="shared" si="36"/>
        <v>#VALUE!</v>
      </c>
      <c r="O70" s="88" t="e">
        <f t="shared" si="36"/>
        <v>#VALUE!</v>
      </c>
      <c r="P70" s="96" t="e">
        <f t="shared" si="36"/>
        <v>#VALUE!</v>
      </c>
      <c r="Q70" s="88" t="e">
        <f t="shared" si="36"/>
        <v>#VALUE!</v>
      </c>
      <c r="R70" s="96" t="e">
        <f t="shared" si="36"/>
        <v>#VALUE!</v>
      </c>
      <c r="S70" s="88" t="e">
        <f t="shared" si="36"/>
        <v>#VALUE!</v>
      </c>
      <c r="T70" s="96" t="e">
        <f t="shared" si="36"/>
        <v>#VALUE!</v>
      </c>
      <c r="U70" s="88" t="e">
        <f t="shared" si="36"/>
        <v>#VALUE!</v>
      </c>
      <c r="V70" s="96" t="e">
        <f t="shared" si="36"/>
        <v>#VALUE!</v>
      </c>
      <c r="W70" s="88" t="e">
        <f t="shared" si="36"/>
        <v>#VALUE!</v>
      </c>
      <c r="X70" s="96" t="e">
        <f t="shared" si="36"/>
        <v>#VALUE!</v>
      </c>
      <c r="Y70" s="88" t="e">
        <f t="shared" si="36"/>
        <v>#VALUE!</v>
      </c>
      <c r="Z70" s="96" t="e">
        <f t="shared" si="36"/>
        <v>#VALUE!</v>
      </c>
      <c r="AA70" s="88" t="e">
        <f t="shared" si="36"/>
        <v>#VALUE!</v>
      </c>
      <c r="AB70" s="88" t="e">
        <f t="shared" ref="AB70:AC70" si="37">+IF(AB56&gt; 0.33,"VENTAJA","INTRAPRODUCTO")</f>
        <v>#VALUE!</v>
      </c>
      <c r="AC70" s="88" t="e">
        <f t="shared" si="37"/>
        <v>#VALUE!</v>
      </c>
      <c r="AD70" s="88" t="e">
        <f t="shared" ref="AD70:AE70" si="38">+IF(AD56&gt; 0.33,"VENTAJA","INTRAPRODUCTO")</f>
        <v>#VALUE!</v>
      </c>
      <c r="AE70" s="88" t="e">
        <f t="shared" si="38"/>
        <v>#VALUE!</v>
      </c>
      <c r="AF70" s="88" t="e">
        <f t="shared" ref="AF70" si="39">+IF(AF56&gt; 0.33,"VENTAJA","INTRAPRODUCTO")</f>
        <v>#VALUE!</v>
      </c>
    </row>
    <row r="71" spans="4:32" x14ac:dyDescent="0.25">
      <c r="D71" t="s">
        <v>52</v>
      </c>
      <c r="E71" s="111"/>
      <c r="F71" s="89"/>
      <c r="G71" s="89"/>
      <c r="H71" s="89"/>
      <c r="I71" s="89"/>
      <c r="J71" s="89"/>
      <c r="K71" s="89"/>
      <c r="L71" s="89"/>
      <c r="M71" s="89"/>
      <c r="N71" s="89"/>
      <c r="O71" s="89"/>
      <c r="P71" s="89"/>
      <c r="Q71" s="89"/>
      <c r="R71" s="89"/>
      <c r="S71" s="89"/>
      <c r="T71" s="89"/>
      <c r="U71" s="89"/>
      <c r="V71" s="89"/>
      <c r="W71" s="89"/>
      <c r="X71" s="89"/>
      <c r="Y71" s="89"/>
      <c r="Z71" s="89"/>
      <c r="AA71" s="89"/>
    </row>
    <row r="73" spans="4:32" ht="15.75" thickBot="1" x14ac:dyDescent="0.3">
      <c r="D73" t="s">
        <v>59</v>
      </c>
      <c r="E73" s="2"/>
    </row>
    <row r="74" spans="4:32" ht="15.75" thickBot="1" x14ac:dyDescent="0.3">
      <c r="D74" s="85" t="s">
        <v>14</v>
      </c>
      <c r="E74" s="8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46" t="s">
        <v>15</v>
      </c>
      <c r="E75" s="247"/>
      <c r="F75" s="73">
        <v>10201048.063999999</v>
      </c>
      <c r="G75" s="74">
        <v>10647555.072000001</v>
      </c>
      <c r="H75" s="73">
        <v>11549019.136</v>
      </c>
      <c r="I75" s="74">
        <v>10821222.4</v>
      </c>
      <c r="J75" s="73">
        <v>11617030.143999999</v>
      </c>
      <c r="K75" s="74">
        <v>13158400.846999999</v>
      </c>
      <c r="L75" s="73">
        <v>12301486.486</v>
      </c>
      <c r="M75" s="74">
        <v>11897488.380999999</v>
      </c>
      <c r="N75" s="73">
        <v>13092218.069</v>
      </c>
      <c r="O75" s="74">
        <v>16729677.706</v>
      </c>
      <c r="P75" s="73">
        <v>21190438.734999999</v>
      </c>
      <c r="Q75" s="74">
        <v>24390975.103</v>
      </c>
      <c r="R75" s="73">
        <v>29991332</v>
      </c>
      <c r="S75" s="74">
        <v>37625882.064999998</v>
      </c>
      <c r="T75" s="73">
        <v>32852985.837000001</v>
      </c>
      <c r="U75" s="74">
        <v>39819528.641999997</v>
      </c>
      <c r="V75" s="73">
        <v>56953516.086000003</v>
      </c>
      <c r="W75" s="74">
        <v>60273618.167999998</v>
      </c>
      <c r="X75" s="73">
        <v>58821869.987000003</v>
      </c>
      <c r="Y75" s="74">
        <v>54794812.015000001</v>
      </c>
      <c r="Z75" s="73">
        <v>35690766.593000002</v>
      </c>
      <c r="AA75" s="75">
        <v>31044991.243000001</v>
      </c>
      <c r="AB75" s="75">
        <v>37766321.060000002</v>
      </c>
      <c r="AC75" s="75">
        <v>41831520.221000001</v>
      </c>
      <c r="AD75" s="75">
        <v>39489359.461999997</v>
      </c>
      <c r="AE75" s="75">
        <v>31055811</v>
      </c>
      <c r="AF75" s="75">
        <v>41389989</v>
      </c>
    </row>
    <row r="76" spans="4:32" x14ac:dyDescent="0.25">
      <c r="D76" s="242" t="s">
        <v>16</v>
      </c>
      <c r="E76" s="243"/>
      <c r="F76" s="76">
        <v>3098921.09</v>
      </c>
      <c r="G76" s="77">
        <v>2785849.662</v>
      </c>
      <c r="H76" s="76">
        <v>3607707.88</v>
      </c>
      <c r="I76" s="77">
        <v>3335956.557</v>
      </c>
      <c r="J76" s="76">
        <v>2695929.8470000001</v>
      </c>
      <c r="K76" s="77">
        <v>2405215.0010000002</v>
      </c>
      <c r="L76" s="76">
        <v>2138679.7719999999</v>
      </c>
      <c r="M76" s="77">
        <v>2078652.2009999999</v>
      </c>
      <c r="N76" s="76">
        <v>2115649.7719999999</v>
      </c>
      <c r="O76" s="77">
        <v>2562060.0449999999</v>
      </c>
      <c r="P76" s="76">
        <v>3414451.378</v>
      </c>
      <c r="Q76" s="77">
        <v>3636147.1490000002</v>
      </c>
      <c r="R76" s="76">
        <v>4207719.53</v>
      </c>
      <c r="S76" s="77">
        <v>4920759.6100000003</v>
      </c>
      <c r="T76" s="76">
        <v>4598395.335</v>
      </c>
      <c r="U76" s="77">
        <v>4252563.568</v>
      </c>
      <c r="V76" s="76">
        <v>5361940.517</v>
      </c>
      <c r="W76" s="77">
        <v>4891277.0719999997</v>
      </c>
      <c r="X76" s="76">
        <v>4827988.8420000002</v>
      </c>
      <c r="Y76" s="77">
        <v>5397566.3509999998</v>
      </c>
      <c r="Z76" s="76">
        <v>5065806.5839999998</v>
      </c>
      <c r="AA76" s="78">
        <v>5017400.301</v>
      </c>
      <c r="AB76" s="78">
        <v>5287654.5549999997</v>
      </c>
      <c r="AC76" s="78">
        <v>5056430.5199999996</v>
      </c>
      <c r="AD76" s="78">
        <v>5180742.5949999997</v>
      </c>
      <c r="AE76" s="78">
        <v>5734248</v>
      </c>
      <c r="AF76" s="78">
        <v>6808623</v>
      </c>
    </row>
    <row r="77" spans="4:32" x14ac:dyDescent="0.25">
      <c r="D77" s="244" t="s">
        <v>17</v>
      </c>
      <c r="E77" s="245"/>
      <c r="F77" s="79">
        <v>30803.01</v>
      </c>
      <c r="G77" s="80">
        <v>35173.404000000002</v>
      </c>
      <c r="H77" s="79">
        <v>39259.262000000002</v>
      </c>
      <c r="I77" s="80">
        <v>35104.345999999998</v>
      </c>
      <c r="J77" s="79">
        <v>39624.252</v>
      </c>
      <c r="K77" s="80">
        <v>46419.232000000004</v>
      </c>
      <c r="L77" s="79">
        <v>53188.722000000002</v>
      </c>
      <c r="M77" s="80">
        <v>74104.146999999997</v>
      </c>
      <c r="N77" s="79">
        <v>91780.876000000004</v>
      </c>
      <c r="O77" s="80">
        <v>123835.197</v>
      </c>
      <c r="P77" s="79">
        <v>96874.676000000007</v>
      </c>
      <c r="Q77" s="80">
        <v>94055.032999999996</v>
      </c>
      <c r="R77" s="79">
        <v>105375.874</v>
      </c>
      <c r="S77" s="80">
        <v>94489.955000000002</v>
      </c>
      <c r="T77" s="79">
        <v>70182.815000000002</v>
      </c>
      <c r="U77" s="80">
        <v>53309.548000000003</v>
      </c>
      <c r="V77" s="79">
        <v>64346.038</v>
      </c>
      <c r="W77" s="80">
        <v>70258.634000000005</v>
      </c>
      <c r="X77" s="79">
        <v>97455.774999999994</v>
      </c>
      <c r="Y77" s="80">
        <v>83701.375</v>
      </c>
      <c r="Z77" s="79">
        <v>73863.785999999993</v>
      </c>
      <c r="AA77" s="81">
        <v>54157.362999999998</v>
      </c>
      <c r="AB77" s="81">
        <v>67241.414999999994</v>
      </c>
      <c r="AC77" s="81">
        <v>74247.701000000001</v>
      </c>
      <c r="AD77" s="81">
        <v>79792.514999999999</v>
      </c>
      <c r="AE77" s="81">
        <v>45473</v>
      </c>
      <c r="AF77" s="81">
        <v>47547</v>
      </c>
    </row>
    <row r="78" spans="4:32" x14ac:dyDescent="0.25">
      <c r="D78" s="242" t="s">
        <v>18</v>
      </c>
      <c r="E78" s="243"/>
      <c r="F78" s="76">
        <v>579990.24399999995</v>
      </c>
      <c r="G78" s="77">
        <v>605765.80500000005</v>
      </c>
      <c r="H78" s="76">
        <v>616942.38699999999</v>
      </c>
      <c r="I78" s="77">
        <v>617456.18000000005</v>
      </c>
      <c r="J78" s="76">
        <v>620240.06799999997</v>
      </c>
      <c r="K78" s="77">
        <v>659124.23800000001</v>
      </c>
      <c r="L78" s="76">
        <v>688855.61499999999</v>
      </c>
      <c r="M78" s="77">
        <v>757827.40099999995</v>
      </c>
      <c r="N78" s="76">
        <v>789590.94900000002</v>
      </c>
      <c r="O78" s="77">
        <v>875534.74</v>
      </c>
      <c r="P78" s="76">
        <v>1139266.4569999999</v>
      </c>
      <c r="Q78" s="77">
        <v>1479351.7949999999</v>
      </c>
      <c r="R78" s="76">
        <v>1801174.3359999999</v>
      </c>
      <c r="S78" s="77">
        <v>1883633.2490000001</v>
      </c>
      <c r="T78" s="76">
        <v>1536759.11</v>
      </c>
      <c r="U78" s="77">
        <v>1790755.2039999999</v>
      </c>
      <c r="V78" s="76">
        <v>1862520.5719999999</v>
      </c>
      <c r="W78" s="77">
        <v>1903899.7069999999</v>
      </c>
      <c r="X78" s="76">
        <v>1983921.308</v>
      </c>
      <c r="Y78" s="77">
        <v>1921493.327</v>
      </c>
      <c r="Z78" s="76">
        <v>1777427.3</v>
      </c>
      <c r="AA78" s="78">
        <v>1737163.1470000001</v>
      </c>
      <c r="AB78" s="78">
        <v>1879180.273</v>
      </c>
      <c r="AC78" s="78">
        <v>2002077.676</v>
      </c>
      <c r="AD78" s="78">
        <v>1958958.048</v>
      </c>
      <c r="AE78" s="78">
        <v>1868552</v>
      </c>
      <c r="AF78" s="78">
        <v>2483094</v>
      </c>
    </row>
    <row r="79" spans="4:32" x14ac:dyDescent="0.25">
      <c r="D79" s="244" t="s">
        <v>19</v>
      </c>
      <c r="E79" s="245"/>
      <c r="F79" s="79">
        <v>2777924.2829999998</v>
      </c>
      <c r="G79" s="80">
        <v>3827695.986</v>
      </c>
      <c r="H79" s="79">
        <v>3622565.1490000002</v>
      </c>
      <c r="I79" s="80">
        <v>3273865.3459999999</v>
      </c>
      <c r="J79" s="79">
        <v>4702466.4309999999</v>
      </c>
      <c r="K79" s="80">
        <v>5668573.9000000004</v>
      </c>
      <c r="L79" s="79">
        <v>4465281.6239999998</v>
      </c>
      <c r="M79" s="80">
        <v>4273429.8509999998</v>
      </c>
      <c r="N79" s="79">
        <v>4869042.2489999998</v>
      </c>
      <c r="O79" s="80">
        <v>6174538.5109999999</v>
      </c>
      <c r="P79" s="79">
        <v>8316319.8449999997</v>
      </c>
      <c r="Q79" s="80">
        <v>9373867.7410000004</v>
      </c>
      <c r="R79" s="79">
        <v>10872100.037</v>
      </c>
      <c r="S79" s="80">
        <v>17295009.647999998</v>
      </c>
      <c r="T79" s="79">
        <v>15780856.358999999</v>
      </c>
      <c r="U79" s="80">
        <v>22564428.982000001</v>
      </c>
      <c r="V79" s="79">
        <v>36481785.703000002</v>
      </c>
      <c r="W79" s="80">
        <v>39611602.737000003</v>
      </c>
      <c r="X79" s="79">
        <v>39276186.884999998</v>
      </c>
      <c r="Y79" s="80">
        <v>35930632.399999999</v>
      </c>
      <c r="Z79" s="79">
        <v>18839854.679000001</v>
      </c>
      <c r="AA79" s="81">
        <v>14745528.085000001</v>
      </c>
      <c r="AB79" s="81">
        <v>20445576.850000001</v>
      </c>
      <c r="AC79" s="81">
        <v>24211578.954</v>
      </c>
      <c r="AD79" s="81">
        <v>21598659.598000001</v>
      </c>
      <c r="AE79" s="81">
        <v>12905691</v>
      </c>
      <c r="AF79" s="81">
        <v>19165038</v>
      </c>
    </row>
    <row r="80" spans="4:32" x14ac:dyDescent="0.25">
      <c r="D80" s="242" t="s">
        <v>20</v>
      </c>
      <c r="E80" s="243"/>
      <c r="F80" s="76">
        <v>15458.19</v>
      </c>
      <c r="G80" s="77">
        <v>20060.937999999998</v>
      </c>
      <c r="H80" s="76">
        <v>39520.923999999999</v>
      </c>
      <c r="I80" s="77">
        <v>47420.091999999997</v>
      </c>
      <c r="J80" s="76">
        <v>59328.618000000002</v>
      </c>
      <c r="K80" s="77">
        <v>49121.404000000002</v>
      </c>
      <c r="L80" s="76">
        <v>40252.230000000003</v>
      </c>
      <c r="M80" s="77">
        <v>47038.563999999998</v>
      </c>
      <c r="N80" s="76">
        <v>70101.479000000007</v>
      </c>
      <c r="O80" s="77">
        <v>132581.01300000001</v>
      </c>
      <c r="P80" s="76">
        <v>122856.924</v>
      </c>
      <c r="Q80" s="77">
        <v>127010.948</v>
      </c>
      <c r="R80" s="76">
        <v>261453.73800000001</v>
      </c>
      <c r="S80" s="77">
        <v>384381.01500000001</v>
      </c>
      <c r="T80" s="76">
        <v>178528.27600000001</v>
      </c>
      <c r="U80" s="77">
        <v>135985.625</v>
      </c>
      <c r="V80" s="76">
        <v>290296.103</v>
      </c>
      <c r="W80" s="77">
        <v>280943.15100000001</v>
      </c>
      <c r="X80" s="76">
        <v>255500.98800000001</v>
      </c>
      <c r="Y80" s="77">
        <v>328909.83600000001</v>
      </c>
      <c r="Z80" s="76">
        <v>363479.42700000003</v>
      </c>
      <c r="AA80" s="78">
        <v>338839.57299999997</v>
      </c>
      <c r="AB80" s="78">
        <v>500779.88900000002</v>
      </c>
      <c r="AC80" s="78">
        <v>585061.14500000002</v>
      </c>
      <c r="AD80" s="78">
        <v>497421.35700000002</v>
      </c>
      <c r="AE80" s="78">
        <v>555744</v>
      </c>
      <c r="AF80" s="78">
        <v>683108</v>
      </c>
    </row>
    <row r="81" spans="4:32" x14ac:dyDescent="0.25">
      <c r="D81" s="244" t="s">
        <v>21</v>
      </c>
      <c r="E81" s="245"/>
      <c r="F81" s="79">
        <v>806467.44</v>
      </c>
      <c r="G81" s="80">
        <v>878271.42099999997</v>
      </c>
      <c r="H81" s="79">
        <v>1075389.1259999999</v>
      </c>
      <c r="I81" s="80">
        <v>1092606.466</v>
      </c>
      <c r="J81" s="79">
        <v>1179674.507</v>
      </c>
      <c r="K81" s="80">
        <v>1335680.9410000001</v>
      </c>
      <c r="L81" s="79">
        <v>1361828.9720000001</v>
      </c>
      <c r="M81" s="80">
        <v>1329738.9140000001</v>
      </c>
      <c r="N81" s="79">
        <v>1219370.236</v>
      </c>
      <c r="O81" s="80">
        <v>1541722.7209999999</v>
      </c>
      <c r="P81" s="79">
        <v>1786172.6610000001</v>
      </c>
      <c r="Q81" s="80">
        <v>2024381.6680000001</v>
      </c>
      <c r="R81" s="79">
        <v>2413255.6839999999</v>
      </c>
      <c r="S81" s="80">
        <v>2951475.1740000001</v>
      </c>
      <c r="T81" s="79">
        <v>2715936.733</v>
      </c>
      <c r="U81" s="80">
        <v>2846822.6030000001</v>
      </c>
      <c r="V81" s="79">
        <v>3312122.983</v>
      </c>
      <c r="W81" s="80">
        <v>3428685.415</v>
      </c>
      <c r="X81" s="79">
        <v>3733191.8110000002</v>
      </c>
      <c r="Y81" s="80">
        <v>3684127.247</v>
      </c>
      <c r="Z81" s="79">
        <v>3423007.0780000002</v>
      </c>
      <c r="AA81" s="81">
        <v>3029705.855</v>
      </c>
      <c r="AB81" s="81">
        <v>3053327.361</v>
      </c>
      <c r="AC81" s="81">
        <v>3210970.0660000001</v>
      </c>
      <c r="AD81" s="81">
        <v>3134328.5630000001</v>
      </c>
      <c r="AE81" s="81">
        <v>2867523</v>
      </c>
      <c r="AF81" s="81">
        <v>3784040</v>
      </c>
    </row>
    <row r="82" spans="4:32" x14ac:dyDescent="0.25">
      <c r="D82" s="242" t="s">
        <v>22</v>
      </c>
      <c r="E82" s="243"/>
      <c r="F82" s="76">
        <v>1467892.4750000001</v>
      </c>
      <c r="G82" s="77">
        <v>1145310.274</v>
      </c>
      <c r="H82" s="76">
        <v>1189097.206</v>
      </c>
      <c r="I82" s="77">
        <v>1100459.8259999999</v>
      </c>
      <c r="J82" s="76">
        <v>1195512.314</v>
      </c>
      <c r="K82" s="77">
        <v>1443992.7379999999</v>
      </c>
      <c r="L82" s="76">
        <v>1600065.148</v>
      </c>
      <c r="M82" s="77">
        <v>1560431.6310000001</v>
      </c>
      <c r="N82" s="76">
        <v>1737469.0460000001</v>
      </c>
      <c r="O82" s="77">
        <v>2330093.8820000002</v>
      </c>
      <c r="P82" s="76">
        <v>2753889.4539999999</v>
      </c>
      <c r="Q82" s="77">
        <v>3484528.9249999998</v>
      </c>
      <c r="R82" s="76">
        <v>4748504.3559999997</v>
      </c>
      <c r="S82" s="77">
        <v>4649722.3870000001</v>
      </c>
      <c r="T82" s="76">
        <v>3441238.7110000001</v>
      </c>
      <c r="U82" s="77">
        <v>3337209.6940000001</v>
      </c>
      <c r="V82" s="76">
        <v>3472061.2480000001</v>
      </c>
      <c r="W82" s="77">
        <v>3549539.51</v>
      </c>
      <c r="X82" s="76">
        <v>3048385.906</v>
      </c>
      <c r="Y82" s="77">
        <v>2962845.625</v>
      </c>
      <c r="Z82" s="76">
        <v>2367656.7080000001</v>
      </c>
      <c r="AA82" s="78">
        <v>2028656.209</v>
      </c>
      <c r="AB82" s="78">
        <v>2137856.7110000001</v>
      </c>
      <c r="AC82" s="78">
        <v>2445979.3769999999</v>
      </c>
      <c r="AD82" s="78">
        <v>2402659.0589999999</v>
      </c>
      <c r="AE82" s="78">
        <v>1946915</v>
      </c>
      <c r="AF82" s="78">
        <v>2585719</v>
      </c>
    </row>
    <row r="83" spans="4:32" x14ac:dyDescent="0.25">
      <c r="D83" s="244" t="s">
        <v>23</v>
      </c>
      <c r="E83" s="245"/>
      <c r="F83" s="79">
        <v>264716.17499999999</v>
      </c>
      <c r="G83" s="80">
        <v>290365.29800000001</v>
      </c>
      <c r="H83" s="79">
        <v>438185.76</v>
      </c>
      <c r="I83" s="80">
        <v>427399.25199999998</v>
      </c>
      <c r="J83" s="79">
        <v>306885.30800000002</v>
      </c>
      <c r="K83" s="80">
        <v>565442.83100000001</v>
      </c>
      <c r="L83" s="79">
        <v>828162.73800000001</v>
      </c>
      <c r="M83" s="80">
        <v>663024.73400000005</v>
      </c>
      <c r="N83" s="79">
        <v>430313.315</v>
      </c>
      <c r="O83" s="80">
        <v>910814.52500000002</v>
      </c>
      <c r="P83" s="79">
        <v>1265020.04</v>
      </c>
      <c r="Q83" s="80">
        <v>1519771.098</v>
      </c>
      <c r="R83" s="79">
        <v>2208299.469</v>
      </c>
      <c r="S83" s="80">
        <v>1884343.71</v>
      </c>
      <c r="T83" s="79">
        <v>1427862.03</v>
      </c>
      <c r="U83" s="80">
        <v>1265311.8959999999</v>
      </c>
      <c r="V83" s="79">
        <v>1720984.7679999999</v>
      </c>
      <c r="W83" s="80">
        <v>1492637.152</v>
      </c>
      <c r="X83" s="79">
        <v>1834495.1359999999</v>
      </c>
      <c r="Y83" s="80">
        <v>1529037.4939999999</v>
      </c>
      <c r="Z83" s="79">
        <v>1423523.017</v>
      </c>
      <c r="AA83" s="81">
        <v>1464320.9709999999</v>
      </c>
      <c r="AB83" s="81">
        <v>1526610.9469999999</v>
      </c>
      <c r="AC83" s="81">
        <v>1571426.105</v>
      </c>
      <c r="AD83" s="81">
        <v>1631002.3049999999</v>
      </c>
      <c r="AE83" s="81">
        <v>1230427</v>
      </c>
      <c r="AF83" s="81">
        <v>1401013</v>
      </c>
    </row>
    <row r="84" spans="4:32" x14ac:dyDescent="0.25">
      <c r="D84" s="242" t="s">
        <v>24</v>
      </c>
      <c r="E84" s="243"/>
      <c r="F84" s="76">
        <v>985174.973</v>
      </c>
      <c r="G84" s="77">
        <v>854746.38600000006</v>
      </c>
      <c r="H84" s="76">
        <v>844979.59499999997</v>
      </c>
      <c r="I84" s="77">
        <v>870562.44400000002</v>
      </c>
      <c r="J84" s="76">
        <v>807029.93</v>
      </c>
      <c r="K84" s="77">
        <v>975983.973</v>
      </c>
      <c r="L84" s="76">
        <v>1113974.9620000001</v>
      </c>
      <c r="M84" s="77">
        <v>999796.94099999999</v>
      </c>
      <c r="N84" s="76">
        <v>1176477.253</v>
      </c>
      <c r="O84" s="77">
        <v>1501711.953</v>
      </c>
      <c r="P84" s="76">
        <v>1662357.4920000001</v>
      </c>
      <c r="Q84" s="77">
        <v>1818153.287</v>
      </c>
      <c r="R84" s="76">
        <v>2568492.432</v>
      </c>
      <c r="S84" s="77">
        <v>2529167.3969999999</v>
      </c>
      <c r="T84" s="76">
        <v>1535642.514</v>
      </c>
      <c r="U84" s="77">
        <v>1443255.895</v>
      </c>
      <c r="V84" s="76">
        <v>1590328.8319999999</v>
      </c>
      <c r="W84" s="77">
        <v>1631760.6129999999</v>
      </c>
      <c r="X84" s="76">
        <v>1499523.801</v>
      </c>
      <c r="Y84" s="77">
        <v>1360366.0090000001</v>
      </c>
      <c r="Z84" s="76">
        <v>1254999.4099999999</v>
      </c>
      <c r="AA84" s="78">
        <v>1085000.3689999999</v>
      </c>
      <c r="AB84" s="78">
        <v>1086945.68</v>
      </c>
      <c r="AC84" s="78">
        <v>1207352.51</v>
      </c>
      <c r="AD84" s="78">
        <v>1211819.1680000001</v>
      </c>
      <c r="AE84" s="78">
        <v>982329</v>
      </c>
      <c r="AF84" s="78">
        <v>1280420</v>
      </c>
    </row>
    <row r="85" spans="4:32" ht="15.75" thickBot="1" x14ac:dyDescent="0.3">
      <c r="D85" s="240" t="s">
        <v>25</v>
      </c>
      <c r="E85" s="241"/>
      <c r="F85" s="82">
        <v>173700.736</v>
      </c>
      <c r="G85" s="83">
        <v>204315.77</v>
      </c>
      <c r="H85" s="82">
        <v>75372.135999999999</v>
      </c>
      <c r="I85" s="83">
        <v>20392.142</v>
      </c>
      <c r="J85" s="82">
        <v>10338.969999999999</v>
      </c>
      <c r="K85" s="83">
        <v>8846.5889999999999</v>
      </c>
      <c r="L85" s="82">
        <v>11196.703</v>
      </c>
      <c r="M85" s="83">
        <v>113443.997</v>
      </c>
      <c r="N85" s="82">
        <v>592422.89399999997</v>
      </c>
      <c r="O85" s="83">
        <v>576785.11899999995</v>
      </c>
      <c r="P85" s="82">
        <v>633229.92799999996</v>
      </c>
      <c r="Q85" s="83">
        <v>833707.58499999996</v>
      </c>
      <c r="R85" s="82">
        <v>804956.70200000005</v>
      </c>
      <c r="S85" s="83">
        <v>1032900.036</v>
      </c>
      <c r="T85" s="82">
        <v>1567584.0730000001</v>
      </c>
      <c r="U85" s="83">
        <v>2129885.764</v>
      </c>
      <c r="V85" s="82">
        <v>2797129.4870000002</v>
      </c>
      <c r="W85" s="83">
        <v>3413014.27</v>
      </c>
      <c r="X85" s="82">
        <v>2265219.588</v>
      </c>
      <c r="Y85" s="83">
        <v>1596132.41</v>
      </c>
      <c r="Z85" s="82">
        <v>1101148.7209999999</v>
      </c>
      <c r="AA85" s="84">
        <v>1544219.487</v>
      </c>
      <c r="AB85" s="84">
        <v>1781147.379</v>
      </c>
      <c r="AC85" s="84">
        <v>1466396.166</v>
      </c>
      <c r="AD85" s="84">
        <v>1793976.254</v>
      </c>
      <c r="AE85" s="84">
        <v>2918909</v>
      </c>
      <c r="AF85" s="84">
        <v>3151388</v>
      </c>
    </row>
    <row r="86" spans="4:32" x14ac:dyDescent="0.25">
      <c r="D86" t="s">
        <v>51</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topLeftCell="Y60" workbookViewId="0">
      <selection activeCell="AI62" sqref="AI62"/>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110"/>
      <c r="D7" s="218" t="s">
        <v>46</v>
      </c>
      <c r="E7" s="218"/>
      <c r="I7" s="204" t="s">
        <v>45</v>
      </c>
      <c r="J7" s="204"/>
      <c r="K7" s="204"/>
      <c r="M7" s="61"/>
      <c r="N7" s="61"/>
      <c r="O7" s="61"/>
      <c r="P7" s="61"/>
    </row>
    <row r="8" spans="2:16" x14ac:dyDescent="0.25">
      <c r="B8" s="110"/>
      <c r="C8" s="110"/>
      <c r="D8" s="218"/>
      <c r="E8" s="218"/>
      <c r="I8" s="204"/>
      <c r="J8" s="204"/>
      <c r="K8" s="204"/>
      <c r="L8" s="61"/>
      <c r="M8" s="61"/>
      <c r="N8" s="61"/>
      <c r="O8" s="61"/>
      <c r="P8" s="61"/>
    </row>
    <row r="9" spans="2:16" x14ac:dyDescent="0.25">
      <c r="B9" s="110"/>
      <c r="C9" s="110"/>
      <c r="D9" s="218"/>
      <c r="E9" s="218"/>
      <c r="I9" s="204"/>
      <c r="J9" s="204"/>
      <c r="K9" s="204"/>
      <c r="L9" s="61"/>
      <c r="M9" s="61"/>
      <c r="N9" s="61"/>
      <c r="O9" s="61"/>
      <c r="P9" s="61"/>
    </row>
    <row r="10" spans="2:16" x14ac:dyDescent="0.25">
      <c r="B10" s="110"/>
      <c r="C10" s="110"/>
      <c r="D10" s="218"/>
      <c r="E10" s="218"/>
      <c r="I10" s="204"/>
      <c r="J10" s="204"/>
      <c r="K10" s="204"/>
      <c r="L10" s="61"/>
      <c r="M10" s="61"/>
      <c r="N10" s="61"/>
      <c r="O10" s="61"/>
      <c r="P10" s="61"/>
    </row>
    <row r="11" spans="2:16" x14ac:dyDescent="0.25">
      <c r="B11" s="110"/>
      <c r="C11" s="110"/>
      <c r="D11" s="218"/>
      <c r="E11" s="218"/>
      <c r="I11" s="204"/>
      <c r="J11" s="204"/>
      <c r="K11" s="204"/>
      <c r="L11" s="61"/>
      <c r="M11" s="61"/>
      <c r="N11" s="61"/>
      <c r="O11" s="61"/>
      <c r="P11" s="61"/>
    </row>
    <row r="12" spans="2:16" x14ac:dyDescent="0.25">
      <c r="B12" s="110"/>
      <c r="C12" s="110"/>
      <c r="D12" s="218"/>
      <c r="E12" s="218"/>
      <c r="I12" s="204"/>
      <c r="J12" s="204"/>
      <c r="K12" s="204"/>
      <c r="L12" s="61"/>
      <c r="M12" s="61"/>
      <c r="N12" s="61"/>
      <c r="O12" s="61"/>
      <c r="P12" s="61"/>
    </row>
    <row r="13" spans="2:16" x14ac:dyDescent="0.25">
      <c r="B13" s="110"/>
      <c r="C13" s="110"/>
      <c r="D13" s="218"/>
      <c r="E13" s="218"/>
      <c r="I13" s="204"/>
      <c r="J13" s="204"/>
      <c r="K13" s="204"/>
      <c r="L13" s="61"/>
      <c r="M13" s="61"/>
      <c r="N13" s="61"/>
      <c r="O13" s="61"/>
      <c r="P13" s="61"/>
    </row>
    <row r="14" spans="2:16" x14ac:dyDescent="0.25">
      <c r="B14" s="110"/>
      <c r="C14" s="110"/>
      <c r="D14" s="218"/>
      <c r="E14" s="218"/>
      <c r="I14" s="204"/>
      <c r="J14" s="204"/>
      <c r="K14" s="204"/>
      <c r="L14" s="61"/>
      <c r="M14" s="61"/>
      <c r="N14" s="61"/>
      <c r="O14" s="61"/>
      <c r="P14" s="61"/>
    </row>
    <row r="15" spans="2:16" ht="17.25" customHeight="1" x14ac:dyDescent="0.25">
      <c r="B15" s="110"/>
      <c r="C15" s="110"/>
      <c r="D15" s="110"/>
      <c r="E15" s="110"/>
      <c r="G15" s="248" t="s">
        <v>47</v>
      </c>
      <c r="H15" s="248"/>
      <c r="I15" s="204"/>
      <c r="J15" s="204"/>
      <c r="K15" s="204"/>
      <c r="L15" s="61"/>
      <c r="M15" s="61"/>
      <c r="N15" s="61"/>
      <c r="O15" s="61"/>
      <c r="P15" s="61"/>
    </row>
    <row r="16" spans="2:16" x14ac:dyDescent="0.25">
      <c r="B16" s="110"/>
      <c r="C16" s="110"/>
      <c r="D16" s="110"/>
      <c r="E16" s="110"/>
      <c r="G16" s="248"/>
      <c r="H16" s="248"/>
      <c r="I16" s="54"/>
      <c r="J16" s="54" t="s">
        <v>3</v>
      </c>
      <c r="L16" s="61"/>
      <c r="M16" s="61"/>
      <c r="N16" s="61"/>
      <c r="O16" s="61"/>
      <c r="P16" s="61"/>
    </row>
    <row r="17" spans="3:15" x14ac:dyDescent="0.25">
      <c r="C17" s="54"/>
      <c r="D17" s="54"/>
      <c r="E17" s="54" t="s">
        <v>3</v>
      </c>
      <c r="G17" s="54" t="s">
        <v>3</v>
      </c>
      <c r="H17" s="54"/>
      <c r="I17" s="54"/>
      <c r="N17" s="54"/>
      <c r="O17" s="5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2" t="s">
        <v>16</v>
      </c>
      <c r="E46" s="243"/>
      <c r="F46" s="98" t="e">
        <f>+(A!D47-B!E47)/(A!D47+B!E47)</f>
        <v>#VALUE!</v>
      </c>
      <c r="G46" s="99" t="e">
        <f>+(A!E47-B!F47)/(A!E47+B!F47)</f>
        <v>#VALUE!</v>
      </c>
      <c r="H46" s="100" t="e">
        <f>+(A!F47-B!G47)/(A!F47+B!G47)</f>
        <v>#VALUE!</v>
      </c>
      <c r="I46" s="99" t="e">
        <f>+(A!G47-B!H47)/(A!G47+B!H47)</f>
        <v>#VALUE!</v>
      </c>
      <c r="J46" s="100">
        <f>+(A!H47-B!I47)/(A!H47+B!I47)</f>
        <v>0.99401567727968398</v>
      </c>
      <c r="K46" s="99">
        <f>+(A!I47-B!J47)/(A!I47+B!J47)</f>
        <v>0.96020661743017788</v>
      </c>
      <c r="L46" s="100" t="e">
        <f>+(A!#REF!-B!K47)/(A!#REF!+B!K47)</f>
        <v>#REF!</v>
      </c>
      <c r="M46" s="99">
        <f>+(A!K47-B!L47)/(A!K47+B!L47)</f>
        <v>0.98463801429771292</v>
      </c>
      <c r="N46" s="100">
        <f>+(A!L47-B!M47)/(A!L47+B!M47)</f>
        <v>0.98109178575943023</v>
      </c>
      <c r="O46" s="99">
        <f>+(A!M47-B!N47)/(A!M47+B!N47)</f>
        <v>0.97926764390153831</v>
      </c>
      <c r="P46" s="100">
        <f>+(A!N47-B!O47)/(A!N47+B!O47)</f>
        <v>0.98569955522445574</v>
      </c>
      <c r="Q46" s="99">
        <f>+(A!O47-B!P47)/(A!O47+B!P47)</f>
        <v>0.97862734192047418</v>
      </c>
      <c r="R46" s="100">
        <f>+(A!P47-B!Q47)/(A!P47+B!Q47)</f>
        <v>0.97502655942660155</v>
      </c>
      <c r="S46" s="99">
        <f>+(A!Q47-B!R47)/(A!Q47+B!R47)</f>
        <v>0.97536016077075005</v>
      </c>
      <c r="T46" s="100">
        <f>+(A!R47-B!S47)/(A!R47+B!S47)</f>
        <v>0.97532479306908526</v>
      </c>
      <c r="U46" s="99">
        <f>+(A!S47-B!T47)/(A!S47+B!T47)</f>
        <v>0.96952343397823926</v>
      </c>
      <c r="V46" s="100">
        <f>+(A!T47-B!U47)/(A!T47+B!U47)</f>
        <v>0.98104494250904994</v>
      </c>
      <c r="W46" s="99">
        <f>+(A!U47-B!V47)/(A!U47+B!V47)</f>
        <v>0.97055539656110401</v>
      </c>
      <c r="X46" s="100">
        <f>+(A!V47-B!W47)/(A!V47+B!W47)</f>
        <v>0.95957292720076037</v>
      </c>
      <c r="Y46" s="99">
        <f>+(A!W47-B!X47)/(A!W47+B!X47)</f>
        <v>0.94666802020708185</v>
      </c>
      <c r="Z46" s="100">
        <f>+(A!X47-B!Y47)/(A!X47+B!Y47)</f>
        <v>0.92228741475048226</v>
      </c>
      <c r="AA46" s="99">
        <f>+(A!Y47-B!Z47)/(A!Y47+B!Z47)</f>
        <v>0.88380744608291995</v>
      </c>
      <c r="AB46" s="99">
        <f>+(A!Z47-B!AA47)/(A!Z47+B!AA47)</f>
        <v>0.87090720507752528</v>
      </c>
      <c r="AC46" s="99">
        <f>+(A!AA47-B!AB47)/(A!AA47+B!AB47)</f>
        <v>0.8094198929063523</v>
      </c>
      <c r="AD46" s="99">
        <f>+(A!AB47-B!AC47)/(A!AB47+B!AC47)</f>
        <v>0.79648504022504196</v>
      </c>
      <c r="AE46" s="99">
        <f>+(A!AC47-B!AD47)/(A!AC47+B!AD47)</f>
        <v>0.8394142069201429</v>
      </c>
      <c r="AF46" s="99">
        <f>+(A!AD47-B!AE47)/(A!AD47+B!AE47)</f>
        <v>0.79598157638046585</v>
      </c>
    </row>
    <row r="47" spans="4:32" x14ac:dyDescent="0.25">
      <c r="D47" s="244" t="s">
        <v>17</v>
      </c>
      <c r="E47" s="245"/>
      <c r="F47" s="101" t="e">
        <f>+(A!D48-B!E48)/(A!D48+B!E48)</f>
        <v>#VALUE!</v>
      </c>
      <c r="G47" s="102" t="e">
        <f>+(A!E48-B!F48)/(A!E48+B!F48)</f>
        <v>#VALUE!</v>
      </c>
      <c r="H47" s="103" t="e">
        <f>+(A!F48-B!G48)/(A!F48+B!G48)</f>
        <v>#VALUE!</v>
      </c>
      <c r="I47" s="102" t="e">
        <f>+(A!G48-B!H48)/(A!G48+B!H48)</f>
        <v>#VALUE!</v>
      </c>
      <c r="J47" s="103" t="e">
        <f>+(A!H48-B!I48)/(A!H48+B!I48)</f>
        <v>#VALUE!</v>
      </c>
      <c r="K47" s="102">
        <f>+(A!I48-B!J48)/(A!I48+B!J48)</f>
        <v>0.98909700197474715</v>
      </c>
      <c r="L47" s="103" t="e">
        <f>+(A!J47-B!K48)/(A!J47+B!K48)</f>
        <v>#VALUE!</v>
      </c>
      <c r="M47" s="102">
        <f>+(A!K48-B!L48)/(A!K48+B!L48)</f>
        <v>0.99980282974524537</v>
      </c>
      <c r="N47" s="103">
        <f>+(A!L48-B!M48)/(A!L48+B!M48)</f>
        <v>0.99682373636505239</v>
      </c>
      <c r="O47" s="102">
        <f>+(A!M48-B!N48)/(A!M48+B!N48)</f>
        <v>0.98790763331269327</v>
      </c>
      <c r="P47" s="103">
        <f>+(A!N48-B!O48)/(A!N48+B!O48)</f>
        <v>0.98642575176727265</v>
      </c>
      <c r="Q47" s="102">
        <f>+(A!O48-B!P48)/(A!O48+B!P48)</f>
        <v>0.92078402316432062</v>
      </c>
      <c r="R47" s="103" t="e">
        <f>+(A!P48-B!Q48)/(A!P48+B!Q48)</f>
        <v>#VALUE!</v>
      </c>
      <c r="S47" s="102">
        <f>+(A!Q48-B!R48)/(A!Q48+B!R48)</f>
        <v>-0.15514461216543438</v>
      </c>
      <c r="T47" s="103">
        <f>+(A!R48-B!S48)/(A!R48+B!S48)</f>
        <v>0.94312124493109573</v>
      </c>
      <c r="U47" s="102">
        <f>+(A!S48-B!T48)/(A!S48+B!T48)</f>
        <v>0.93037486191388585</v>
      </c>
      <c r="V47" s="103">
        <f>+(A!T48-B!U48)/(A!T48+B!U48)</f>
        <v>0.97801848222255472</v>
      </c>
      <c r="W47" s="102">
        <f>+(A!U48-B!V48)/(A!U48+B!V48)</f>
        <v>0.95501388829045031</v>
      </c>
      <c r="X47" s="103">
        <f>+(A!V48-B!W48)/(A!V48+B!W48)</f>
        <v>0.96448494681442642</v>
      </c>
      <c r="Y47" s="102">
        <f>+(A!W48-B!X48)/(A!W48+B!X48)</f>
        <v>0.90568696482879796</v>
      </c>
      <c r="Z47" s="103">
        <f>+(A!X48-B!Y48)/(A!X48+B!Y48)</f>
        <v>0.72874146718687971</v>
      </c>
      <c r="AA47" s="102">
        <f>+(A!Y48-B!Z48)/(A!Y48+B!Z48)</f>
        <v>0.81819022925231188</v>
      </c>
      <c r="AB47" s="102">
        <f>+(A!Z48-B!AA48)/(A!Z48+B!AA48)</f>
        <v>0.58279506880453924</v>
      </c>
      <c r="AC47" s="102">
        <f>+(A!AA48-B!AB48)/(A!AA48+B!AB48)</f>
        <v>-0.88792757665765576</v>
      </c>
      <c r="AD47" s="102">
        <f>+(A!AB48-B!AC48)/(A!AB48+B!AC48)</f>
        <v>4.1062715749494549E-2</v>
      </c>
      <c r="AE47" s="102">
        <f>+(A!AC48-B!AD48)/(A!AC48+B!AD48)</f>
        <v>-0.86769675059273677</v>
      </c>
      <c r="AF47" s="102">
        <f>+(A!AD48-B!AE48)/(A!AD48+B!AE48)</f>
        <v>-6.0060924250882261E-2</v>
      </c>
    </row>
    <row r="48" spans="4:32" x14ac:dyDescent="0.25">
      <c r="D48" s="242" t="s">
        <v>18</v>
      </c>
      <c r="E48" s="243"/>
      <c r="F48" s="101" t="e">
        <f>+(A!D49-B!E49)/(A!D49+B!E49)</f>
        <v>#VALUE!</v>
      </c>
      <c r="G48" s="102" t="e">
        <f>+(A!E49-B!F49)/(A!E49+B!F49)</f>
        <v>#VALUE!</v>
      </c>
      <c r="H48" s="103" t="e">
        <f>+(A!F49-B!G49)/(A!F49+B!G49)</f>
        <v>#VALUE!</v>
      </c>
      <c r="I48" s="102" t="e">
        <f>+(A!G49-B!H49)/(A!G49+B!H49)</f>
        <v>#VALUE!</v>
      </c>
      <c r="J48" s="103" t="e">
        <f>+(A!H49-B!I49)/(A!H49+B!I49)</f>
        <v>#VALUE!</v>
      </c>
      <c r="K48" s="102">
        <f>+(A!I49-B!J49)/(A!I49+B!J49)</f>
        <v>-0.91718288641741863</v>
      </c>
      <c r="L48" s="103">
        <f>+(A!J48-B!K49)/(A!J48+B!K49)</f>
        <v>0.57519926527068543</v>
      </c>
      <c r="M48" s="102">
        <f>+(A!K49-B!L49)/(A!K49+B!L49)</f>
        <v>-0.97154237805977306</v>
      </c>
      <c r="N48" s="103">
        <f>+(A!L49-B!M49)/(A!L49+B!M49)</f>
        <v>-0.91642005487652778</v>
      </c>
      <c r="O48" s="102">
        <f>+(A!M49-B!N49)/(A!M49+B!N49)</f>
        <v>-0.95775415185366164</v>
      </c>
      <c r="P48" s="103">
        <f>+(A!N49-B!O49)/(A!N49+B!O49)</f>
        <v>-0.85568442434964942</v>
      </c>
      <c r="Q48" s="102">
        <f>+(A!O49-B!P49)/(A!O49+B!P49)</f>
        <v>-0.79252463045588173</v>
      </c>
      <c r="R48" s="103">
        <f>+(A!P49-B!Q49)/(A!P49+B!Q49)</f>
        <v>-0.27523339854802981</v>
      </c>
      <c r="S48" s="102">
        <f>+(A!Q49-B!R49)/(A!Q49+B!R49)</f>
        <v>0.78160924610535054</v>
      </c>
      <c r="T48" s="103">
        <f>+(A!R49-B!S49)/(A!R49+B!S49)</f>
        <v>-0.52557754766259102</v>
      </c>
      <c r="U48" s="102">
        <f>+(A!S49-B!T49)/(A!S49+B!T49)</f>
        <v>-0.39825975789228535</v>
      </c>
      <c r="V48" s="103">
        <f>+(A!T49-B!U49)/(A!T49+B!U49)</f>
        <v>-0.87203000704443823</v>
      </c>
      <c r="W48" s="102">
        <f>+(A!U49-B!V49)/(A!U49+B!V49)</f>
        <v>0.4098212043462004</v>
      </c>
      <c r="X48" s="103">
        <f>+(A!V49-B!W49)/(A!V49+B!W49)</f>
        <v>0.89514583671806836</v>
      </c>
      <c r="Y48" s="102">
        <f>+(A!W49-B!X49)/(A!W49+B!X49)</f>
        <v>0.5686536297814252</v>
      </c>
      <c r="Z48" s="103">
        <f>+(A!X49-B!Y49)/(A!X49+B!Y49)</f>
        <v>0.34413343916174538</v>
      </c>
      <c r="AA48" s="102">
        <f>+(A!Y49-B!Z49)/(A!Y49+B!Z49)</f>
        <v>0.6563413075034078</v>
      </c>
      <c r="AB48" s="102">
        <f>+(A!Z49-B!AA49)/(A!Z49+B!AA49)</f>
        <v>0.33697599074935086</v>
      </c>
      <c r="AC48" s="102">
        <f>+(A!AA49-B!AB49)/(A!AA49+B!AB49)</f>
        <v>-4.5072291698975704E-2</v>
      </c>
      <c r="AD48" s="102">
        <f>+(A!AB49-B!AC49)/(A!AB49+B!AC49)</f>
        <v>0.41667239372885723</v>
      </c>
      <c r="AE48" s="102">
        <f>+(A!AC49-B!AD49)/(A!AC49+B!AD49)</f>
        <v>0.49214721534047823</v>
      </c>
      <c r="AF48" s="102">
        <f>+(A!AD49-B!AE49)/(A!AD49+B!AE49)</f>
        <v>0.50684705050262346</v>
      </c>
    </row>
    <row r="49" spans="4:32" x14ac:dyDescent="0.25">
      <c r="D49" s="244" t="s">
        <v>19</v>
      </c>
      <c r="E49" s="245"/>
      <c r="F49" s="101" t="e">
        <f>+(A!D50-B!E50)/(A!D50+B!E50)</f>
        <v>#VALUE!</v>
      </c>
      <c r="G49" s="102" t="e">
        <f>+(A!E50-B!F50)/(A!E50+B!F50)</f>
        <v>#VALUE!</v>
      </c>
      <c r="H49" s="103" t="e">
        <f>+(A!F50-B!G50)/(A!F50+B!G50)</f>
        <v>#VALUE!</v>
      </c>
      <c r="I49" s="102" t="e">
        <f>+(A!G50-B!H50)/(A!G50+B!H50)</f>
        <v>#VALUE!</v>
      </c>
      <c r="J49" s="103">
        <f>+(A!H50-B!I50)/(A!H50+B!I50)</f>
        <v>0.99309104269596238</v>
      </c>
      <c r="K49" s="102">
        <f>+(A!I50-B!J50)/(A!I50+B!J50)</f>
        <v>0.99342298985845179</v>
      </c>
      <c r="L49" s="103">
        <f>+(A!J49-B!K50)/(A!J49+B!K50)</f>
        <v>-0.24185082387661178</v>
      </c>
      <c r="M49" s="102">
        <f>+(A!K50-B!L50)/(A!K50+B!L50)</f>
        <v>0.98140067705538425</v>
      </c>
      <c r="N49" s="103">
        <f>+(A!L50-B!M50)/(A!L50+B!M50)</f>
        <v>0.69351492717194618</v>
      </c>
      <c r="O49" s="102">
        <f>+(A!M50-B!N50)/(A!M50+B!N50)</f>
        <v>0.91010186712527896</v>
      </c>
      <c r="P49" s="103">
        <f>+(A!N50-B!O50)/(A!N50+B!O50)</f>
        <v>0.92138038931521016</v>
      </c>
      <c r="Q49" s="102" t="e">
        <f>+(A!O50-B!P50)/(A!O50+B!P50)</f>
        <v>#VALUE!</v>
      </c>
      <c r="R49" s="103">
        <f>+(A!P50-B!Q50)/(A!P50+B!Q50)</f>
        <v>-0.96097232437989066</v>
      </c>
      <c r="S49" s="102">
        <f>+(A!Q50-B!R50)/(A!Q50+B!R50)</f>
        <v>0.98458671555856359</v>
      </c>
      <c r="T49" s="103">
        <f>+(A!R50-B!S50)/(A!R50+B!S50)</f>
        <v>0.99354689594198242</v>
      </c>
      <c r="U49" s="102">
        <f>+(A!S50-B!T50)/(A!S50+B!T50)</f>
        <v>0.97075090111262774</v>
      </c>
      <c r="V49" s="103">
        <f>+(A!T50-B!U50)/(A!T50+B!U50)</f>
        <v>0.99114353881497541</v>
      </c>
      <c r="W49" s="102">
        <f>+(A!U50-B!V50)/(A!U50+B!V50)</f>
        <v>0.99021092651417564</v>
      </c>
      <c r="X49" s="103">
        <f>+(A!V50-B!W50)/(A!V50+B!W50)</f>
        <v>0.93594691332357294</v>
      </c>
      <c r="Y49" s="102">
        <f>+(A!W50-B!X50)/(A!W50+B!X50)</f>
        <v>0.72534377504377967</v>
      </c>
      <c r="Z49" s="103">
        <f>+(A!X50-B!Y50)/(A!X50+B!Y50)</f>
        <v>0.64321697764648522</v>
      </c>
      <c r="AA49" s="102">
        <f>+(A!Y50-B!Z50)/(A!Y50+B!Z50)</f>
        <v>0.86242601413129805</v>
      </c>
      <c r="AB49" s="102">
        <f>+(A!Z50-B!AA50)/(A!Z50+B!AA50)</f>
        <v>0.97265029930486235</v>
      </c>
      <c r="AC49" s="102">
        <f>+(A!AA50-B!AB50)/(A!AA50+B!AB50)</f>
        <v>-0.54426979785443763</v>
      </c>
      <c r="AD49" s="102">
        <f>+(A!AB50-B!AC50)/(A!AB50+B!AC50)</f>
        <v>0.50936609037815961</v>
      </c>
      <c r="AE49" s="102">
        <f>+(A!AC50-B!AD50)/(A!AC50+B!AD50)</f>
        <v>0.38343112611648977</v>
      </c>
      <c r="AF49" s="102">
        <f>+(A!AD50-B!AE50)/(A!AD50+B!AE50)</f>
        <v>-5.8820148624815376E-2</v>
      </c>
    </row>
    <row r="50" spans="4:32" x14ac:dyDescent="0.25">
      <c r="D50" s="242" t="s">
        <v>20</v>
      </c>
      <c r="E50" s="243"/>
      <c r="F50" s="101" t="e">
        <f>+(A!D51-B!E51)/(A!D51+B!E51)</f>
        <v>#VALUE!</v>
      </c>
      <c r="G50" s="102" t="e">
        <f>+(A!E51-B!F51)/(A!E51+B!F51)</f>
        <v>#VALUE!</v>
      </c>
      <c r="H50" s="103" t="e">
        <f>+(A!F51-B!G51)/(A!F51+B!G51)</f>
        <v>#VALUE!</v>
      </c>
      <c r="I50" s="102" t="e">
        <f>+(A!G51-B!H51)/(A!G51+B!H51)</f>
        <v>#VALUE!</v>
      </c>
      <c r="J50" s="103">
        <f>+(A!H51-B!I51)/(A!H51+B!I51)</f>
        <v>0.81689310888313038</v>
      </c>
      <c r="K50" s="102">
        <f>+(A!I51-B!J51)/(A!I51+B!J51)</f>
        <v>0.83812797847761822</v>
      </c>
      <c r="L50" s="103">
        <f>+(A!J50-B!K51)/(A!J50+B!K51)</f>
        <v>0.9551954215782521</v>
      </c>
      <c r="M50" s="102">
        <f>+(A!K51-B!L51)/(A!K51+B!L51)</f>
        <v>0.30191534626256711</v>
      </c>
      <c r="N50" s="103">
        <f>+(A!L51-B!M51)/(A!L51+B!M51)</f>
        <v>0.1408464355197496</v>
      </c>
      <c r="O50" s="102">
        <f>+(A!M51-B!N51)/(A!M51+B!N51)</f>
        <v>-0.39008034561225552</v>
      </c>
      <c r="P50" s="103">
        <f>+(A!N51-B!O51)/(A!N51+B!O51)</f>
        <v>-0.39992248216890097</v>
      </c>
      <c r="Q50" s="102">
        <f>+(A!O51-B!P51)/(A!O51+B!P51)</f>
        <v>-5.0659764945479212E-2</v>
      </c>
      <c r="R50" s="103">
        <f>+(A!P51-B!Q51)/(A!P51+B!Q51)</f>
        <v>0.49173127033194686</v>
      </c>
      <c r="S50" s="102">
        <f>+(A!Q51-B!R51)/(A!Q51+B!R51)</f>
        <v>0.42521835455229789</v>
      </c>
      <c r="T50" s="103">
        <f>+(A!R51-B!S51)/(A!R51+B!S51)</f>
        <v>0.69452820556214823</v>
      </c>
      <c r="U50" s="102">
        <f>+(A!S51-B!T51)/(A!S51+B!T51)</f>
        <v>0.79218031160318247</v>
      </c>
      <c r="V50" s="103">
        <f>+(A!T51-B!U51)/(A!T51+B!U51)</f>
        <v>0.68488562470020575</v>
      </c>
      <c r="W50" s="102">
        <f>+(A!U51-B!V51)/(A!U51+B!V51)</f>
        <v>0.22389061687060929</v>
      </c>
      <c r="X50" s="103">
        <f>+(A!V51-B!W51)/(A!V51+B!W51)</f>
        <v>4.9299649528557865E-2</v>
      </c>
      <c r="Y50" s="102">
        <f>+(A!W51-B!X51)/(A!W51+B!X51)</f>
        <v>-0.10799570943889822</v>
      </c>
      <c r="Z50" s="103">
        <f>+(A!X51-B!Y51)/(A!X51+B!Y51)</f>
        <v>-0.17867702019764625</v>
      </c>
      <c r="AA50" s="102">
        <f>+(A!Y51-B!Z51)/(A!Y51+B!Z51)</f>
        <v>0.5880373720412102</v>
      </c>
      <c r="AB50" s="102">
        <f>+(A!Z51-B!AA51)/(A!Z51+B!AA51)</f>
        <v>0.16351487422272465</v>
      </c>
      <c r="AC50" s="102">
        <f>+(A!AA51-B!AB51)/(A!AA51+B!AB51)</f>
        <v>-0.18048852104017174</v>
      </c>
      <c r="AD50" s="102">
        <f>+(A!AB51-B!AC51)/(A!AB51+B!AC51)</f>
        <v>-0.59750065001800368</v>
      </c>
      <c r="AE50" s="102">
        <f>+(A!AC51-B!AD51)/(A!AC51+B!AD51)</f>
        <v>-0.94719336655605768</v>
      </c>
      <c r="AF50" s="102">
        <f>+(A!AD51-B!AE51)/(A!AD51+B!AE51)</f>
        <v>-0.99931712902722114</v>
      </c>
    </row>
    <row r="51" spans="4:32" x14ac:dyDescent="0.25">
      <c r="D51" s="244" t="s">
        <v>21</v>
      </c>
      <c r="E51" s="245"/>
      <c r="F51" s="101" t="e">
        <f>+(A!D52-B!E52)/(A!D52+B!E52)</f>
        <v>#VALUE!</v>
      </c>
      <c r="G51" s="102" t="e">
        <f>+(A!E52-B!F52)/(A!E52+B!F52)</f>
        <v>#VALUE!</v>
      </c>
      <c r="H51" s="103" t="e">
        <f>+(A!F52-B!G52)/(A!F52+B!G52)</f>
        <v>#VALUE!</v>
      </c>
      <c r="I51" s="102" t="e">
        <f>+(A!G52-B!H52)/(A!G52+B!H52)</f>
        <v>#VALUE!</v>
      </c>
      <c r="J51" s="103">
        <f>+(A!H52-B!I52)/(A!H52+B!I52)</f>
        <v>-0.88485144366918911</v>
      </c>
      <c r="K51" s="102">
        <f>+(A!I52-B!J52)/(A!I52+B!J52)</f>
        <v>-0.88242442394202047</v>
      </c>
      <c r="L51" s="103">
        <f>+(A!J51-B!K52)/(A!J51+B!K52)</f>
        <v>-0.97339308238174838</v>
      </c>
      <c r="M51" s="102">
        <f>+(A!K52-B!L52)/(A!K52+B!L52)</f>
        <v>-0.90113629760616765</v>
      </c>
      <c r="N51" s="103">
        <f>+(A!L52-B!M52)/(A!L52+B!M52)</f>
        <v>-0.92756541929994885</v>
      </c>
      <c r="O51" s="102">
        <f>+(A!M52-B!N52)/(A!M52+B!N52)</f>
        <v>-0.90938368739205799</v>
      </c>
      <c r="P51" s="103">
        <f>+(A!N52-B!O52)/(A!N52+B!O52)</f>
        <v>-0.8992389222453111</v>
      </c>
      <c r="Q51" s="102">
        <f>+(A!O52-B!P52)/(A!O52+B!P52)</f>
        <v>-0.9084349548483257</v>
      </c>
      <c r="R51" s="103">
        <f>+(A!P52-B!Q52)/(A!P52+B!Q52)</f>
        <v>-0.81116124892875874</v>
      </c>
      <c r="S51" s="102">
        <f>+(A!Q52-B!R52)/(A!Q52+B!R52)</f>
        <v>-0.79964834758385561</v>
      </c>
      <c r="T51" s="103">
        <f>+(A!R52-B!S52)/(A!R52+B!S52)</f>
        <v>-0.64704252840220422</v>
      </c>
      <c r="U51" s="102">
        <f>+(A!S52-B!T52)/(A!S52+B!T52)</f>
        <v>-0.70836854681967287</v>
      </c>
      <c r="V51" s="103">
        <f>+(A!T52-B!U52)/(A!T52+B!U52)</f>
        <v>-0.80646693920571089</v>
      </c>
      <c r="W51" s="102">
        <f>+(A!U52-B!V52)/(A!U52+B!V52)</f>
        <v>-0.89641609585451854</v>
      </c>
      <c r="X51" s="103">
        <f>+(A!V52-B!W52)/(A!V52+B!W52)</f>
        <v>-0.88513306382921386</v>
      </c>
      <c r="Y51" s="102">
        <f>+(A!W52-B!X52)/(A!W52+B!X52)</f>
        <v>-0.95130409443674557</v>
      </c>
      <c r="Z51" s="103">
        <f>+(A!X52-B!Y52)/(A!X52+B!Y52)</f>
        <v>-0.92469554040071844</v>
      </c>
      <c r="AA51" s="102">
        <f>+(A!Y52-B!Z52)/(A!Y52+B!Z52)</f>
        <v>-0.94445124179782969</v>
      </c>
      <c r="AB51" s="102">
        <f>+(A!Z52-B!AA52)/(A!Z52+B!AA52)</f>
        <v>-0.94369103936069443</v>
      </c>
      <c r="AC51" s="102">
        <f>+(A!AA52-B!AB52)/(A!AA52+B!AB52)</f>
        <v>-0.90219587503687904</v>
      </c>
      <c r="AD51" s="102">
        <f>+(A!AB52-B!AC52)/(A!AB52+B!AC52)</f>
        <v>-0.93576249778053544</v>
      </c>
      <c r="AE51" s="102">
        <f>+(A!AC52-B!AD52)/(A!AC52+B!AD52)</f>
        <v>-0.94232780099781077</v>
      </c>
      <c r="AF51" s="102">
        <f>+(A!AD52-B!AE52)/(A!AD52+B!AE52)</f>
        <v>-0.95718673672670218</v>
      </c>
    </row>
    <row r="52" spans="4:32" x14ac:dyDescent="0.25">
      <c r="D52" s="242" t="s">
        <v>22</v>
      </c>
      <c r="E52" s="243"/>
      <c r="F52" s="101" t="e">
        <f>+(A!D53-B!E53)/(A!D53+B!E53)</f>
        <v>#VALUE!</v>
      </c>
      <c r="G52" s="102" t="e">
        <f>+(A!E53-B!F53)/(A!E53+B!F53)</f>
        <v>#VALUE!</v>
      </c>
      <c r="H52" s="103" t="e">
        <f>+(A!F53-B!G53)/(A!F53+B!G53)</f>
        <v>#VALUE!</v>
      </c>
      <c r="I52" s="102" t="e">
        <f>+(A!G53-B!H53)/(A!G53+B!H53)</f>
        <v>#VALUE!</v>
      </c>
      <c r="J52" s="103">
        <f>+(A!H53-B!I53)/(A!H53+B!I53)</f>
        <v>-0.17908018132119122</v>
      </c>
      <c r="K52" s="102">
        <f>+(A!I53-B!J53)/(A!I53+B!J53)</f>
        <v>0.1301327254995657</v>
      </c>
      <c r="L52" s="103">
        <f>+(A!J52-B!K53)/(A!J52+B!K53)</f>
        <v>-0.687571600605416</v>
      </c>
      <c r="M52" s="102">
        <f>+(A!K53-B!L53)/(A!K53+B!L53)</f>
        <v>0.20174405555697977</v>
      </c>
      <c r="N52" s="103">
        <f>+(A!L53-B!M53)/(A!L53+B!M53)</f>
        <v>0.30164891104920721</v>
      </c>
      <c r="O52" s="102">
        <f>+(A!M53-B!N53)/(A!M53+B!N53)</f>
        <v>0.44279717399876833</v>
      </c>
      <c r="P52" s="103">
        <f>+(A!N53-B!O53)/(A!N53+B!O53)</f>
        <v>0.44482058763154481</v>
      </c>
      <c r="Q52" s="102">
        <f>+(A!O53-B!P53)/(A!O53+B!P53)</f>
        <v>0.43731177900281998</v>
      </c>
      <c r="R52" s="103">
        <f>+(A!P53-B!Q53)/(A!P53+B!Q53)</f>
        <v>0.48690679057369673</v>
      </c>
      <c r="S52" s="102">
        <f>+(A!Q53-B!R53)/(A!Q53+B!R53)</f>
        <v>0.19596081671057844</v>
      </c>
      <c r="T52" s="103">
        <f>+(A!R53-B!S53)/(A!R53+B!S53)</f>
        <v>-0.79413727417878621</v>
      </c>
      <c r="U52" s="102">
        <f>+(A!S53-B!T53)/(A!S53+B!T53)</f>
        <v>-0.7773103889216294</v>
      </c>
      <c r="V52" s="103">
        <f>+(A!T53-B!U53)/(A!T53+B!U53)</f>
        <v>-0.9304252772485222</v>
      </c>
      <c r="W52" s="102">
        <f>+(A!U53-B!V53)/(A!U53+B!V53)</f>
        <v>-0.89602723209369617</v>
      </c>
      <c r="X52" s="103">
        <f>+(A!V53-B!W53)/(A!V53+B!W53)</f>
        <v>-0.94337912248891254</v>
      </c>
      <c r="Y52" s="102">
        <f>+(A!W53-B!X53)/(A!W53+B!X53)</f>
        <v>-0.95470611242024572</v>
      </c>
      <c r="Z52" s="103">
        <f>+(A!X53-B!Y53)/(A!X53+B!Y53)</f>
        <v>-0.96127715804136427</v>
      </c>
      <c r="AA52" s="102">
        <f>+(A!Y53-B!Z53)/(A!Y53+B!Z53)</f>
        <v>-0.93497991000806624</v>
      </c>
      <c r="AB52" s="102">
        <f>+(A!Z53-B!AA53)/(A!Z53+B!AA53)</f>
        <v>-0.92254123825603884</v>
      </c>
      <c r="AC52" s="102">
        <f>+(A!AA53-B!AB53)/(A!AA53+B!AB53)</f>
        <v>-0.90041878731635461</v>
      </c>
      <c r="AD52" s="102">
        <f>+(A!AB53-B!AC53)/(A!AB53+B!AC53)</f>
        <v>-0.95344840919859908</v>
      </c>
      <c r="AE52" s="102">
        <f>+(A!AC53-B!AD53)/(A!AC53+B!AD53)</f>
        <v>-0.86508509998873095</v>
      </c>
      <c r="AF52" s="102">
        <f>+(A!AD53-B!AE53)/(A!AD53+B!AE53)</f>
        <v>-0.4673080493694971</v>
      </c>
    </row>
    <row r="53" spans="4:32" x14ac:dyDescent="0.25">
      <c r="D53" s="244" t="s">
        <v>23</v>
      </c>
      <c r="E53" s="245"/>
      <c r="F53" s="101" t="e">
        <f>+(A!D54-B!E54)/(A!D54+B!E54)</f>
        <v>#VALUE!</v>
      </c>
      <c r="G53" s="102" t="e">
        <f>+(A!E54-B!F54)/(A!E54+B!F54)</f>
        <v>#VALUE!</v>
      </c>
      <c r="H53" s="103" t="e">
        <f>+(A!F54-B!G54)/(A!F54+B!G54)</f>
        <v>#VALUE!</v>
      </c>
      <c r="I53" s="102" t="e">
        <f>+(A!G54-B!H54)/(A!G54+B!H54)</f>
        <v>#VALUE!</v>
      </c>
      <c r="J53" s="103">
        <f>+(A!H54-B!I54)/(A!H54+B!I54)</f>
        <v>-0.97667138204532566</v>
      </c>
      <c r="K53" s="102" t="e">
        <f>+(A!I54-B!J54)/(A!I54+B!J54)</f>
        <v>#VALUE!</v>
      </c>
      <c r="L53" s="103">
        <f>+(A!J53-B!K54)/(A!J53+B!K54)</f>
        <v>0.21817845679473383</v>
      </c>
      <c r="M53" s="102">
        <f>+(A!K54-B!L54)/(A!K54+B!L54)</f>
        <v>-0.99512965934222197</v>
      </c>
      <c r="N53" s="103">
        <f>+(A!L54-B!M54)/(A!L54+B!M54)</f>
        <v>-0.99639387250083034</v>
      </c>
      <c r="O53" s="102">
        <f>+(A!M54-B!N54)/(A!M54+B!N54)</f>
        <v>-0.9859820346065119</v>
      </c>
      <c r="P53" s="103">
        <f>+(A!N54-B!O54)/(A!N54+B!O54)</f>
        <v>-0.98500210930567489</v>
      </c>
      <c r="Q53" s="102">
        <f>+(A!O54-B!P54)/(A!O54+B!P54)</f>
        <v>-0.98420406965416807</v>
      </c>
      <c r="R53" s="103">
        <f>+(A!P54-B!Q54)/(A!P54+B!Q54)</f>
        <v>-0.9878451512825891</v>
      </c>
      <c r="S53" s="102">
        <f>+(A!Q54-B!R54)/(A!Q54+B!R54)</f>
        <v>-0.973635523243358</v>
      </c>
      <c r="T53" s="103">
        <f>+(A!R54-B!S54)/(A!R54+B!S54)</f>
        <v>-0.98230703891757776</v>
      </c>
      <c r="U53" s="102">
        <f>+(A!S54-B!T54)/(A!S54+B!T54)</f>
        <v>-0.95805425441041392</v>
      </c>
      <c r="V53" s="103">
        <f>+(A!T54-B!U54)/(A!T54+B!U54)</f>
        <v>-0.9708493500631914</v>
      </c>
      <c r="W53" s="102">
        <f>+(A!U54-B!V54)/(A!U54+B!V54)</f>
        <v>-0.97735616386461421</v>
      </c>
      <c r="X53" s="103">
        <f>+(A!V54-B!W54)/(A!V54+B!W54)</f>
        <v>-0.78865340466490652</v>
      </c>
      <c r="Y53" s="102">
        <f>+(A!W54-B!X54)/(A!W54+B!X54)</f>
        <v>-0.89105962906817326</v>
      </c>
      <c r="Z53" s="103">
        <f>+(A!X54-B!Y54)/(A!X54+B!Y54)</f>
        <v>-0.92690505716977356</v>
      </c>
      <c r="AA53" s="102">
        <f>+(A!Y54-B!Z54)/(A!Y54+B!Z54)</f>
        <v>-0.89133421641028687</v>
      </c>
      <c r="AB53" s="102">
        <f>+(A!Z54-B!AA54)/(A!Z54+B!AA54)</f>
        <v>-0.79193791839508576</v>
      </c>
      <c r="AC53" s="102">
        <f>+(A!AA54-B!AB54)/(A!AA54+B!AB54)</f>
        <v>-0.84809337574188515</v>
      </c>
      <c r="AD53" s="102">
        <f>+(A!AB54-B!AC54)/(A!AB54+B!AC54)</f>
        <v>-0.84170073975891435</v>
      </c>
      <c r="AE53" s="102">
        <f>+(A!AC54-B!AD54)/(A!AC54+B!AD54)</f>
        <v>-0.9221185520577031</v>
      </c>
      <c r="AF53" s="102">
        <f>+(A!AD54-B!AE54)/(A!AD54+B!AE54)</f>
        <v>-0.88550740666046468</v>
      </c>
    </row>
    <row r="54" spans="4:32" x14ac:dyDescent="0.25">
      <c r="D54" s="242" t="s">
        <v>24</v>
      </c>
      <c r="E54" s="243"/>
      <c r="F54" s="101" t="e">
        <f>+(A!D55-B!E55)/(A!D55+B!E55)</f>
        <v>#VALUE!</v>
      </c>
      <c r="G54" s="102" t="e">
        <f>+(A!E55-B!F55)/(A!E55+B!F55)</f>
        <v>#VALUE!</v>
      </c>
      <c r="H54" s="103" t="e">
        <f>+(A!F55-B!G55)/(A!F55+B!G55)</f>
        <v>#VALUE!</v>
      </c>
      <c r="I54" s="102" t="e">
        <f>+(A!G55-B!H55)/(A!G55+B!H55)</f>
        <v>#VALUE!</v>
      </c>
      <c r="J54" s="103">
        <f>+(A!H55-B!I55)/(A!H55+B!I55)</f>
        <v>-0.83057527127493203</v>
      </c>
      <c r="K54" s="102">
        <f>+(A!I55-B!J55)/(A!I55+B!J55)</f>
        <v>-0.92094449554337088</v>
      </c>
      <c r="L54" s="103">
        <f>+(A!J54-B!K55)/(A!J54+B!K55)</f>
        <v>-0.97384649942700918</v>
      </c>
      <c r="M54" s="102">
        <f>+(A!K55-B!L55)/(A!K55+B!L55)</f>
        <v>-0.78024549440582491</v>
      </c>
      <c r="N54" s="103">
        <f>+(A!L55-B!M55)/(A!L55+B!M55)</f>
        <v>-0.70366304858058992</v>
      </c>
      <c r="O54" s="102">
        <f>+(A!M55-B!N55)/(A!M55+B!N55)</f>
        <v>-0.28562317152642019</v>
      </c>
      <c r="P54" s="103">
        <f>+(A!N55-B!O55)/(A!N55+B!O55)</f>
        <v>-0.16747772788448403</v>
      </c>
      <c r="Q54" s="102">
        <f>+(A!O55-B!P55)/(A!O55+B!P55)</f>
        <v>-0.27676566776311584</v>
      </c>
      <c r="R54" s="103">
        <f>+(A!P55-B!Q55)/(A!P55+B!Q55)</f>
        <v>-0.24769409098848424</v>
      </c>
      <c r="S54" s="102">
        <f>+(A!Q55-B!R55)/(A!Q55+B!R55)</f>
        <v>-0.39014173263167207</v>
      </c>
      <c r="T54" s="103">
        <f>+(A!R55-B!S55)/(A!R55+B!S55)</f>
        <v>-0.57952237703255227</v>
      </c>
      <c r="U54" s="102">
        <f>+(A!S55-B!T55)/(A!S55+B!T55)</f>
        <v>-0.64940920817387005</v>
      </c>
      <c r="V54" s="103">
        <f>+(A!T55-B!U55)/(A!T55+B!U55)</f>
        <v>-0.53221553741427352</v>
      </c>
      <c r="W54" s="102">
        <f>+(A!U55-B!V55)/(A!U55+B!V55)</f>
        <v>-0.73985193081125389</v>
      </c>
      <c r="X54" s="103">
        <f>+(A!V55-B!W55)/(A!V55+B!W55)</f>
        <v>-0.74506610097330328</v>
      </c>
      <c r="Y54" s="102">
        <f>+(A!W55-B!X55)/(A!W55+B!X55)</f>
        <v>-0.58443476069773559</v>
      </c>
      <c r="Z54" s="103">
        <f>+(A!X55-B!Y55)/(A!X55+B!Y55)</f>
        <v>-0.50347936068155941</v>
      </c>
      <c r="AA54" s="102">
        <f>+(A!Y55-B!Z55)/(A!Y55+B!Z55)</f>
        <v>-0.7106984427134394</v>
      </c>
      <c r="AB54" s="102">
        <f>+(A!Z55-B!AA55)/(A!Z55+B!AA55)</f>
        <v>-0.64392485041809544</v>
      </c>
      <c r="AC54" s="102">
        <f>+(A!AA55-B!AB55)/(A!AA55+B!AB55)</f>
        <v>-0.70805540784564569</v>
      </c>
      <c r="AD54" s="102">
        <f>+(A!AB55-B!AC55)/(A!AB55+B!AC55)</f>
        <v>-0.63186893800744059</v>
      </c>
      <c r="AE54" s="102">
        <f>+(A!AC55-B!AD55)/(A!AC55+B!AD55)</f>
        <v>-0.5570598468535698</v>
      </c>
      <c r="AF54" s="102">
        <f>+(A!AD55-B!AE55)/(A!AD55+B!AE55)</f>
        <v>-0.53138843246925793</v>
      </c>
    </row>
    <row r="55" spans="4:32" ht="15.75" thickBot="1" x14ac:dyDescent="0.3">
      <c r="D55" s="240" t="s">
        <v>25</v>
      </c>
      <c r="E55" s="241"/>
      <c r="F55" s="104" t="e">
        <f>+(A!D56-B!E56)/(A!D56+B!E56)</f>
        <v>#VALUE!</v>
      </c>
      <c r="G55" s="105" t="e">
        <f>+(A!E56-B!F56)/(A!E56+B!F56)</f>
        <v>#VALUE!</v>
      </c>
      <c r="H55" s="106" t="e">
        <f>+(A!F56-B!G56)/(A!F56+B!G56)</f>
        <v>#VALUE!</v>
      </c>
      <c r="I55" s="105" t="e">
        <f>+(A!G56-B!H56)/(A!G56+B!H56)</f>
        <v>#VALUE!</v>
      </c>
      <c r="J55" s="106" t="e">
        <f>+(A!H56-B!I56)/(A!H56+B!I56)</f>
        <v>#VALUE!</v>
      </c>
      <c r="K55" s="105"/>
      <c r="L55" s="106">
        <f>+(A!J55-B!K56)/(A!J55+B!K56)</f>
        <v>0.99982178500142593</v>
      </c>
      <c r="M55" s="105" t="e">
        <f>+(A!K56-B!L56)/(A!K56+B!L56)</f>
        <v>#VALUE!</v>
      </c>
      <c r="N55" s="106" t="e">
        <f>+(A!L56-B!M56)/(A!L56+B!M56)</f>
        <v>#VALUE!</v>
      </c>
      <c r="O55" s="105">
        <f>+(A!M56-B!N56)/(A!M56+B!N56)</f>
        <v>-0.18734127759327995</v>
      </c>
      <c r="P55" s="106">
        <f>+(A!N56-B!O56)/(A!N56+B!O56)</f>
        <v>-0.76696415766655268</v>
      </c>
      <c r="Q55" s="105">
        <f>+(A!O56-B!P56)/(A!O56+B!P56)</f>
        <v>-0.81653964564239523</v>
      </c>
      <c r="R55" s="106">
        <f>+(A!P56-B!Q56)/(A!P56+B!Q56)</f>
        <v>-0.75718513345659144</v>
      </c>
      <c r="S55" s="105">
        <f>+(A!Q56-B!R56)/(A!Q56+B!R56)</f>
        <v>-0.84582439584991465</v>
      </c>
      <c r="T55" s="106">
        <f>+(A!R56-B!S56)/(A!R56+B!S56)</f>
        <v>-0.61984821801872569</v>
      </c>
      <c r="U55" s="105">
        <f>+(A!S56-B!T56)/(A!S56+B!T56)</f>
        <v>-0.65219170374916879</v>
      </c>
      <c r="V55" s="106">
        <f>+(A!T56-B!U56)/(A!T56+B!U56)</f>
        <v>-0.53873387299967057</v>
      </c>
      <c r="W55" s="105">
        <f>+(A!U56-B!V56)/(A!U56+B!V56)</f>
        <v>-7.7271825981640035E-2</v>
      </c>
      <c r="X55" s="106">
        <f>+(A!V56-B!W56)/(A!V56+B!W56)</f>
        <v>-0.11566410632605502</v>
      </c>
      <c r="Y55" s="105">
        <f>+(A!W56-B!X56)/(A!W56+B!X56)</f>
        <v>0.78232892193390335</v>
      </c>
      <c r="Z55" s="106">
        <f>+(A!X56-B!Y56)/(A!X56+B!Y56)</f>
        <v>0.89866678139325873</v>
      </c>
      <c r="AA55" s="105">
        <f>+(A!Y56-B!Z56)/(A!Y56+B!Z56)</f>
        <v>0.41976031896801791</v>
      </c>
      <c r="AB55" s="105">
        <f>+(A!Z56-B!AA56)/(A!Z56+B!AA56)</f>
        <v>0.97470118951598983</v>
      </c>
      <c r="AC55" s="105">
        <f>+(A!AA56-B!AB56)/(A!AA56+B!AB56)</f>
        <v>0.99405121934570528</v>
      </c>
      <c r="AD55" s="105">
        <f>+(A!AB56-B!AC56)/(A!AB56+B!AC56)</f>
        <v>0.99718266353328711</v>
      </c>
      <c r="AE55" s="105">
        <f>+(A!AC56-B!AD56)/(A!AC56+B!AD56)</f>
        <v>0.93882039301204101</v>
      </c>
      <c r="AF55" s="105">
        <f>+(A!AD56-B!AE56)/(A!AD56+B!AE56)</f>
        <v>9.6401096707216374E-2</v>
      </c>
    </row>
    <row r="56" spans="4:32" x14ac:dyDescent="0.25">
      <c r="D56" t="s">
        <v>52</v>
      </c>
      <c r="E56" s="111"/>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2" t="s">
        <v>16</v>
      </c>
      <c r="E59" s="243"/>
      <c r="F59" s="107" t="e">
        <f>+IF(F46&gt;0.33, "COMERCIO INTRAINDUSTRIAL", "INDICIO DE COMERCIO INTRAINDUSTRIAL")</f>
        <v>#VALUE!</v>
      </c>
      <c r="G59" s="137" t="e">
        <f t="shared" ref="G59:AA59" si="0">+IF(G46&gt;0.33, "COMERCIO INTRAINDUSTRIAL", "INDICIO DE COMERCIO INTRAINDUSTRIAL")</f>
        <v>#VALUE!</v>
      </c>
      <c r="H59" s="107" t="e">
        <f t="shared" si="0"/>
        <v>#VALUE!</v>
      </c>
      <c r="I59" s="137" t="e">
        <f t="shared" si="0"/>
        <v>#VALUE!</v>
      </c>
      <c r="J59" s="107" t="str">
        <f t="shared" si="0"/>
        <v>COMERCIO INTRAINDUSTRIAL</v>
      </c>
      <c r="K59" s="137" t="str">
        <f t="shared" si="0"/>
        <v>COMERCIO INTRAINDUSTRIAL</v>
      </c>
      <c r="L59" s="107" t="e">
        <f t="shared" si="0"/>
        <v>#REF!</v>
      </c>
      <c r="M59" s="137" t="str">
        <f t="shared" si="0"/>
        <v>COMERCIO INTRAINDUSTRIAL</v>
      </c>
      <c r="N59" s="107" t="str">
        <f t="shared" si="0"/>
        <v>COMERCIO INTRAINDUSTRIAL</v>
      </c>
      <c r="O59" s="137" t="str">
        <f t="shared" si="0"/>
        <v>COMERCIO INTRAINDUSTRIAL</v>
      </c>
      <c r="P59" s="107" t="str">
        <f t="shared" si="0"/>
        <v>COMERCIO INTRAINDUSTRIAL</v>
      </c>
      <c r="Q59" s="137" t="str">
        <f t="shared" si="0"/>
        <v>COMERCIO INTRAINDUSTRIAL</v>
      </c>
      <c r="R59" s="107" t="str">
        <f t="shared" si="0"/>
        <v>COMERCIO INTRAINDUSTRIAL</v>
      </c>
      <c r="S59" s="137" t="str">
        <f t="shared" si="0"/>
        <v>COMERCIO INTRAINDUSTRIAL</v>
      </c>
      <c r="T59" s="107" t="str">
        <f t="shared" si="0"/>
        <v>COMERCIO INTRAINDUSTRIAL</v>
      </c>
      <c r="U59" s="137" t="str">
        <f t="shared" si="0"/>
        <v>COMERCIO INTRAINDUSTRIAL</v>
      </c>
      <c r="V59" s="107" t="str">
        <f t="shared" si="0"/>
        <v>COMERCIO INTRAINDUSTRIAL</v>
      </c>
      <c r="W59" s="137" t="str">
        <f t="shared" si="0"/>
        <v>COMERCIO INTRAINDUSTRIAL</v>
      </c>
      <c r="X59" s="107" t="str">
        <f t="shared" si="0"/>
        <v>COMERCIO INTRAINDUSTRIAL</v>
      </c>
      <c r="Y59" s="137" t="str">
        <f t="shared" si="0"/>
        <v>COMERCIO INTRAINDUSTRIAL</v>
      </c>
      <c r="Z59" s="107" t="str">
        <f t="shared" si="0"/>
        <v>COMERCIO INTRAINDUSTRIAL</v>
      </c>
      <c r="AA59" s="138" t="str">
        <f t="shared" si="0"/>
        <v>COMERCIO INTRAINDUSTRIAL</v>
      </c>
      <c r="AB59" s="138" t="str">
        <f t="shared" ref="AB59:AC59" si="1">+IF(AB46&gt;0.33, "COMERCIO INTRAINDUSTRIAL", "INDICIO DE COMERCIO INTRAINDUSTRIAL")</f>
        <v>COMERCIO INTRAINDUSTRIAL</v>
      </c>
      <c r="AC59" s="138" t="str">
        <f t="shared" si="1"/>
        <v>COMERCIO INTRAINDUSTRIAL</v>
      </c>
      <c r="AD59" s="138" t="str">
        <f t="shared" ref="AD59:AE59" si="2">+IF(AD46&gt;0.33, "COMERCIO INTRAINDUSTRIAL", "INDICIO DE COMERCIO INTRAINDUSTRIAL")</f>
        <v>COMERCIO INTRAINDUSTRIAL</v>
      </c>
      <c r="AE59" s="138" t="str">
        <f t="shared" si="2"/>
        <v>COMERCIO INTRAINDUSTRIAL</v>
      </c>
      <c r="AF59" s="138" t="str">
        <f t="shared" ref="AF59" si="3">+IF(AF46&gt;0.33, "COMERCIO INTRAINDUSTRIAL", "INDICIO DE COMERCIO INTRAINDUSTRIAL")</f>
        <v>COMERCIO INTRAINDUSTRIAL</v>
      </c>
    </row>
    <row r="60" spans="4:32" x14ac:dyDescent="0.25">
      <c r="D60" s="244" t="s">
        <v>17</v>
      </c>
      <c r="E60" s="245"/>
      <c r="F60" s="108" t="e">
        <f t="shared" ref="F60:AA60" si="4">+IF(F47&gt;0.33, "COMERCIO INTRAINDUSTRIAL", "INDICIO DE COMERCIO INTRAINDUSTRIAL")</f>
        <v>#VALUE!</v>
      </c>
      <c r="G60" s="136" t="e">
        <f t="shared" si="4"/>
        <v>#VALUE!</v>
      </c>
      <c r="H60" s="108" t="e">
        <f t="shared" si="4"/>
        <v>#VALUE!</v>
      </c>
      <c r="I60" s="136" t="e">
        <f t="shared" si="4"/>
        <v>#VALUE!</v>
      </c>
      <c r="J60" s="108" t="e">
        <f t="shared" si="4"/>
        <v>#VALUE!</v>
      </c>
      <c r="K60" s="136" t="str">
        <f t="shared" si="4"/>
        <v>COMERCIO INTRAINDUSTRIAL</v>
      </c>
      <c r="L60" s="108" t="e">
        <f t="shared" si="4"/>
        <v>#VALUE!</v>
      </c>
      <c r="M60" s="136" t="str">
        <f t="shared" si="4"/>
        <v>COMERCIO INTRAINDUSTRIAL</v>
      </c>
      <c r="N60" s="108" t="str">
        <f t="shared" si="4"/>
        <v>COMERCIO INTRAINDUSTRIAL</v>
      </c>
      <c r="O60" s="136" t="str">
        <f t="shared" si="4"/>
        <v>COMERCIO INTRAINDUSTRIAL</v>
      </c>
      <c r="P60" s="108" t="str">
        <f t="shared" si="4"/>
        <v>COMERCIO INTRAINDUSTRIAL</v>
      </c>
      <c r="Q60" s="136" t="str">
        <f t="shared" si="4"/>
        <v>COMERCIO INTRAINDUSTRIAL</v>
      </c>
      <c r="R60" s="108" t="e">
        <f t="shared" si="4"/>
        <v>#VALUE!</v>
      </c>
      <c r="S60" s="136" t="str">
        <f t="shared" si="4"/>
        <v>INDICIO DE COMERCIO INTRAINDUSTRIAL</v>
      </c>
      <c r="T60" s="108" t="str">
        <f t="shared" si="4"/>
        <v>COMERCIO INTRAINDUSTRIAL</v>
      </c>
      <c r="U60" s="136" t="str">
        <f t="shared" si="4"/>
        <v>COMERCIO INTRAINDUSTRIAL</v>
      </c>
      <c r="V60" s="108" t="str">
        <f t="shared" si="4"/>
        <v>COMERCIO INTRAINDUSTRIAL</v>
      </c>
      <c r="W60" s="136" t="str">
        <f t="shared" si="4"/>
        <v>COMERCIO INTRAINDUSTRIAL</v>
      </c>
      <c r="X60" s="108" t="str">
        <f t="shared" si="4"/>
        <v>COMERCIO INTRAINDUSTRIAL</v>
      </c>
      <c r="Y60" s="136" t="str">
        <f t="shared" si="4"/>
        <v>COMERCIO INTRAINDUSTRIAL</v>
      </c>
      <c r="Z60" s="108" t="str">
        <f t="shared" si="4"/>
        <v>COMERCIO INTRAINDUSTRIAL</v>
      </c>
      <c r="AA60" s="139" t="str">
        <f t="shared" si="4"/>
        <v>COMERCIO INTRAINDUSTRIAL</v>
      </c>
      <c r="AB60" s="139" t="str">
        <f t="shared" ref="AB60:AC60" si="5">+IF(AB47&gt;0.33, "COMERCIO INTRAINDUSTRIAL", "INDICIO DE COMERCIO INTRAINDUSTRIAL")</f>
        <v>COMERCIO INTRAINDUSTRIAL</v>
      </c>
      <c r="AC60" s="139" t="str">
        <f t="shared" si="5"/>
        <v>INDICIO DE COMERCIO INTRAINDUSTRIAL</v>
      </c>
      <c r="AD60" s="139" t="str">
        <f t="shared" ref="AD60:AE60" si="6">+IF(AD47&gt;0.33, "COMERCIO INTRAINDUSTRIAL", "INDICIO DE COMERCIO INTRAINDUSTRIAL")</f>
        <v>INDICIO DE COMERCIO INTRAINDUSTRIAL</v>
      </c>
      <c r="AE60" s="139" t="str">
        <f t="shared" si="6"/>
        <v>INDICIO DE COMERCIO INTRAINDUSTRIAL</v>
      </c>
      <c r="AF60" s="139" t="str">
        <f t="shared" ref="AF60" si="7">+IF(AF47&gt;0.33, "COMERCIO INTRAINDUSTRIAL", "INDICIO DE COMERCIO INTRAINDUSTRIAL")</f>
        <v>INDICIO DE COMERCIO INTRAINDUSTRIAL</v>
      </c>
    </row>
    <row r="61" spans="4:32" x14ac:dyDescent="0.25">
      <c r="D61" s="242" t="s">
        <v>18</v>
      </c>
      <c r="E61" s="243"/>
      <c r="F61" s="108" t="e">
        <f t="shared" ref="F61:AA61" si="8">+IF(F48&gt;0.33, "COMERCIO INTRAINDUSTRIAL", "INDICIO DE COMERCIO INTRAINDUSTRIAL")</f>
        <v>#VALUE!</v>
      </c>
      <c r="G61" s="136" t="e">
        <f t="shared" si="8"/>
        <v>#VALUE!</v>
      </c>
      <c r="H61" s="108" t="e">
        <f t="shared" si="8"/>
        <v>#VALUE!</v>
      </c>
      <c r="I61" s="136" t="e">
        <f t="shared" si="8"/>
        <v>#VALUE!</v>
      </c>
      <c r="J61" s="108" t="e">
        <f t="shared" si="8"/>
        <v>#VALUE!</v>
      </c>
      <c r="K61" s="136" t="str">
        <f t="shared" si="8"/>
        <v>INDICIO DE COMERCIO INTRAINDUSTRIAL</v>
      </c>
      <c r="L61" s="108" t="str">
        <f t="shared" si="8"/>
        <v>COMERCIO INTRAINDUSTRIAL</v>
      </c>
      <c r="M61" s="136" t="str">
        <f t="shared" si="8"/>
        <v>INDICIO DE COMERCIO INTRAINDUSTRIAL</v>
      </c>
      <c r="N61" s="108" t="str">
        <f t="shared" si="8"/>
        <v>INDICIO DE COMERCIO INTRAINDUSTRIAL</v>
      </c>
      <c r="O61" s="136" t="str">
        <f t="shared" si="8"/>
        <v>INDICIO DE COMERCIO INTRAINDUSTRIAL</v>
      </c>
      <c r="P61" s="108" t="str">
        <f t="shared" si="8"/>
        <v>INDICIO DE COMERCIO INTRAINDUSTRIAL</v>
      </c>
      <c r="Q61" s="136" t="str">
        <f t="shared" si="8"/>
        <v>INDICIO DE COMERCIO INTRAINDUSTRIAL</v>
      </c>
      <c r="R61" s="108" t="str">
        <f t="shared" si="8"/>
        <v>INDICIO DE COMERCIO INTRAINDUSTRIAL</v>
      </c>
      <c r="S61" s="136" t="str">
        <f t="shared" si="8"/>
        <v>COMERCIO INTRAINDUSTRIAL</v>
      </c>
      <c r="T61" s="108" t="str">
        <f t="shared" si="8"/>
        <v>INDICIO DE COMERCIO INTRAINDUSTRIAL</v>
      </c>
      <c r="U61" s="136" t="str">
        <f t="shared" si="8"/>
        <v>INDICIO DE COMERCIO INTRAINDUSTRIAL</v>
      </c>
      <c r="V61" s="108" t="str">
        <f t="shared" si="8"/>
        <v>INDICIO DE COMERCIO INTRAINDUSTRIAL</v>
      </c>
      <c r="W61" s="136" t="str">
        <f t="shared" si="8"/>
        <v>COMERCIO INTRAINDUSTRIAL</v>
      </c>
      <c r="X61" s="108" t="str">
        <f t="shared" si="8"/>
        <v>COMERCIO INTRAINDUSTRIAL</v>
      </c>
      <c r="Y61" s="136" t="str">
        <f t="shared" si="8"/>
        <v>COMERCIO INTRAINDUSTRIAL</v>
      </c>
      <c r="Z61" s="108" t="str">
        <f t="shared" si="8"/>
        <v>COMERCIO INTRAINDUSTRIAL</v>
      </c>
      <c r="AA61" s="139" t="str">
        <f t="shared" si="8"/>
        <v>COMERCIO INTRAINDUSTRIAL</v>
      </c>
      <c r="AB61" s="139" t="str">
        <f t="shared" ref="AB61:AC61" si="9">+IF(AB48&gt;0.33, "COMERCIO INTRAINDUSTRIAL", "INDICIO DE COMERCIO INTRAINDUSTRIAL")</f>
        <v>COMERCIO INTRAINDUSTRIAL</v>
      </c>
      <c r="AC61" s="139" t="str">
        <f t="shared" si="9"/>
        <v>INDICIO DE COMERCIO INTRAINDUSTRIAL</v>
      </c>
      <c r="AD61" s="139" t="str">
        <f t="shared" ref="AD61:AE61" si="10">+IF(AD48&gt;0.33, "COMERCIO INTRAINDUSTRIAL", "INDICIO DE COMERCIO INTRAINDUSTRIAL")</f>
        <v>COMERCIO INTRAINDUSTRIAL</v>
      </c>
      <c r="AE61" s="139" t="str">
        <f t="shared" si="10"/>
        <v>COMERCIO INTRAINDUSTRIAL</v>
      </c>
      <c r="AF61" s="139" t="str">
        <f t="shared" ref="AF61" si="11">+IF(AF48&gt;0.33, "COMERCIO INTRAINDUSTRIAL", "INDICIO DE COMERCIO INTRAINDUSTRIAL")</f>
        <v>COMERCIO INTRAINDUSTRIAL</v>
      </c>
    </row>
    <row r="62" spans="4:32" x14ac:dyDescent="0.25">
      <c r="D62" s="244" t="s">
        <v>19</v>
      </c>
      <c r="E62" s="245"/>
      <c r="F62" s="108" t="e">
        <f t="shared" ref="F62:AA62" si="12">+IF(F49&gt;0.33, "COMERCIO INTRAINDUSTRIAL", "INDICIO DE COMERCIO INTRAINDUSTRIAL")</f>
        <v>#VALUE!</v>
      </c>
      <c r="G62" s="136" t="e">
        <f t="shared" si="12"/>
        <v>#VALUE!</v>
      </c>
      <c r="H62" s="108" t="e">
        <f t="shared" si="12"/>
        <v>#VALUE!</v>
      </c>
      <c r="I62" s="136" t="e">
        <f t="shared" si="12"/>
        <v>#VALUE!</v>
      </c>
      <c r="J62" s="108" t="str">
        <f t="shared" si="12"/>
        <v>COMERCIO INTRAINDUSTRIAL</v>
      </c>
      <c r="K62" s="136" t="str">
        <f t="shared" si="12"/>
        <v>COMERCIO INTRAINDUSTRIAL</v>
      </c>
      <c r="L62" s="108" t="str">
        <f t="shared" si="12"/>
        <v>INDICIO DE COMERCIO INTRAINDUSTRIAL</v>
      </c>
      <c r="M62" s="136" t="str">
        <f t="shared" si="12"/>
        <v>COMERCIO INTRAINDUSTRIAL</v>
      </c>
      <c r="N62" s="108" t="str">
        <f t="shared" si="12"/>
        <v>COMERCIO INTRAINDUSTRIAL</v>
      </c>
      <c r="O62" s="136" t="str">
        <f t="shared" si="12"/>
        <v>COMERCIO INTRAINDUSTRIAL</v>
      </c>
      <c r="P62" s="108" t="str">
        <f t="shared" si="12"/>
        <v>COMERCIO INTRAINDUSTRIAL</v>
      </c>
      <c r="Q62" s="136" t="e">
        <f t="shared" si="12"/>
        <v>#VALUE!</v>
      </c>
      <c r="R62" s="108" t="str">
        <f t="shared" si="12"/>
        <v>INDICIO DE COMERCIO INTRAINDUSTRIAL</v>
      </c>
      <c r="S62" s="136" t="str">
        <f t="shared" si="12"/>
        <v>COMERCIO INTRAINDUSTRIAL</v>
      </c>
      <c r="T62" s="108" t="str">
        <f t="shared" si="12"/>
        <v>COMERCIO INTRAINDUSTRIAL</v>
      </c>
      <c r="U62" s="136" t="str">
        <f t="shared" si="12"/>
        <v>COMERCIO INTRAINDUSTRIAL</v>
      </c>
      <c r="V62" s="108" t="str">
        <f t="shared" si="12"/>
        <v>COMERCIO INTRAINDUSTRIAL</v>
      </c>
      <c r="W62" s="136" t="str">
        <f t="shared" si="12"/>
        <v>COMERCIO INTRAINDUSTRIAL</v>
      </c>
      <c r="X62" s="108" t="str">
        <f t="shared" si="12"/>
        <v>COMERCIO INTRAINDUSTRIAL</v>
      </c>
      <c r="Y62" s="136" t="str">
        <f t="shared" si="12"/>
        <v>COMERCIO INTRAINDUSTRIAL</v>
      </c>
      <c r="Z62" s="108" t="str">
        <f t="shared" si="12"/>
        <v>COMERCIO INTRAINDUSTRIAL</v>
      </c>
      <c r="AA62" s="139" t="str">
        <f t="shared" si="12"/>
        <v>COMERCIO INTRAINDUSTRIAL</v>
      </c>
      <c r="AB62" s="139" t="str">
        <f t="shared" ref="AB62:AC62" si="13">+IF(AB49&gt;0.33, "COMERCIO INTRAINDUSTRIAL", "INDICIO DE COMERCIO INTRAINDUSTRIAL")</f>
        <v>COMERCIO INTRAINDUSTRIAL</v>
      </c>
      <c r="AC62" s="139" t="str">
        <f t="shared" si="13"/>
        <v>INDICIO DE COMERCIO INTRAINDUSTRIAL</v>
      </c>
      <c r="AD62" s="139" t="str">
        <f t="shared" ref="AD62:AE62" si="14">+IF(AD49&gt;0.33, "COMERCIO INTRAINDUSTRIAL", "INDICIO DE COMERCIO INTRAINDUSTRIAL")</f>
        <v>COMERCIO INTRAINDUSTRIAL</v>
      </c>
      <c r="AE62" s="139" t="str">
        <f t="shared" si="14"/>
        <v>COMERCIO INTRAINDUSTRIAL</v>
      </c>
      <c r="AF62" s="139" t="str">
        <f t="shared" ref="AF62" si="15">+IF(AF49&gt;0.33, "COMERCIO INTRAINDUSTRIAL", "INDICIO DE COMERCIO INTRAINDUSTRIAL")</f>
        <v>INDICIO DE COMERCIO INTRAINDUSTRIAL</v>
      </c>
    </row>
    <row r="63" spans="4:32" x14ac:dyDescent="0.25">
      <c r="D63" s="242" t="s">
        <v>20</v>
      </c>
      <c r="E63" s="243"/>
      <c r="F63" s="108" t="e">
        <f t="shared" ref="F63:AA63" si="16">+IF(F50&gt;0.33, "COMERCIO INTRAINDUSTRIAL", "INDICIO DE COMERCIO INTRAINDUSTRIAL")</f>
        <v>#VALUE!</v>
      </c>
      <c r="G63" s="136" t="e">
        <f t="shared" si="16"/>
        <v>#VALUE!</v>
      </c>
      <c r="H63" s="108" t="e">
        <f t="shared" si="16"/>
        <v>#VALUE!</v>
      </c>
      <c r="I63" s="136" t="e">
        <f t="shared" si="16"/>
        <v>#VALUE!</v>
      </c>
      <c r="J63" s="108" t="str">
        <f t="shared" si="16"/>
        <v>COMERCIO INTRAINDUSTRIAL</v>
      </c>
      <c r="K63" s="136" t="str">
        <f t="shared" si="16"/>
        <v>COMERCIO INTRAINDUSTRIAL</v>
      </c>
      <c r="L63" s="108" t="str">
        <f t="shared" si="16"/>
        <v>COMERCIO INTRAINDUSTRIAL</v>
      </c>
      <c r="M63" s="136" t="str">
        <f t="shared" si="16"/>
        <v>INDICIO DE COMERCIO INTRAINDUSTRIAL</v>
      </c>
      <c r="N63" s="108" t="str">
        <f t="shared" si="16"/>
        <v>INDICIO DE COMERCIO INTRAINDUSTRIAL</v>
      </c>
      <c r="O63" s="136" t="str">
        <f t="shared" si="16"/>
        <v>INDICIO DE COMERCIO INTRAINDUSTRIAL</v>
      </c>
      <c r="P63" s="108" t="str">
        <f t="shared" si="16"/>
        <v>INDICIO DE COMERCIO INTRAINDUSTRIAL</v>
      </c>
      <c r="Q63" s="136" t="str">
        <f t="shared" si="16"/>
        <v>INDICIO DE COMERCIO INTRAINDUSTRIAL</v>
      </c>
      <c r="R63" s="108" t="str">
        <f t="shared" si="16"/>
        <v>COMERCIO INTRAINDUSTRIAL</v>
      </c>
      <c r="S63" s="136" t="str">
        <f t="shared" si="16"/>
        <v>COMERCIO INTRAINDUSTRIAL</v>
      </c>
      <c r="T63" s="108" t="str">
        <f t="shared" si="16"/>
        <v>COMERCIO INTRAINDUSTRIAL</v>
      </c>
      <c r="U63" s="136" t="str">
        <f t="shared" si="16"/>
        <v>COMERCIO INTRAINDUSTRIAL</v>
      </c>
      <c r="V63" s="108" t="str">
        <f t="shared" si="16"/>
        <v>COMERCIO INTRAINDUSTRIAL</v>
      </c>
      <c r="W63" s="136" t="str">
        <f t="shared" si="16"/>
        <v>INDICIO DE COMERCIO INTRAINDUSTRIAL</v>
      </c>
      <c r="X63" s="108" t="str">
        <f t="shared" si="16"/>
        <v>INDICIO DE COMERCIO INTRAINDUSTRIAL</v>
      </c>
      <c r="Y63" s="136" t="str">
        <f t="shared" si="16"/>
        <v>INDICIO DE COMERCIO INTRAINDUSTRIAL</v>
      </c>
      <c r="Z63" s="108" t="str">
        <f t="shared" si="16"/>
        <v>INDICIO DE COMERCIO INTRAINDUSTRIAL</v>
      </c>
      <c r="AA63" s="139" t="str">
        <f t="shared" si="16"/>
        <v>COMERCIO INTRAINDUSTRIAL</v>
      </c>
      <c r="AB63" s="139" t="str">
        <f t="shared" ref="AB63:AC63" si="17">+IF(AB50&gt;0.33, "COMERCIO INTRAINDUSTRIAL", "INDICIO DE COMERCIO INTRAINDUSTRIAL")</f>
        <v>INDICIO DE COMERCIO INTRAINDUSTRIAL</v>
      </c>
      <c r="AC63" s="139" t="str">
        <f t="shared" si="17"/>
        <v>INDICIO DE COMERCIO INTRAINDUSTRIAL</v>
      </c>
      <c r="AD63" s="139" t="str">
        <f t="shared" ref="AD63:AE63" si="18">+IF(AD50&gt;0.33, "COMERCIO INTRAINDUSTRIAL", "INDICIO DE COMERCIO INTRAINDUSTRIAL")</f>
        <v>INDICIO DE COMERCIO INTRAINDUSTRIAL</v>
      </c>
      <c r="AE63" s="139" t="str">
        <f t="shared" si="18"/>
        <v>INDICIO DE COMERCIO INTRAINDUSTRIAL</v>
      </c>
      <c r="AF63" s="139" t="str">
        <f t="shared" ref="AF63" si="19">+IF(AF50&gt;0.33, "COMERCIO INTRAINDUSTRIAL", "INDICIO DE COMERCIO INTRAINDUSTRIAL")</f>
        <v>INDICIO DE COMERCIO INTRAINDUSTRIAL</v>
      </c>
    </row>
    <row r="64" spans="4:32" x14ac:dyDescent="0.25">
      <c r="D64" s="244" t="s">
        <v>21</v>
      </c>
      <c r="E64" s="245"/>
      <c r="F64" s="108" t="e">
        <f t="shared" ref="F64:AA64" si="20">+IF(F51&gt;0.33, "COMERCIO INTRAINDUSTRIAL", "INDICIO DE COMERCIO INTRAINDUSTRIAL")</f>
        <v>#VALUE!</v>
      </c>
      <c r="G64" s="136" t="e">
        <f t="shared" si="20"/>
        <v>#VALUE!</v>
      </c>
      <c r="H64" s="108" t="e">
        <f t="shared" si="20"/>
        <v>#VALUE!</v>
      </c>
      <c r="I64" s="136" t="e">
        <f t="shared" si="20"/>
        <v>#VALUE!</v>
      </c>
      <c r="J64" s="108" t="str">
        <f t="shared" si="20"/>
        <v>INDICIO DE COMERCIO INTRAINDUSTRIAL</v>
      </c>
      <c r="K64" s="136" t="str">
        <f t="shared" si="20"/>
        <v>INDICIO DE COMERCIO INTRAINDUSTRIAL</v>
      </c>
      <c r="L64" s="108" t="str">
        <f t="shared" si="20"/>
        <v>INDICIO DE COMERCIO INTRAINDUSTRIAL</v>
      </c>
      <c r="M64" s="136" t="str">
        <f t="shared" si="20"/>
        <v>INDICIO DE COMERCIO INTRAINDUSTRIAL</v>
      </c>
      <c r="N64" s="108" t="str">
        <f t="shared" si="20"/>
        <v>INDICIO DE COMERCIO INTRAINDUSTRIAL</v>
      </c>
      <c r="O64" s="136" t="str">
        <f t="shared" si="20"/>
        <v>INDICIO DE COMERCIO INTRAINDUSTRIAL</v>
      </c>
      <c r="P64" s="108" t="str">
        <f t="shared" si="20"/>
        <v>INDICIO DE COMERCIO INTRAINDUSTRIAL</v>
      </c>
      <c r="Q64" s="136" t="str">
        <f t="shared" si="20"/>
        <v>INDICIO DE COMERCIO INTRAINDUSTRIAL</v>
      </c>
      <c r="R64" s="108" t="str">
        <f t="shared" si="20"/>
        <v>INDICIO DE COMERCIO INTRAINDUSTRIAL</v>
      </c>
      <c r="S64" s="136" t="str">
        <f t="shared" si="20"/>
        <v>INDICIO DE COMERCIO INTRAINDUSTRIAL</v>
      </c>
      <c r="T64" s="108" t="str">
        <f t="shared" si="20"/>
        <v>INDICIO DE COMERCIO INTRAINDUSTRIAL</v>
      </c>
      <c r="U64" s="136" t="str">
        <f t="shared" si="20"/>
        <v>INDICIO DE COMERCIO INTRAINDUSTRIAL</v>
      </c>
      <c r="V64" s="108" t="str">
        <f t="shared" si="20"/>
        <v>INDICIO DE COMERCIO INTRAINDUSTRIAL</v>
      </c>
      <c r="W64" s="136" t="str">
        <f t="shared" si="20"/>
        <v>INDICIO DE COMERCIO INTRAINDUSTRIAL</v>
      </c>
      <c r="X64" s="108" t="str">
        <f t="shared" si="20"/>
        <v>INDICIO DE COMERCIO INTRAINDUSTRIAL</v>
      </c>
      <c r="Y64" s="136" t="str">
        <f t="shared" si="20"/>
        <v>INDICIO DE COMERCIO INTRAINDUSTRIAL</v>
      </c>
      <c r="Z64" s="108" t="str">
        <f t="shared" si="20"/>
        <v>INDICIO DE COMERCIO INTRAINDUSTRIAL</v>
      </c>
      <c r="AA64" s="139" t="str">
        <f t="shared" si="20"/>
        <v>INDICIO DE COMERCIO INTRAINDUSTRIAL</v>
      </c>
      <c r="AB64" s="139" t="str">
        <f t="shared" ref="AB64:AC64" si="21">+IF(AB51&gt;0.33, "COMERCIO INTRAINDUSTRIAL", "INDICIO DE COMERCIO INTRAINDUSTRIAL")</f>
        <v>INDICIO DE COMERCIO INTRAINDUSTRIAL</v>
      </c>
      <c r="AC64" s="139" t="str">
        <f t="shared" si="21"/>
        <v>INDICIO DE COMERCIO INTRAINDUSTRIAL</v>
      </c>
      <c r="AD64" s="139" t="str">
        <f t="shared" ref="AD64:AE64" si="22">+IF(AD51&gt;0.33, "COMERCIO INTRAINDUSTRIAL", "INDICIO DE COMERCIO INTRAINDUSTRIAL")</f>
        <v>INDICIO DE COMERCIO INTRAINDUSTRIAL</v>
      </c>
      <c r="AE64" s="139" t="str">
        <f t="shared" si="22"/>
        <v>INDICIO DE COMERCIO INTRAINDUSTRIAL</v>
      </c>
      <c r="AF64" s="139" t="str">
        <f t="shared" ref="AF64" si="23">+IF(AF51&gt;0.33, "COMERCIO INTRAINDUSTRIAL", "INDICIO DE COMERCIO INTRAINDUSTRIAL")</f>
        <v>INDICIO DE COMERCIO INTRAINDUSTRIAL</v>
      </c>
    </row>
    <row r="65" spans="4:32" x14ac:dyDescent="0.25">
      <c r="D65" s="242" t="s">
        <v>22</v>
      </c>
      <c r="E65" s="243"/>
      <c r="F65" s="108" t="e">
        <f t="shared" ref="F65:AA65" si="24">+IF(F52&gt;0.33, "COMERCIO INTRAINDUSTRIAL", "INDICIO DE COMERCIO INTRAINDUSTRIAL")</f>
        <v>#VALUE!</v>
      </c>
      <c r="G65" s="136" t="e">
        <f t="shared" si="24"/>
        <v>#VALUE!</v>
      </c>
      <c r="H65" s="108" t="e">
        <f t="shared" si="24"/>
        <v>#VALUE!</v>
      </c>
      <c r="I65" s="136" t="e">
        <f t="shared" si="24"/>
        <v>#VALUE!</v>
      </c>
      <c r="J65" s="108" t="str">
        <f t="shared" si="24"/>
        <v>INDICIO DE COMERCIO INTRAINDUSTRIAL</v>
      </c>
      <c r="K65" s="136" t="str">
        <f t="shared" si="24"/>
        <v>INDICIO DE COMERCIO INTRAINDUSTRIAL</v>
      </c>
      <c r="L65" s="108" t="str">
        <f t="shared" si="24"/>
        <v>INDICIO DE COMERCIO INTRAINDUSTRIAL</v>
      </c>
      <c r="M65" s="136" t="str">
        <f t="shared" si="24"/>
        <v>INDICIO DE COMERCIO INTRAINDUSTRIAL</v>
      </c>
      <c r="N65" s="108" t="str">
        <f t="shared" si="24"/>
        <v>INDICIO DE COMERCIO INTRAINDUSTRIAL</v>
      </c>
      <c r="O65" s="136" t="str">
        <f t="shared" si="24"/>
        <v>COMERCIO INTRAINDUSTRIAL</v>
      </c>
      <c r="P65" s="108" t="str">
        <f t="shared" si="24"/>
        <v>COMERCIO INTRAINDUSTRIAL</v>
      </c>
      <c r="Q65" s="136" t="str">
        <f t="shared" si="24"/>
        <v>COMERCIO INTRAINDUSTRIAL</v>
      </c>
      <c r="R65" s="108" t="str">
        <f t="shared" si="24"/>
        <v>COMERCIO INTRAINDUSTRIAL</v>
      </c>
      <c r="S65" s="136" t="str">
        <f t="shared" si="24"/>
        <v>INDICIO DE COMERCIO INTRAINDUSTRIAL</v>
      </c>
      <c r="T65" s="108" t="str">
        <f t="shared" si="24"/>
        <v>INDICIO DE COMERCIO INTRAINDUSTRIAL</v>
      </c>
      <c r="U65" s="136" t="str">
        <f t="shared" si="24"/>
        <v>INDICIO DE COMERCIO INTRAINDUSTRIAL</v>
      </c>
      <c r="V65" s="108" t="str">
        <f t="shared" si="24"/>
        <v>INDICIO DE COMERCIO INTRAINDUSTRIAL</v>
      </c>
      <c r="W65" s="136" t="str">
        <f t="shared" si="24"/>
        <v>INDICIO DE COMERCIO INTRAINDUSTRIAL</v>
      </c>
      <c r="X65" s="108" t="str">
        <f t="shared" si="24"/>
        <v>INDICIO DE COMERCIO INTRAINDUSTRIAL</v>
      </c>
      <c r="Y65" s="136" t="str">
        <f t="shared" si="24"/>
        <v>INDICIO DE COMERCIO INTRAINDUSTRIAL</v>
      </c>
      <c r="Z65" s="108" t="str">
        <f t="shared" si="24"/>
        <v>INDICIO DE COMERCIO INTRAINDUSTRIAL</v>
      </c>
      <c r="AA65" s="139" t="str">
        <f t="shared" si="24"/>
        <v>INDICIO DE COMERCIO INTRAINDUSTRIAL</v>
      </c>
      <c r="AB65" s="139" t="str">
        <f t="shared" ref="AB65:AC65" si="25">+IF(AB52&gt;0.33, "COMERCIO INTRAINDUSTRIAL", "INDICIO DE COMERCIO INTRAINDUSTRIAL")</f>
        <v>INDICIO DE COMERCIO INTRAINDUSTRIAL</v>
      </c>
      <c r="AC65" s="139" t="str">
        <f t="shared" si="25"/>
        <v>INDICIO DE COMERCIO INTRAINDUSTRIAL</v>
      </c>
      <c r="AD65" s="139" t="str">
        <f t="shared" ref="AD65:AE65" si="26">+IF(AD52&gt;0.33, "COMERCIO INTRAINDUSTRIAL", "INDICIO DE COMERCIO INTRAINDUSTRIAL")</f>
        <v>INDICIO DE COMERCIO INTRAINDUSTRIAL</v>
      </c>
      <c r="AE65" s="139" t="str">
        <f t="shared" si="26"/>
        <v>INDICIO DE COMERCIO INTRAINDUSTRIAL</v>
      </c>
      <c r="AF65" s="139" t="str">
        <f t="shared" ref="AF65" si="27">+IF(AF52&gt;0.33, "COMERCIO INTRAINDUSTRIAL", "INDICIO DE COMERCIO INTRAINDUSTRIAL")</f>
        <v>INDICIO DE COMERCIO INTRAINDUSTRIAL</v>
      </c>
    </row>
    <row r="66" spans="4:32" x14ac:dyDescent="0.25">
      <c r="D66" s="244" t="s">
        <v>23</v>
      </c>
      <c r="E66" s="245"/>
      <c r="F66" s="108" t="e">
        <f t="shared" ref="F66:AA66" si="28">+IF(F53&gt;0.33, "COMERCIO INTRAINDUSTRIAL", "INDICIO DE COMERCIO INTRAINDUSTRIAL")</f>
        <v>#VALUE!</v>
      </c>
      <c r="G66" s="136" t="e">
        <f t="shared" si="28"/>
        <v>#VALUE!</v>
      </c>
      <c r="H66" s="108" t="e">
        <f t="shared" si="28"/>
        <v>#VALUE!</v>
      </c>
      <c r="I66" s="136" t="e">
        <f t="shared" si="28"/>
        <v>#VALUE!</v>
      </c>
      <c r="J66" s="108" t="str">
        <f t="shared" si="28"/>
        <v>INDICIO DE COMERCIO INTRAINDUSTRIAL</v>
      </c>
      <c r="K66" s="136" t="e">
        <f t="shared" si="28"/>
        <v>#VALUE!</v>
      </c>
      <c r="L66" s="108" t="str">
        <f t="shared" si="28"/>
        <v>INDICIO DE COMERCIO INTRAINDUSTRIAL</v>
      </c>
      <c r="M66" s="136" t="str">
        <f t="shared" si="28"/>
        <v>INDICIO DE COMERCIO INTRAINDUSTRIAL</v>
      </c>
      <c r="N66" s="108" t="str">
        <f t="shared" si="28"/>
        <v>INDICIO DE COMERCIO INTRAINDUSTRIAL</v>
      </c>
      <c r="O66" s="136" t="str">
        <f t="shared" si="28"/>
        <v>INDICIO DE COMERCIO INTRAINDUSTRIAL</v>
      </c>
      <c r="P66" s="108" t="str">
        <f t="shared" si="28"/>
        <v>INDICIO DE COMERCIO INTRAINDUSTRIAL</v>
      </c>
      <c r="Q66" s="136" t="str">
        <f t="shared" si="28"/>
        <v>INDICIO DE COMERCIO INTRAINDUSTRIAL</v>
      </c>
      <c r="R66" s="108" t="str">
        <f t="shared" si="28"/>
        <v>INDICIO DE COMERCIO INTRAINDUSTRIAL</v>
      </c>
      <c r="S66" s="136" t="str">
        <f t="shared" si="28"/>
        <v>INDICIO DE COMERCIO INTRAINDUSTRIAL</v>
      </c>
      <c r="T66" s="108" t="str">
        <f t="shared" si="28"/>
        <v>INDICIO DE COMERCIO INTRAINDUSTRIAL</v>
      </c>
      <c r="U66" s="136" t="str">
        <f t="shared" si="28"/>
        <v>INDICIO DE COMERCIO INTRAINDUSTRIAL</v>
      </c>
      <c r="V66" s="108" t="str">
        <f t="shared" si="28"/>
        <v>INDICIO DE COMERCIO INTRAINDUSTRIAL</v>
      </c>
      <c r="W66" s="136" t="str">
        <f t="shared" si="28"/>
        <v>INDICIO DE COMERCIO INTRAINDUSTRIAL</v>
      </c>
      <c r="X66" s="108" t="str">
        <f t="shared" si="28"/>
        <v>INDICIO DE COMERCIO INTRAINDUSTRIAL</v>
      </c>
      <c r="Y66" s="136" t="str">
        <f t="shared" si="28"/>
        <v>INDICIO DE COMERCIO INTRAINDUSTRIAL</v>
      </c>
      <c r="Z66" s="108" t="str">
        <f t="shared" si="28"/>
        <v>INDICIO DE COMERCIO INTRAINDUSTRIAL</v>
      </c>
      <c r="AA66" s="139" t="str">
        <f t="shared" si="28"/>
        <v>INDICIO DE COMERCIO INTRAINDUSTRIAL</v>
      </c>
      <c r="AB66" s="139" t="str">
        <f t="shared" ref="AB66:AC66" si="29">+IF(AB53&gt;0.33, "COMERCIO INTRAINDUSTRIAL", "INDICIO DE COMERCIO INTRAINDUSTRIAL")</f>
        <v>INDICIO DE COMERCIO INTRAINDUSTRIAL</v>
      </c>
      <c r="AC66" s="139" t="str">
        <f t="shared" si="29"/>
        <v>INDICIO DE COMERCIO INTRAINDUSTRIAL</v>
      </c>
      <c r="AD66" s="139" t="str">
        <f t="shared" ref="AD66:AE66" si="30">+IF(AD53&gt;0.33, "COMERCIO INTRAINDUSTRIAL", "INDICIO DE COMERCIO INTRAINDUSTRIAL")</f>
        <v>INDICIO DE COMERCIO INTRAINDUSTRIAL</v>
      </c>
      <c r="AE66" s="139" t="str">
        <f t="shared" si="30"/>
        <v>INDICIO DE COMERCIO INTRAINDUSTRIAL</v>
      </c>
      <c r="AF66" s="139" t="str">
        <f t="shared" ref="AF66" si="31">+IF(AF53&gt;0.33, "COMERCIO INTRAINDUSTRIAL", "INDICIO DE COMERCIO INTRAINDUSTRIAL")</f>
        <v>INDICIO DE COMERCIO INTRAINDUSTRIAL</v>
      </c>
    </row>
    <row r="67" spans="4:32" x14ac:dyDescent="0.25">
      <c r="D67" s="242" t="s">
        <v>24</v>
      </c>
      <c r="E67" s="243"/>
      <c r="F67" s="108" t="e">
        <f t="shared" ref="F67:AA67" si="32">+IF(F54&gt;0.33, "COMERCIO INTRAINDUSTRIAL", "INDICIO DE COMERCIO INTRAINDUSTRIAL")</f>
        <v>#VALUE!</v>
      </c>
      <c r="G67" s="136" t="e">
        <f t="shared" si="32"/>
        <v>#VALUE!</v>
      </c>
      <c r="H67" s="108" t="e">
        <f t="shared" si="32"/>
        <v>#VALUE!</v>
      </c>
      <c r="I67" s="136" t="e">
        <f t="shared" si="32"/>
        <v>#VALUE!</v>
      </c>
      <c r="J67" s="108" t="str">
        <f t="shared" si="32"/>
        <v>INDICIO DE COMERCIO INTRAINDUSTRIAL</v>
      </c>
      <c r="K67" s="136" t="str">
        <f t="shared" si="32"/>
        <v>INDICIO DE COMERCIO INTRAINDUSTRIAL</v>
      </c>
      <c r="L67" s="108" t="str">
        <f t="shared" si="32"/>
        <v>INDICIO DE COMERCIO INTRAINDUSTRIAL</v>
      </c>
      <c r="M67" s="136" t="str">
        <f t="shared" si="32"/>
        <v>INDICIO DE COMERCIO INTRAINDUSTRIAL</v>
      </c>
      <c r="N67" s="108" t="str">
        <f t="shared" si="32"/>
        <v>INDICIO DE COMERCIO INTRAINDUSTRIAL</v>
      </c>
      <c r="O67" s="136" t="str">
        <f t="shared" si="32"/>
        <v>INDICIO DE COMERCIO INTRAINDUSTRIAL</v>
      </c>
      <c r="P67" s="108" t="str">
        <f t="shared" si="32"/>
        <v>INDICIO DE COMERCIO INTRAINDUSTRIAL</v>
      </c>
      <c r="Q67" s="136" t="str">
        <f t="shared" si="32"/>
        <v>INDICIO DE COMERCIO INTRAINDUSTRIAL</v>
      </c>
      <c r="R67" s="108" t="str">
        <f t="shared" si="32"/>
        <v>INDICIO DE COMERCIO INTRAINDUSTRIAL</v>
      </c>
      <c r="S67" s="136" t="str">
        <f t="shared" si="32"/>
        <v>INDICIO DE COMERCIO INTRAINDUSTRIAL</v>
      </c>
      <c r="T67" s="108" t="str">
        <f t="shared" si="32"/>
        <v>INDICIO DE COMERCIO INTRAINDUSTRIAL</v>
      </c>
      <c r="U67" s="136" t="str">
        <f t="shared" si="32"/>
        <v>INDICIO DE COMERCIO INTRAINDUSTRIAL</v>
      </c>
      <c r="V67" s="108" t="str">
        <f t="shared" si="32"/>
        <v>INDICIO DE COMERCIO INTRAINDUSTRIAL</v>
      </c>
      <c r="W67" s="136" t="str">
        <f t="shared" si="32"/>
        <v>INDICIO DE COMERCIO INTRAINDUSTRIAL</v>
      </c>
      <c r="X67" s="108" t="str">
        <f t="shared" si="32"/>
        <v>INDICIO DE COMERCIO INTRAINDUSTRIAL</v>
      </c>
      <c r="Y67" s="136" t="str">
        <f t="shared" si="32"/>
        <v>INDICIO DE COMERCIO INTRAINDUSTRIAL</v>
      </c>
      <c r="Z67" s="108" t="str">
        <f t="shared" si="32"/>
        <v>INDICIO DE COMERCIO INTRAINDUSTRIAL</v>
      </c>
      <c r="AA67" s="139" t="str">
        <f t="shared" si="32"/>
        <v>INDICIO DE COMERCIO INTRAINDUSTRIAL</v>
      </c>
      <c r="AB67" s="139" t="str">
        <f t="shared" ref="AB67:AC67" si="33">+IF(AB54&gt;0.33, "COMERCIO INTRAINDUSTRIAL", "INDICIO DE COMERCIO INTRAINDUSTRIAL")</f>
        <v>INDICIO DE COMERCIO INTRAINDUSTRIAL</v>
      </c>
      <c r="AC67" s="139" t="str">
        <f t="shared" si="33"/>
        <v>INDICIO DE COMERCIO INTRAINDUSTRIAL</v>
      </c>
      <c r="AD67" s="139" t="str">
        <f t="shared" ref="AD67:AE67" si="34">+IF(AD54&gt;0.33, "COMERCIO INTRAINDUSTRIAL", "INDICIO DE COMERCIO INTRAINDUSTRIAL")</f>
        <v>INDICIO DE COMERCIO INTRAINDUSTRIAL</v>
      </c>
      <c r="AE67" s="139" t="str">
        <f t="shared" si="34"/>
        <v>INDICIO DE COMERCIO INTRAINDUSTRIAL</v>
      </c>
      <c r="AF67" s="139" t="str">
        <f t="shared" ref="AF67" si="35">+IF(AF54&gt;0.33, "COMERCIO INTRAINDUSTRIAL", "INDICIO DE COMERCIO INTRAINDUSTRIAL")</f>
        <v>INDICIO DE COMERCIO INTRAINDUSTRIAL</v>
      </c>
    </row>
    <row r="68" spans="4:32" ht="15.75" thickBot="1" x14ac:dyDescent="0.3">
      <c r="D68" s="240" t="s">
        <v>25</v>
      </c>
      <c r="E68" s="241"/>
      <c r="F68" s="109" t="e">
        <f t="shared" ref="F68:AA68" si="36">+IF(F55&gt;0.33, "COMERCIO INTRAINDUSTRIAL", "INDICIO DE COMERCIO INTRAINDUSTRIAL")</f>
        <v>#VALUE!</v>
      </c>
      <c r="G68" s="140" t="e">
        <f t="shared" si="36"/>
        <v>#VALUE!</v>
      </c>
      <c r="H68" s="109" t="e">
        <f t="shared" si="36"/>
        <v>#VALUE!</v>
      </c>
      <c r="I68" s="140" t="e">
        <f t="shared" si="36"/>
        <v>#VALUE!</v>
      </c>
      <c r="J68" s="109" t="e">
        <f t="shared" si="36"/>
        <v>#VALUE!</v>
      </c>
      <c r="K68" s="140" t="str">
        <f t="shared" si="36"/>
        <v>INDICIO DE COMERCIO INTRAINDUSTRIAL</v>
      </c>
      <c r="L68" s="109" t="str">
        <f t="shared" si="36"/>
        <v>COMERCIO INTRAINDUSTRIAL</v>
      </c>
      <c r="M68" s="140" t="e">
        <f t="shared" si="36"/>
        <v>#VALUE!</v>
      </c>
      <c r="N68" s="109" t="e">
        <f t="shared" si="36"/>
        <v>#VALUE!</v>
      </c>
      <c r="O68" s="140" t="str">
        <f t="shared" si="36"/>
        <v>INDICIO DE COMERCIO INTRAINDUSTRIAL</v>
      </c>
      <c r="P68" s="109" t="str">
        <f t="shared" si="36"/>
        <v>INDICIO DE COMERCIO INTRAINDUSTRIAL</v>
      </c>
      <c r="Q68" s="140" t="str">
        <f t="shared" si="36"/>
        <v>INDICIO DE COMERCIO INTRAINDUSTRIAL</v>
      </c>
      <c r="R68" s="109" t="str">
        <f t="shared" si="36"/>
        <v>INDICIO DE COMERCIO INTRAINDUSTRIAL</v>
      </c>
      <c r="S68" s="140" t="str">
        <f t="shared" si="36"/>
        <v>INDICIO DE COMERCIO INTRAINDUSTRIAL</v>
      </c>
      <c r="T68" s="109" t="str">
        <f t="shared" si="36"/>
        <v>INDICIO DE COMERCIO INTRAINDUSTRIAL</v>
      </c>
      <c r="U68" s="140" t="str">
        <f t="shared" si="36"/>
        <v>INDICIO DE COMERCIO INTRAINDUSTRIAL</v>
      </c>
      <c r="V68" s="109" t="str">
        <f t="shared" si="36"/>
        <v>INDICIO DE COMERCIO INTRAINDUSTRIAL</v>
      </c>
      <c r="W68" s="140" t="str">
        <f t="shared" si="36"/>
        <v>INDICIO DE COMERCIO INTRAINDUSTRIAL</v>
      </c>
      <c r="X68" s="109" t="str">
        <f t="shared" si="36"/>
        <v>INDICIO DE COMERCIO INTRAINDUSTRIAL</v>
      </c>
      <c r="Y68" s="140" t="str">
        <f t="shared" si="36"/>
        <v>COMERCIO INTRAINDUSTRIAL</v>
      </c>
      <c r="Z68" s="109" t="str">
        <f t="shared" si="36"/>
        <v>COMERCIO INTRAINDUSTRIAL</v>
      </c>
      <c r="AA68" s="141" t="str">
        <f t="shared" si="36"/>
        <v>COMERCIO INTRAINDUSTRIAL</v>
      </c>
      <c r="AB68" s="141" t="str">
        <f t="shared" ref="AB68:AC68" si="37">+IF(AB55&gt;0.33, "COMERCIO INTRAINDUSTRIAL", "INDICIO DE COMERCIO INTRAINDUSTRIAL")</f>
        <v>COMERCIO INTRAINDUSTRIAL</v>
      </c>
      <c r="AC68" s="141" t="str">
        <f t="shared" si="37"/>
        <v>COMERCIO INTRAINDUSTRIAL</v>
      </c>
      <c r="AD68" s="141" t="str">
        <f t="shared" ref="AD68:AE68" si="38">+IF(AD55&gt;0.33, "COMERCIO INTRAINDUSTRIAL", "INDICIO DE COMERCIO INTRAINDUSTRIAL")</f>
        <v>COMERCIO INTRAINDUSTRIAL</v>
      </c>
      <c r="AE68" s="141" t="str">
        <f t="shared" si="38"/>
        <v>COMERCIO INTRAINDUSTRIAL</v>
      </c>
      <c r="AF68" s="141" t="str">
        <f t="shared" ref="AF68" si="39">+IF(AF55&gt;0.33, "COMERCIO INTRAINDUSTRIAL", "INDICIO DE COMERCIO INTRAINDUSTRIAL")</f>
        <v>INDICIO DE COMERCIO INTRAINDUSTRIAL</v>
      </c>
    </row>
    <row r="69" spans="4:32" x14ac:dyDescent="0.25">
      <c r="D69"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topLeftCell="A11" workbookViewId="0">
      <selection activeCell="C33" sqref="C33"/>
    </sheetView>
  </sheetViews>
  <sheetFormatPr baseColWidth="10" defaultRowHeight="15" x14ac:dyDescent="0.25"/>
  <sheetData>
    <row r="1" spans="2:13" ht="24" customHeight="1" x14ac:dyDescent="0.25"/>
    <row r="2" spans="2:13" ht="23.25" x14ac:dyDescent="0.25">
      <c r="B2" s="197" t="s">
        <v>13</v>
      </c>
      <c r="C2" s="197"/>
      <c r="D2" s="197"/>
      <c r="E2" s="197"/>
      <c r="F2" s="197"/>
      <c r="G2" s="197"/>
      <c r="H2" s="197"/>
      <c r="I2" s="197"/>
      <c r="J2" s="197"/>
      <c r="K2" s="197"/>
      <c r="L2" s="197"/>
      <c r="M2" s="197"/>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opLeftCell="A37" zoomScale="90" zoomScaleNormal="90" workbookViewId="0">
      <selection activeCell="W63" sqref="W6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 min="30" max="30" width="13.140625" customWidth="1"/>
  </cols>
  <sheetData>
    <row r="7" spans="2:16" ht="15" customHeight="1" x14ac:dyDescent="0.25">
      <c r="B7" s="204" t="s">
        <v>48</v>
      </c>
      <c r="C7" s="204"/>
      <c r="D7" s="204"/>
      <c r="E7" s="204"/>
      <c r="M7" s="204" t="s">
        <v>4</v>
      </c>
      <c r="N7" s="204"/>
      <c r="O7" s="204"/>
      <c r="P7" s="204"/>
    </row>
    <row r="8" spans="2:16" x14ac:dyDescent="0.25">
      <c r="B8" s="204"/>
      <c r="C8" s="204"/>
      <c r="D8" s="204"/>
      <c r="E8" s="204"/>
      <c r="G8" s="206" t="s">
        <v>0</v>
      </c>
      <c r="H8" s="206"/>
      <c r="I8" s="206"/>
      <c r="J8" s="206"/>
      <c r="M8" s="204"/>
      <c r="N8" s="204"/>
      <c r="O8" s="204"/>
      <c r="P8" s="204"/>
    </row>
    <row r="9" spans="2:16" x14ac:dyDescent="0.25">
      <c r="B9" s="204"/>
      <c r="C9" s="204"/>
      <c r="D9" s="204"/>
      <c r="E9" s="204"/>
      <c r="G9" s="206"/>
      <c r="H9" s="206"/>
      <c r="I9" s="206"/>
      <c r="J9" s="206"/>
      <c r="M9" s="204"/>
      <c r="N9" s="204"/>
      <c r="O9" s="204"/>
      <c r="P9" s="204"/>
    </row>
    <row r="10" spans="2:16" x14ac:dyDescent="0.25">
      <c r="B10" s="204"/>
      <c r="C10" s="204"/>
      <c r="D10" s="204"/>
      <c r="E10" s="204"/>
      <c r="G10" s="206"/>
      <c r="H10" s="206"/>
      <c r="I10" s="206"/>
      <c r="J10" s="206"/>
      <c r="M10" s="204"/>
      <c r="N10" s="204"/>
      <c r="O10" s="204"/>
      <c r="P10" s="204"/>
    </row>
    <row r="11" spans="2:16" x14ac:dyDescent="0.25">
      <c r="B11" s="204"/>
      <c r="C11" s="204"/>
      <c r="D11" s="204"/>
      <c r="E11" s="204"/>
      <c r="G11" s="206"/>
      <c r="H11" s="206"/>
      <c r="I11" s="206"/>
      <c r="J11" s="206"/>
      <c r="M11" s="204"/>
      <c r="N11" s="204"/>
      <c r="O11" s="204"/>
      <c r="P11" s="204"/>
    </row>
    <row r="12" spans="2:16" x14ac:dyDescent="0.25">
      <c r="B12" s="204"/>
      <c r="C12" s="204"/>
      <c r="D12" s="204"/>
      <c r="E12" s="204"/>
      <c r="G12" s="206"/>
      <c r="H12" s="206"/>
      <c r="I12" s="206"/>
      <c r="J12" s="206"/>
      <c r="M12" s="204"/>
      <c r="N12" s="204"/>
      <c r="O12" s="204"/>
      <c r="P12" s="204"/>
    </row>
    <row r="13" spans="2:16" x14ac:dyDescent="0.25">
      <c r="B13" s="204"/>
      <c r="C13" s="204"/>
      <c r="D13" s="204"/>
      <c r="E13" s="204"/>
      <c r="G13" s="206"/>
      <c r="H13" s="206"/>
      <c r="I13" s="206"/>
      <c r="J13" s="206"/>
      <c r="M13" s="204"/>
      <c r="N13" s="204"/>
      <c r="O13" s="204"/>
      <c r="P13" s="204"/>
    </row>
    <row r="14" spans="2:16" x14ac:dyDescent="0.25">
      <c r="B14" s="204"/>
      <c r="C14" s="204"/>
      <c r="D14" s="204"/>
      <c r="E14" s="204"/>
      <c r="G14" s="206"/>
      <c r="H14" s="206"/>
      <c r="I14" s="206"/>
      <c r="J14" s="206"/>
      <c r="M14" s="204"/>
      <c r="N14" s="204"/>
      <c r="O14" s="204"/>
      <c r="P14" s="204"/>
    </row>
    <row r="15" spans="2:16" x14ac:dyDescent="0.25">
      <c r="B15" s="204"/>
      <c r="C15" s="204"/>
      <c r="D15" s="204"/>
      <c r="E15" s="204"/>
      <c r="G15" s="206"/>
      <c r="H15" s="206"/>
      <c r="I15" s="206"/>
      <c r="J15" s="206"/>
      <c r="M15" s="204"/>
      <c r="N15" s="204"/>
      <c r="O15" s="204"/>
      <c r="P15" s="204"/>
    </row>
    <row r="16" spans="2:16" x14ac:dyDescent="0.25">
      <c r="B16" s="204"/>
      <c r="C16" s="204"/>
      <c r="D16" s="204"/>
      <c r="E16" s="204"/>
      <c r="G16" s="206"/>
      <c r="H16" s="206"/>
      <c r="I16" s="206"/>
      <c r="J16" s="206"/>
      <c r="M16" s="204"/>
      <c r="N16" s="204"/>
      <c r="O16" s="204"/>
      <c r="P16" s="204"/>
    </row>
    <row r="17" spans="3:15" x14ac:dyDescent="0.25">
      <c r="C17" s="205" t="s">
        <v>3</v>
      </c>
      <c r="D17" s="205"/>
      <c r="E17" s="205"/>
      <c r="M17" s="205" t="s">
        <v>3</v>
      </c>
      <c r="N17" s="205"/>
      <c r="O17" s="205"/>
    </row>
    <row r="43" spans="2:30" x14ac:dyDescent="0.25">
      <c r="C43" s="3" t="s">
        <v>59</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47">
        <v>2020</v>
      </c>
      <c r="AD45" s="47">
        <v>2021</v>
      </c>
    </row>
    <row r="46" spans="2:30" ht="15.75" thickBot="1" x14ac:dyDescent="0.3">
      <c r="B46" s="207" t="s">
        <v>26</v>
      </c>
      <c r="C46" s="208"/>
      <c r="D46" s="176" t="s">
        <v>57</v>
      </c>
      <c r="E46" s="176" t="s">
        <v>57</v>
      </c>
      <c r="F46" s="176" t="s">
        <v>57</v>
      </c>
      <c r="G46" s="176" t="s">
        <v>57</v>
      </c>
      <c r="H46" s="176">
        <v>283692.3</v>
      </c>
      <c r="I46" s="176">
        <v>224057</v>
      </c>
      <c r="J46" s="176">
        <v>210404.4</v>
      </c>
      <c r="K46" s="176">
        <v>241065.8</v>
      </c>
      <c r="L46" s="176">
        <v>227777.5</v>
      </c>
      <c r="M46" s="176">
        <v>288942.5</v>
      </c>
      <c r="N46" s="176">
        <v>368175.7</v>
      </c>
      <c r="O46" s="176">
        <v>369092.9</v>
      </c>
      <c r="P46" s="176">
        <v>389174.4</v>
      </c>
      <c r="Q46" s="190">
        <v>460192.8</v>
      </c>
      <c r="R46" s="176">
        <v>408715.8</v>
      </c>
      <c r="S46" s="176">
        <v>450233.5</v>
      </c>
      <c r="T46" s="176">
        <v>620668.19999999995</v>
      </c>
      <c r="U46" s="176">
        <v>488150.9</v>
      </c>
      <c r="V46" s="184">
        <v>494720.5</v>
      </c>
      <c r="W46" s="176">
        <v>461631.9</v>
      </c>
      <c r="X46" s="176">
        <v>481465.9</v>
      </c>
      <c r="Y46" s="176">
        <v>450954.4</v>
      </c>
      <c r="Z46" s="184">
        <v>507133</v>
      </c>
      <c r="AA46" s="176">
        <v>404327.9</v>
      </c>
      <c r="AB46" s="184">
        <v>486826.7</v>
      </c>
      <c r="AC46" s="193">
        <v>423032.1</v>
      </c>
      <c r="AD46" s="193">
        <v>562204.69999999995</v>
      </c>
    </row>
    <row r="47" spans="2:30" x14ac:dyDescent="0.25">
      <c r="B47" s="209" t="s">
        <v>16</v>
      </c>
      <c r="C47" s="210"/>
      <c r="D47" s="177" t="s">
        <v>57</v>
      </c>
      <c r="E47" s="177" t="s">
        <v>57</v>
      </c>
      <c r="F47" s="177" t="s">
        <v>57</v>
      </c>
      <c r="G47" s="177" t="s">
        <v>57</v>
      </c>
      <c r="H47" s="177">
        <v>248585.1</v>
      </c>
      <c r="I47" s="178">
        <v>188459.2</v>
      </c>
      <c r="J47" s="177">
        <v>166516.79999999999</v>
      </c>
      <c r="K47" s="177">
        <v>192445.6</v>
      </c>
      <c r="L47" s="177">
        <v>185618.8</v>
      </c>
      <c r="M47" s="177">
        <v>220371.8</v>
      </c>
      <c r="N47" s="177">
        <v>294757.09999999998</v>
      </c>
      <c r="O47" s="177">
        <v>288148.5</v>
      </c>
      <c r="P47" s="191">
        <v>304022.90000000002</v>
      </c>
      <c r="Q47" s="177">
        <v>367491.7</v>
      </c>
      <c r="R47" s="177">
        <v>323272.09999999998</v>
      </c>
      <c r="S47" s="179">
        <v>332616.90000000002</v>
      </c>
      <c r="T47" s="179">
        <v>457367.7</v>
      </c>
      <c r="U47" s="179">
        <v>364100.7</v>
      </c>
      <c r="V47" s="178">
        <v>397297.4</v>
      </c>
      <c r="W47" s="179">
        <v>414778.2</v>
      </c>
      <c r="X47" s="179">
        <v>448652.3</v>
      </c>
      <c r="Y47" s="179">
        <v>414321.2</v>
      </c>
      <c r="Z47" s="178">
        <v>426642.1</v>
      </c>
      <c r="AA47" s="179">
        <v>355466.5</v>
      </c>
      <c r="AB47" s="178">
        <v>361612.3</v>
      </c>
      <c r="AC47" s="179">
        <v>391303.1</v>
      </c>
      <c r="AD47" s="179">
        <v>477321.4</v>
      </c>
    </row>
    <row r="48" spans="2:30" x14ac:dyDescent="0.25">
      <c r="B48" s="198" t="s">
        <v>17</v>
      </c>
      <c r="C48" s="199"/>
      <c r="D48" s="179" t="s">
        <v>57</v>
      </c>
      <c r="E48" s="179" t="s">
        <v>57</v>
      </c>
      <c r="F48" s="179" t="s">
        <v>57</v>
      </c>
      <c r="G48" s="179" t="s">
        <v>57</v>
      </c>
      <c r="H48" s="179">
        <v>2771.8580000000002</v>
      </c>
      <c r="I48" s="180">
        <v>332.39800000000002</v>
      </c>
      <c r="J48" s="179">
        <v>2305.998</v>
      </c>
      <c r="K48" s="179">
        <v>567.98099999999999</v>
      </c>
      <c r="L48" s="179">
        <v>1576.7059999999999</v>
      </c>
      <c r="M48" s="180">
        <v>1996.8889999999999</v>
      </c>
      <c r="N48" s="179">
        <v>348.72300000000001</v>
      </c>
      <c r="O48" s="180">
        <v>422.56</v>
      </c>
      <c r="P48" s="179">
        <v>780.32399999999996</v>
      </c>
      <c r="Q48" s="180">
        <v>156.65899999999999</v>
      </c>
      <c r="R48" s="179">
        <v>3667.38</v>
      </c>
      <c r="S48" s="181">
        <v>2174.6860000000001</v>
      </c>
      <c r="T48" s="181">
        <v>8506.0619999999999</v>
      </c>
      <c r="U48" s="181">
        <v>9505.6479999999992</v>
      </c>
      <c r="V48" s="180">
        <v>25355.84</v>
      </c>
      <c r="W48" s="181">
        <v>16792.5</v>
      </c>
      <c r="X48" s="181">
        <v>7547.0749999999998</v>
      </c>
      <c r="Y48" s="181">
        <v>5679.2790000000005</v>
      </c>
      <c r="Z48" s="180">
        <v>11830.21</v>
      </c>
      <c r="AA48" s="181">
        <v>195.166</v>
      </c>
      <c r="AB48" s="180">
        <v>6521.2839999999997</v>
      </c>
      <c r="AC48" s="181">
        <v>672.21699999999998</v>
      </c>
      <c r="AD48" s="181">
        <v>3663.069</v>
      </c>
    </row>
    <row r="49" spans="2:30" x14ac:dyDescent="0.25">
      <c r="B49" s="200" t="s">
        <v>18</v>
      </c>
      <c r="C49" s="201"/>
      <c r="D49" s="179" t="s">
        <v>57</v>
      </c>
      <c r="E49" s="179" t="s">
        <v>57</v>
      </c>
      <c r="F49" s="179" t="s">
        <v>57</v>
      </c>
      <c r="G49" s="179" t="s">
        <v>57</v>
      </c>
      <c r="H49" s="179" t="s">
        <v>57</v>
      </c>
      <c r="I49" s="178">
        <v>42.661000000000001</v>
      </c>
      <c r="J49" s="179">
        <v>53.948</v>
      </c>
      <c r="K49" s="178">
        <v>14.996</v>
      </c>
      <c r="L49" s="179">
        <v>62.826000000000001</v>
      </c>
      <c r="M49" s="179">
        <v>30.088000000000001</v>
      </c>
      <c r="N49" s="179">
        <v>115.626</v>
      </c>
      <c r="O49" s="179">
        <v>133.71299999999999</v>
      </c>
      <c r="P49" s="192">
        <v>560.30799999999999</v>
      </c>
      <c r="Q49" s="179">
        <v>14136.02</v>
      </c>
      <c r="R49" s="179">
        <v>310.25900000000001</v>
      </c>
      <c r="S49" s="181">
        <v>607.18899999999996</v>
      </c>
      <c r="T49" s="179">
        <v>214.905</v>
      </c>
      <c r="U49" s="179">
        <v>7912.7349999999997</v>
      </c>
      <c r="V49" s="178">
        <v>32352.28</v>
      </c>
      <c r="W49" s="179">
        <v>6047.2969999999996</v>
      </c>
      <c r="X49" s="181">
        <v>2988.1370000000002</v>
      </c>
      <c r="Y49" s="179">
        <v>5578.6949999999997</v>
      </c>
      <c r="Z49" s="178">
        <v>3846.752</v>
      </c>
      <c r="AA49" s="179">
        <v>939.02099999999996</v>
      </c>
      <c r="AB49" s="178">
        <v>7400.3239999999996</v>
      </c>
      <c r="AC49" s="179">
        <v>6776.7439999999997</v>
      </c>
      <c r="AD49" s="179">
        <v>8905.4509999999991</v>
      </c>
    </row>
    <row r="50" spans="2:30" x14ac:dyDescent="0.25">
      <c r="B50" s="198" t="s">
        <v>19</v>
      </c>
      <c r="C50" s="199"/>
      <c r="D50" s="181" t="s">
        <v>57</v>
      </c>
      <c r="E50" s="181" t="s">
        <v>57</v>
      </c>
      <c r="F50" s="181" t="s">
        <v>57</v>
      </c>
      <c r="G50" s="181" t="s">
        <v>57</v>
      </c>
      <c r="H50" s="181">
        <v>19222.240000000002</v>
      </c>
      <c r="I50" s="180">
        <v>14226.72</v>
      </c>
      <c r="J50" s="179">
        <v>11316.37</v>
      </c>
      <c r="K50" s="180">
        <v>21423.13</v>
      </c>
      <c r="L50" s="179">
        <v>6927.482</v>
      </c>
      <c r="M50" s="180">
        <v>16690.939999999999</v>
      </c>
      <c r="N50" s="179">
        <v>21170.09</v>
      </c>
      <c r="O50" s="179" t="s">
        <v>57</v>
      </c>
      <c r="P50" s="179">
        <v>4.4039999999999999</v>
      </c>
      <c r="Q50" s="179">
        <v>39701.56</v>
      </c>
      <c r="R50" s="181">
        <v>54934.26</v>
      </c>
      <c r="S50" s="181">
        <v>90121.88</v>
      </c>
      <c r="T50" s="181">
        <v>133265.9</v>
      </c>
      <c r="U50" s="181">
        <v>90857.56</v>
      </c>
      <c r="V50" s="180">
        <v>17938.88</v>
      </c>
      <c r="W50" s="181">
        <v>10499.74</v>
      </c>
      <c r="X50" s="181">
        <v>8701.4689999999991</v>
      </c>
      <c r="Y50" s="181">
        <v>15727.29</v>
      </c>
      <c r="Z50" s="180">
        <v>42780.87</v>
      </c>
      <c r="AA50" s="181">
        <v>453.86900000000003</v>
      </c>
      <c r="AB50" s="180">
        <v>14308.14</v>
      </c>
      <c r="AC50" s="181">
        <v>14359.58</v>
      </c>
      <c r="AD50" s="181">
        <v>56169.43</v>
      </c>
    </row>
    <row r="51" spans="2:30" x14ac:dyDescent="0.25">
      <c r="B51" s="200" t="s">
        <v>20</v>
      </c>
      <c r="C51" s="201"/>
      <c r="D51" s="179" t="s">
        <v>57</v>
      </c>
      <c r="E51" s="179" t="s">
        <v>57</v>
      </c>
      <c r="F51" s="179" t="s">
        <v>57</v>
      </c>
      <c r="G51" s="179" t="s">
        <v>57</v>
      </c>
      <c r="H51" s="179">
        <v>2179.8919999999998</v>
      </c>
      <c r="I51" s="178">
        <v>1485.3710000000001</v>
      </c>
      <c r="J51" s="179">
        <v>454.44299999999998</v>
      </c>
      <c r="K51" s="178">
        <v>595.74800000000005</v>
      </c>
      <c r="L51" s="179">
        <v>482.60199999999998</v>
      </c>
      <c r="M51" s="178">
        <v>171.67500000000001</v>
      </c>
      <c r="N51" s="179">
        <v>375.44600000000003</v>
      </c>
      <c r="O51" s="179">
        <v>402.75</v>
      </c>
      <c r="P51" s="179">
        <v>921.69600000000003</v>
      </c>
      <c r="Q51" s="179">
        <v>1646.212</v>
      </c>
      <c r="R51" s="179">
        <v>2112.681</v>
      </c>
      <c r="S51" s="179">
        <v>3758.8240000000001</v>
      </c>
      <c r="T51" s="179">
        <v>3654.848</v>
      </c>
      <c r="U51" s="179">
        <v>1567.8510000000001</v>
      </c>
      <c r="V51" s="178">
        <v>1107.019</v>
      </c>
      <c r="W51" s="179">
        <v>1326.3969999999999</v>
      </c>
      <c r="X51" s="179">
        <v>616.42999999999995</v>
      </c>
      <c r="Y51" s="179">
        <v>2025.71</v>
      </c>
      <c r="Z51" s="178">
        <v>526.91399999999999</v>
      </c>
      <c r="AA51" s="179">
        <v>334.92</v>
      </c>
      <c r="AB51" s="178">
        <v>245.363</v>
      </c>
      <c r="AC51" s="179">
        <v>74.843000000000004</v>
      </c>
      <c r="AD51" s="179">
        <v>3.1160000000000001</v>
      </c>
    </row>
    <row r="52" spans="2:30" x14ac:dyDescent="0.25">
      <c r="B52" s="198" t="s">
        <v>21</v>
      </c>
      <c r="C52" s="199"/>
      <c r="D52" s="181" t="s">
        <v>57</v>
      </c>
      <c r="E52" s="181" t="s">
        <v>57</v>
      </c>
      <c r="F52" s="181" t="s">
        <v>57</v>
      </c>
      <c r="G52" s="181" t="s">
        <v>57</v>
      </c>
      <c r="H52" s="181">
        <v>2573.4780000000001</v>
      </c>
      <c r="I52" s="180">
        <v>2503.4009999999998</v>
      </c>
      <c r="J52" s="179">
        <v>2648.5010000000002</v>
      </c>
      <c r="K52" s="180">
        <v>2588.7109999999998</v>
      </c>
      <c r="L52" s="181">
        <v>1838.98</v>
      </c>
      <c r="M52" s="181">
        <v>2517.3719999999998</v>
      </c>
      <c r="N52" s="181">
        <v>2572.0509999999999</v>
      </c>
      <c r="O52" s="181">
        <v>2937.6080000000002</v>
      </c>
      <c r="P52" s="188">
        <v>6519.3969999999999</v>
      </c>
      <c r="Q52" s="181">
        <v>8398.2459999999992</v>
      </c>
      <c r="R52" s="181">
        <v>19991.189999999999</v>
      </c>
      <c r="S52" s="181">
        <v>16322.07</v>
      </c>
      <c r="T52" s="181">
        <v>12757.86</v>
      </c>
      <c r="U52" s="181">
        <v>9406.5010000000002</v>
      </c>
      <c r="V52" s="180">
        <v>9110.1939999999995</v>
      </c>
      <c r="W52" s="181">
        <v>3915.7559999999999</v>
      </c>
      <c r="X52" s="181">
        <v>4380.0950000000003</v>
      </c>
      <c r="Y52" s="181">
        <v>3249.5509999999999</v>
      </c>
      <c r="Z52" s="180">
        <v>4229.7039999999997</v>
      </c>
      <c r="AA52" s="181">
        <v>8382.6779999999999</v>
      </c>
      <c r="AB52" s="180">
        <v>5550.6850000000004</v>
      </c>
      <c r="AC52" s="181">
        <v>4131.0020000000004</v>
      </c>
      <c r="AD52" s="181">
        <v>5281.0820000000003</v>
      </c>
    </row>
    <row r="53" spans="2:30" x14ac:dyDescent="0.25">
      <c r="B53" s="200" t="s">
        <v>22</v>
      </c>
      <c r="C53" s="201"/>
      <c r="D53" s="179" t="s">
        <v>57</v>
      </c>
      <c r="E53" s="179" t="s">
        <v>57</v>
      </c>
      <c r="F53" s="179" t="s">
        <v>57</v>
      </c>
      <c r="G53" s="179" t="s">
        <v>57</v>
      </c>
      <c r="H53" s="179">
        <v>7901.8220000000001</v>
      </c>
      <c r="I53" s="178">
        <v>16768.22</v>
      </c>
      <c r="J53" s="179">
        <v>26422.51</v>
      </c>
      <c r="K53" s="178">
        <v>22970.22</v>
      </c>
      <c r="L53" s="179">
        <v>30524.09</v>
      </c>
      <c r="M53" s="179">
        <v>44564.34</v>
      </c>
      <c r="N53" s="179">
        <v>45538.91</v>
      </c>
      <c r="O53" s="179">
        <v>74332.210000000006</v>
      </c>
      <c r="P53" s="192">
        <v>72919.5</v>
      </c>
      <c r="Q53" s="179">
        <v>25472.01</v>
      </c>
      <c r="R53" s="179">
        <v>2281.598</v>
      </c>
      <c r="S53" s="181">
        <v>1940.547</v>
      </c>
      <c r="T53" s="179">
        <v>1025.3699999999999</v>
      </c>
      <c r="U53" s="179">
        <v>1112.2360000000001</v>
      </c>
      <c r="V53" s="178">
        <v>1548.9559999999999</v>
      </c>
      <c r="W53" s="179">
        <v>714.99400000000003</v>
      </c>
      <c r="X53" s="181">
        <v>721.81299999999999</v>
      </c>
      <c r="Y53" s="179">
        <v>602.14</v>
      </c>
      <c r="Z53" s="178">
        <v>815.92</v>
      </c>
      <c r="AA53" s="179">
        <v>1100.634</v>
      </c>
      <c r="AB53" s="178">
        <v>533.02300000000002</v>
      </c>
      <c r="AC53" s="179">
        <v>945.20899999999995</v>
      </c>
      <c r="AD53" s="179">
        <v>6212.8029999999999</v>
      </c>
    </row>
    <row r="54" spans="2:30" x14ac:dyDescent="0.25">
      <c r="B54" s="198" t="s">
        <v>23</v>
      </c>
      <c r="C54" s="199"/>
      <c r="D54" s="181" t="s">
        <v>57</v>
      </c>
      <c r="E54" s="181" t="s">
        <v>57</v>
      </c>
      <c r="F54" s="181" t="s">
        <v>57</v>
      </c>
      <c r="G54" s="181" t="s">
        <v>57</v>
      </c>
      <c r="H54" s="181">
        <v>176.274</v>
      </c>
      <c r="I54" s="180" t="s">
        <v>57</v>
      </c>
      <c r="J54" s="179">
        <v>68.694000000000003</v>
      </c>
      <c r="K54" s="180">
        <v>24.437000000000001</v>
      </c>
      <c r="L54" s="181">
        <v>22.248000000000001</v>
      </c>
      <c r="M54" s="181">
        <v>115.91</v>
      </c>
      <c r="N54" s="181">
        <v>134.03</v>
      </c>
      <c r="O54" s="181">
        <v>186.71600000000001</v>
      </c>
      <c r="P54" s="188">
        <v>202.97800000000001</v>
      </c>
      <c r="Q54" s="181">
        <v>410.58300000000003</v>
      </c>
      <c r="R54" s="181">
        <v>309.89499999999998</v>
      </c>
      <c r="S54" s="181">
        <v>704.43100000000004</v>
      </c>
      <c r="T54" s="181">
        <v>843.5</v>
      </c>
      <c r="U54" s="181">
        <v>897.48900000000003</v>
      </c>
      <c r="V54" s="180">
        <v>7420.009</v>
      </c>
      <c r="W54" s="181">
        <v>2403.12</v>
      </c>
      <c r="X54" s="181">
        <v>1444.0239999999999</v>
      </c>
      <c r="Y54" s="181">
        <v>1828.002</v>
      </c>
      <c r="Z54" s="180">
        <v>3052.9639999999999</v>
      </c>
      <c r="AA54" s="181">
        <v>1969.3969999999999</v>
      </c>
      <c r="AB54" s="180">
        <v>2613.11</v>
      </c>
      <c r="AC54" s="181">
        <v>886.57899999999995</v>
      </c>
      <c r="AD54" s="181">
        <v>2111.88</v>
      </c>
    </row>
    <row r="55" spans="2:30" ht="15.75" thickBot="1" x14ac:dyDescent="0.3">
      <c r="B55" s="200" t="s">
        <v>24</v>
      </c>
      <c r="C55" s="201"/>
      <c r="D55" s="179" t="s">
        <v>57</v>
      </c>
      <c r="E55" s="179" t="s">
        <v>57</v>
      </c>
      <c r="F55" s="179" t="s">
        <v>57</v>
      </c>
      <c r="G55" s="179" t="s">
        <v>57</v>
      </c>
      <c r="H55" s="179">
        <v>281.67200000000003</v>
      </c>
      <c r="I55" s="178">
        <v>239.071</v>
      </c>
      <c r="J55" s="179">
        <v>617.17700000000002</v>
      </c>
      <c r="K55" s="178">
        <v>434.90899999999999</v>
      </c>
      <c r="L55" s="179">
        <v>723.77499999999998</v>
      </c>
      <c r="M55" s="179">
        <v>2473.1039999999998</v>
      </c>
      <c r="N55" s="179">
        <v>3153.201</v>
      </c>
      <c r="O55" s="179">
        <v>2518.52</v>
      </c>
      <c r="P55" s="192">
        <v>3221.732</v>
      </c>
      <c r="Q55" s="179">
        <v>2758.145</v>
      </c>
      <c r="R55" s="179">
        <v>1806.3910000000001</v>
      </c>
      <c r="S55" s="181">
        <v>1949.58</v>
      </c>
      <c r="T55" s="179">
        <v>2996.348</v>
      </c>
      <c r="U55" s="179">
        <v>2704.1</v>
      </c>
      <c r="V55" s="178">
        <v>2513.1060000000002</v>
      </c>
      <c r="W55" s="179">
        <v>3533.4650000000001</v>
      </c>
      <c r="X55" s="181">
        <v>4428.6220000000003</v>
      </c>
      <c r="Y55" s="179">
        <v>1568.0250000000001</v>
      </c>
      <c r="Z55" s="178">
        <v>2406.2379999999998</v>
      </c>
      <c r="AA55" s="179">
        <v>1891.6489999999999</v>
      </c>
      <c r="AB55" s="178">
        <v>2404.989</v>
      </c>
      <c r="AC55" s="194">
        <v>1845.0630000000001</v>
      </c>
      <c r="AD55" s="194">
        <v>2371.7049999999999</v>
      </c>
    </row>
    <row r="56" spans="2:30" ht="15.75" thickBot="1" x14ac:dyDescent="0.3">
      <c r="B56" s="202" t="s">
        <v>25</v>
      </c>
      <c r="C56" s="203"/>
      <c r="D56" s="182" t="s">
        <v>57</v>
      </c>
      <c r="E56" s="182" t="s">
        <v>57</v>
      </c>
      <c r="F56" s="182" t="s">
        <v>57</v>
      </c>
      <c r="G56" s="182" t="s">
        <v>57</v>
      </c>
      <c r="H56" s="182" t="s">
        <v>57</v>
      </c>
      <c r="I56" s="183" t="s">
        <v>57</v>
      </c>
      <c r="J56" s="182" t="s">
        <v>57</v>
      </c>
      <c r="K56" s="182" t="s">
        <v>57</v>
      </c>
      <c r="L56" s="182" t="s">
        <v>57</v>
      </c>
      <c r="M56" s="182">
        <v>10.4</v>
      </c>
      <c r="N56" s="182">
        <v>10.561999999999999</v>
      </c>
      <c r="O56" s="182">
        <v>10.339</v>
      </c>
      <c r="P56" s="189">
        <v>21.21</v>
      </c>
      <c r="Q56" s="182">
        <v>21.599</v>
      </c>
      <c r="R56" s="182">
        <v>30.004999999999999</v>
      </c>
      <c r="S56" s="182">
        <v>37.4</v>
      </c>
      <c r="T56" s="182">
        <v>35.698999999999998</v>
      </c>
      <c r="U56" s="182">
        <v>86.090999999999994</v>
      </c>
      <c r="V56" s="183">
        <v>76.850999999999999</v>
      </c>
      <c r="W56" s="182">
        <v>1620.489</v>
      </c>
      <c r="X56" s="182">
        <v>1985.9390000000001</v>
      </c>
      <c r="Y56" s="182">
        <v>374.42700000000002</v>
      </c>
      <c r="Z56" s="183">
        <v>11001.32</v>
      </c>
      <c r="AA56" s="182">
        <v>33594.080000000002</v>
      </c>
      <c r="AB56" s="183">
        <v>85637.5</v>
      </c>
      <c r="AC56" s="182">
        <v>2037.771</v>
      </c>
      <c r="AD56" s="182">
        <v>164.75399999999999</v>
      </c>
    </row>
    <row r="57" spans="2:30" x14ac:dyDescent="0.25">
      <c r="B57" t="s">
        <v>51</v>
      </c>
    </row>
    <row r="59" spans="2:30" x14ac:dyDescent="0.25">
      <c r="P59" s="172"/>
      <c r="Q59" s="172"/>
      <c r="R59" s="173"/>
      <c r="S59" s="172"/>
      <c r="T59" s="172"/>
    </row>
    <row r="60" spans="2:30" x14ac:dyDescent="0.25">
      <c r="D60" s="173"/>
      <c r="E60" s="172"/>
      <c r="F60" s="172"/>
      <c r="G60" s="172"/>
      <c r="H60" s="172"/>
      <c r="P60" s="172"/>
      <c r="Q60" s="173"/>
      <c r="R60" s="172"/>
      <c r="S60" s="172"/>
      <c r="T60" s="172"/>
    </row>
    <row r="61" spans="2:30" x14ac:dyDescent="0.25">
      <c r="D61" s="172"/>
      <c r="E61" s="172"/>
      <c r="F61" s="172"/>
      <c r="G61" s="172"/>
      <c r="H61" s="172"/>
      <c r="P61" s="172"/>
      <c r="Q61" s="172"/>
      <c r="R61" s="172"/>
      <c r="S61" s="172"/>
      <c r="T61" s="172"/>
    </row>
    <row r="62" spans="2:30" x14ac:dyDescent="0.25">
      <c r="D62" s="172"/>
      <c r="E62" s="172"/>
      <c r="F62" s="172"/>
      <c r="G62" s="172"/>
      <c r="H62" s="172"/>
      <c r="P62" s="172"/>
      <c r="Q62" s="172"/>
      <c r="R62" s="172"/>
      <c r="S62" s="172"/>
      <c r="T62" s="172"/>
    </row>
    <row r="63" spans="2:30" x14ac:dyDescent="0.25">
      <c r="D63" s="172"/>
      <c r="E63" s="172"/>
      <c r="F63" s="172"/>
      <c r="G63" s="172"/>
      <c r="H63" s="172"/>
      <c r="P63" s="172"/>
      <c r="Q63" s="172"/>
      <c r="R63" s="172"/>
      <c r="S63" s="172"/>
      <c r="T63" s="172"/>
    </row>
    <row r="64" spans="2:30" x14ac:dyDescent="0.25">
      <c r="D64" s="172"/>
      <c r="E64" s="172"/>
      <c r="F64" s="172"/>
      <c r="G64" s="172"/>
      <c r="H64" s="172"/>
      <c r="P64" s="172"/>
      <c r="Q64" s="172"/>
      <c r="R64" s="172"/>
      <c r="S64" s="172"/>
      <c r="T64" s="172"/>
    </row>
    <row r="65" spans="4:20" x14ac:dyDescent="0.25">
      <c r="D65" s="172"/>
      <c r="E65" s="172"/>
      <c r="F65" s="172"/>
      <c r="G65" s="172"/>
      <c r="H65" s="172"/>
      <c r="I65" s="172"/>
      <c r="P65" s="172"/>
      <c r="Q65" s="172"/>
      <c r="R65" s="172"/>
      <c r="S65" s="172"/>
      <c r="T65" s="172"/>
    </row>
    <row r="66" spans="4:20" x14ac:dyDescent="0.25">
      <c r="D66" s="172"/>
      <c r="E66" s="172"/>
      <c r="F66" s="172"/>
      <c r="G66" s="172"/>
      <c r="H66" s="172"/>
      <c r="I66" s="172"/>
      <c r="P66" s="172"/>
      <c r="Q66" s="172"/>
      <c r="R66" s="172"/>
      <c r="S66" s="172"/>
      <c r="T66" s="172"/>
    </row>
    <row r="67" spans="4:20" x14ac:dyDescent="0.25">
      <c r="D67" s="172"/>
      <c r="E67" s="172"/>
      <c r="F67" s="172"/>
      <c r="G67" s="172"/>
      <c r="H67" s="172"/>
      <c r="I67" s="172"/>
      <c r="P67" s="172"/>
      <c r="Q67" s="172"/>
      <c r="R67" s="172"/>
      <c r="S67" s="172"/>
      <c r="T67" s="172"/>
    </row>
    <row r="68" spans="4:20" x14ac:dyDescent="0.25">
      <c r="D68" s="172"/>
      <c r="E68" s="172"/>
      <c r="F68" s="172"/>
      <c r="G68" s="172"/>
      <c r="H68" s="172"/>
      <c r="I68" s="172"/>
      <c r="P68" s="172"/>
      <c r="Q68" s="172"/>
      <c r="R68" s="172"/>
      <c r="S68" s="172"/>
      <c r="T68" s="172"/>
    </row>
    <row r="69" spans="4:20" x14ac:dyDescent="0.25">
      <c r="D69" s="172"/>
      <c r="E69" s="172"/>
      <c r="F69" s="172"/>
      <c r="G69" s="172"/>
      <c r="H69" s="172"/>
      <c r="I69" s="172"/>
      <c r="P69" s="172"/>
      <c r="Q69" s="172"/>
      <c r="R69" s="172"/>
      <c r="S69" s="172"/>
      <c r="T69" s="172"/>
    </row>
    <row r="70" spans="4:20" x14ac:dyDescent="0.25">
      <c r="D70" s="172"/>
      <c r="E70" s="172"/>
      <c r="F70" s="172"/>
      <c r="G70" s="172"/>
      <c r="H70" s="172"/>
      <c r="I70" s="172"/>
    </row>
    <row r="71" spans="4:20" x14ac:dyDescent="0.25">
      <c r="D71" s="172"/>
      <c r="E71" s="172"/>
      <c r="F71" s="172"/>
      <c r="G71" s="172"/>
      <c r="H71" s="172"/>
      <c r="I71" s="172"/>
    </row>
    <row r="72" spans="4:20" x14ac:dyDescent="0.25">
      <c r="D72" s="172"/>
      <c r="E72" s="172"/>
      <c r="F72" s="172"/>
      <c r="G72" s="172"/>
      <c r="H72" s="172"/>
      <c r="I72" s="172"/>
    </row>
    <row r="73" spans="4:20" x14ac:dyDescent="0.25">
      <c r="D73" s="172"/>
      <c r="E73" s="172"/>
      <c r="F73" s="172"/>
      <c r="G73" s="172"/>
      <c r="H73" s="172"/>
      <c r="I73" s="172"/>
    </row>
    <row r="74" spans="4:20" x14ac:dyDescent="0.25">
      <c r="D74" s="172"/>
      <c r="E74" s="172"/>
      <c r="F74" s="172"/>
      <c r="G74" s="172"/>
      <c r="H74" s="172"/>
      <c r="I74" s="172"/>
    </row>
    <row r="75" spans="4:20" x14ac:dyDescent="0.25">
      <c r="D75" s="172"/>
      <c r="E75" s="172"/>
      <c r="F75" s="172"/>
      <c r="G75" s="172"/>
      <c r="H75" s="172"/>
      <c r="I75" s="172"/>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abSelected="1" topLeftCell="A39" zoomScale="80" zoomScaleNormal="80" workbookViewId="0">
      <selection activeCell="X59" sqref="X59"/>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5703125" bestFit="1" customWidth="1"/>
    <col min="29" max="29" width="14.42578125" customWidth="1"/>
    <col min="30" max="30" width="13.5703125" customWidth="1"/>
    <col min="31" max="31" width="13.5703125" bestFit="1" customWidth="1"/>
  </cols>
  <sheetData>
    <row r="7" spans="2:16" x14ac:dyDescent="0.25">
      <c r="B7" s="218" t="s">
        <v>5</v>
      </c>
      <c r="C7" s="219"/>
      <c r="D7" s="219"/>
      <c r="E7" s="219"/>
      <c r="M7" s="204" t="s">
        <v>6</v>
      </c>
      <c r="N7" s="220"/>
      <c r="O7" s="220"/>
      <c r="P7" s="220"/>
    </row>
    <row r="8" spans="2:16" x14ac:dyDescent="0.25">
      <c r="B8" s="219"/>
      <c r="C8" s="219"/>
      <c r="D8" s="219"/>
      <c r="E8" s="219"/>
      <c r="G8" s="206" t="s">
        <v>1</v>
      </c>
      <c r="H8" s="206"/>
      <c r="I8" s="206"/>
      <c r="J8" s="206"/>
      <c r="K8" s="206"/>
      <c r="M8" s="220"/>
      <c r="N8" s="220"/>
      <c r="O8" s="220"/>
      <c r="P8" s="220"/>
    </row>
    <row r="9" spans="2:16" x14ac:dyDescent="0.25">
      <c r="B9" s="219"/>
      <c r="C9" s="219"/>
      <c r="D9" s="219"/>
      <c r="E9" s="219"/>
      <c r="G9" s="206"/>
      <c r="H9" s="206"/>
      <c r="I9" s="206"/>
      <c r="J9" s="206"/>
      <c r="K9" s="206"/>
      <c r="M9" s="220"/>
      <c r="N9" s="220"/>
      <c r="O9" s="220"/>
      <c r="P9" s="220"/>
    </row>
    <row r="10" spans="2:16" x14ac:dyDescent="0.25">
      <c r="B10" s="219"/>
      <c r="C10" s="219"/>
      <c r="D10" s="219"/>
      <c r="E10" s="219"/>
      <c r="G10" s="206"/>
      <c r="H10" s="206"/>
      <c r="I10" s="206"/>
      <c r="J10" s="206"/>
      <c r="K10" s="206"/>
      <c r="M10" s="220"/>
      <c r="N10" s="220"/>
      <c r="O10" s="220"/>
      <c r="P10" s="220"/>
    </row>
    <row r="11" spans="2:16" x14ac:dyDescent="0.25">
      <c r="B11" s="219"/>
      <c r="C11" s="219"/>
      <c r="D11" s="219"/>
      <c r="E11" s="219"/>
      <c r="G11" s="206"/>
      <c r="H11" s="206"/>
      <c r="I11" s="206"/>
      <c r="J11" s="206"/>
      <c r="K11" s="206"/>
      <c r="M11" s="220"/>
      <c r="N11" s="220"/>
      <c r="O11" s="220"/>
      <c r="P11" s="220"/>
    </row>
    <row r="12" spans="2:16" x14ac:dyDescent="0.25">
      <c r="B12" s="219"/>
      <c r="C12" s="219"/>
      <c r="D12" s="219"/>
      <c r="E12" s="219"/>
      <c r="G12" s="206"/>
      <c r="H12" s="206"/>
      <c r="I12" s="206"/>
      <c r="J12" s="206"/>
      <c r="K12" s="206"/>
      <c r="M12" s="220"/>
      <c r="N12" s="220"/>
      <c r="O12" s="220"/>
      <c r="P12" s="220"/>
    </row>
    <row r="13" spans="2:16" x14ac:dyDescent="0.25">
      <c r="B13" s="219"/>
      <c r="C13" s="219"/>
      <c r="D13" s="219"/>
      <c r="E13" s="219"/>
      <c r="G13" s="206"/>
      <c r="H13" s="206"/>
      <c r="I13" s="206"/>
      <c r="J13" s="206"/>
      <c r="K13" s="206"/>
      <c r="M13" s="220"/>
      <c r="N13" s="220"/>
      <c r="O13" s="220"/>
      <c r="P13" s="220"/>
    </row>
    <row r="14" spans="2:16" x14ac:dyDescent="0.25">
      <c r="B14" s="219"/>
      <c r="C14" s="219"/>
      <c r="D14" s="219"/>
      <c r="E14" s="219"/>
      <c r="G14" s="206"/>
      <c r="H14" s="206"/>
      <c r="I14" s="206"/>
      <c r="J14" s="206"/>
      <c r="K14" s="206"/>
      <c r="M14" s="220"/>
      <c r="N14" s="220"/>
      <c r="O14" s="220"/>
      <c r="P14" s="220"/>
    </row>
    <row r="15" spans="2:16" x14ac:dyDescent="0.25">
      <c r="B15" s="219"/>
      <c r="C15" s="219"/>
      <c r="D15" s="219"/>
      <c r="E15" s="219"/>
      <c r="G15" s="206"/>
      <c r="H15" s="206"/>
      <c r="I15" s="206"/>
      <c r="J15" s="206"/>
      <c r="K15" s="206"/>
      <c r="M15" s="220"/>
      <c r="N15" s="220"/>
      <c r="O15" s="220"/>
      <c r="P15" s="220"/>
    </row>
    <row r="16" spans="2:16" x14ac:dyDescent="0.25">
      <c r="B16" s="219"/>
      <c r="C16" s="219"/>
      <c r="D16" s="219"/>
      <c r="E16" s="219"/>
      <c r="G16" s="206"/>
      <c r="H16" s="206"/>
      <c r="I16" s="206"/>
      <c r="J16" s="206"/>
      <c r="K16" s="206"/>
      <c r="M16" s="220"/>
      <c r="N16" s="220"/>
      <c r="O16" s="220"/>
      <c r="P16" s="220"/>
    </row>
    <row r="17" spans="3:15" x14ac:dyDescent="0.25">
      <c r="C17" s="205" t="s">
        <v>3</v>
      </c>
      <c r="D17" s="205"/>
      <c r="E17" s="205"/>
      <c r="M17" s="205" t="s">
        <v>3</v>
      </c>
      <c r="N17" s="205"/>
      <c r="O17" s="205"/>
    </row>
    <row r="42" spans="2:31" x14ac:dyDescent="0.25">
      <c r="C42" s="3" t="s">
        <v>60</v>
      </c>
    </row>
    <row r="44" spans="2:31" ht="15.75" thickBot="1" x14ac:dyDescent="0.3"/>
    <row r="45" spans="2:31" ht="15.75" thickBot="1" x14ac:dyDescent="0.3">
      <c r="B45" s="211" t="s">
        <v>14</v>
      </c>
      <c r="C45" s="212"/>
      <c r="D45" s="213"/>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207" t="s">
        <v>15</v>
      </c>
      <c r="C46" s="216"/>
      <c r="D46" s="208"/>
      <c r="E46" s="184" t="s">
        <v>57</v>
      </c>
      <c r="F46" s="176" t="s">
        <v>57</v>
      </c>
      <c r="G46" s="184" t="s">
        <v>57</v>
      </c>
      <c r="H46" s="176" t="s">
        <v>57</v>
      </c>
      <c r="I46" s="184">
        <v>73422.31</v>
      </c>
      <c r="J46" s="176">
        <v>72724.28</v>
      </c>
      <c r="K46" s="184">
        <v>74790.710000000006</v>
      </c>
      <c r="L46" s="176">
        <v>81646.34</v>
      </c>
      <c r="M46" s="184">
        <v>86686.7</v>
      </c>
      <c r="N46" s="176">
        <v>96033.31</v>
      </c>
      <c r="O46" s="184">
        <v>93574.1</v>
      </c>
      <c r="P46" s="176">
        <v>124026.5</v>
      </c>
      <c r="Q46" s="184">
        <v>131748.29999999999</v>
      </c>
      <c r="R46" s="176">
        <v>137346.5</v>
      </c>
      <c r="S46" s="184">
        <v>160507.5</v>
      </c>
      <c r="T46" s="176">
        <v>161744.70000000001</v>
      </c>
      <c r="U46" s="184">
        <v>223386.4</v>
      </c>
      <c r="V46" s="176">
        <v>299467.59999999998</v>
      </c>
      <c r="W46" s="184">
        <v>294813.2</v>
      </c>
      <c r="X46" s="176">
        <v>260326.9</v>
      </c>
      <c r="Y46" s="184">
        <v>223646.2</v>
      </c>
      <c r="Z46" s="176">
        <v>201877.4</v>
      </c>
      <c r="AA46" s="184">
        <v>239233.6</v>
      </c>
      <c r="AB46" s="176">
        <v>262942.7</v>
      </c>
      <c r="AC46" s="184">
        <v>286461.8</v>
      </c>
      <c r="AD46" s="176">
        <v>235742.2</v>
      </c>
      <c r="AE46" s="176">
        <v>434782.2</v>
      </c>
    </row>
    <row r="47" spans="2:31" x14ac:dyDescent="0.25">
      <c r="B47" s="209" t="s">
        <v>27</v>
      </c>
      <c r="C47" s="217"/>
      <c r="D47" s="210"/>
      <c r="E47" s="185" t="s">
        <v>57</v>
      </c>
      <c r="F47" s="186" t="s">
        <v>57</v>
      </c>
      <c r="G47" s="187" t="s">
        <v>57</v>
      </c>
      <c r="H47" s="186" t="s">
        <v>57</v>
      </c>
      <c r="I47" s="187">
        <v>746.03899999999999</v>
      </c>
      <c r="J47" s="186">
        <v>3825.8359999999998</v>
      </c>
      <c r="K47" s="187">
        <v>3667.683</v>
      </c>
      <c r="L47" s="186">
        <v>1489.615</v>
      </c>
      <c r="M47" s="187">
        <v>1771.6089999999999</v>
      </c>
      <c r="N47" s="186">
        <v>2308.3420000000001</v>
      </c>
      <c r="O47" s="187">
        <v>2122.7570000000001</v>
      </c>
      <c r="P47" s="186">
        <v>3112.511</v>
      </c>
      <c r="Q47" s="187">
        <v>3844.2510000000002</v>
      </c>
      <c r="R47" s="186">
        <v>4583.942</v>
      </c>
      <c r="S47" s="187">
        <v>4038.2249999999999</v>
      </c>
      <c r="T47" s="186">
        <v>5146.9409999999998</v>
      </c>
      <c r="U47" s="187">
        <v>4376.1909999999998</v>
      </c>
      <c r="V47" s="186">
        <v>5440.4970000000003</v>
      </c>
      <c r="W47" s="187">
        <v>8196.4650000000001</v>
      </c>
      <c r="X47" s="186">
        <v>11363.49</v>
      </c>
      <c r="Y47" s="187">
        <v>18137.73</v>
      </c>
      <c r="Z47" s="186">
        <v>25555.18</v>
      </c>
      <c r="AA47" s="187">
        <v>29438.35</v>
      </c>
      <c r="AB47" s="186">
        <v>37440.089999999997</v>
      </c>
      <c r="AC47" s="187">
        <v>40965.279999999999</v>
      </c>
      <c r="AD47" s="186">
        <v>34161.81</v>
      </c>
      <c r="AE47" s="186">
        <v>54222.36</v>
      </c>
    </row>
    <row r="48" spans="2:31" x14ac:dyDescent="0.25">
      <c r="B48" s="198" t="s">
        <v>28</v>
      </c>
      <c r="C48" s="214"/>
      <c r="D48" s="199"/>
      <c r="E48" s="188" t="s">
        <v>57</v>
      </c>
      <c r="F48" s="181" t="s">
        <v>57</v>
      </c>
      <c r="G48" s="180" t="s">
        <v>57</v>
      </c>
      <c r="H48" s="181" t="s">
        <v>57</v>
      </c>
      <c r="I48" s="180" t="s">
        <v>57</v>
      </c>
      <c r="J48" s="181">
        <v>1.8220000000000001</v>
      </c>
      <c r="K48" s="180" t="s">
        <v>57</v>
      </c>
      <c r="L48" s="181">
        <v>5.6000000000000001E-2</v>
      </c>
      <c r="M48" s="180">
        <v>2.508</v>
      </c>
      <c r="N48" s="181">
        <v>12.147</v>
      </c>
      <c r="O48" s="180">
        <v>2.383</v>
      </c>
      <c r="P48" s="181">
        <v>17.427</v>
      </c>
      <c r="Q48" s="180" t="s">
        <v>57</v>
      </c>
      <c r="R48" s="181">
        <v>214.19499999999999</v>
      </c>
      <c r="S48" s="180">
        <v>107.351</v>
      </c>
      <c r="T48" s="181">
        <v>78.436999999999998</v>
      </c>
      <c r="U48" s="180">
        <v>94.527000000000001</v>
      </c>
      <c r="V48" s="181">
        <v>218.73099999999999</v>
      </c>
      <c r="W48" s="180">
        <v>458.39699999999999</v>
      </c>
      <c r="X48" s="181">
        <v>831.06600000000003</v>
      </c>
      <c r="Y48" s="180">
        <v>1184.2190000000001</v>
      </c>
      <c r="Z48" s="181">
        <v>567.899</v>
      </c>
      <c r="AA48" s="180">
        <v>3118.2950000000001</v>
      </c>
      <c r="AB48" s="181">
        <v>3287.6889999999999</v>
      </c>
      <c r="AC48" s="180">
        <v>6006.8450000000003</v>
      </c>
      <c r="AD48" s="181">
        <v>9489.5439999999999</v>
      </c>
      <c r="AE48" s="181">
        <v>4131.2</v>
      </c>
    </row>
    <row r="49" spans="2:31" x14ac:dyDescent="0.25">
      <c r="B49" s="200" t="s">
        <v>29</v>
      </c>
      <c r="C49" s="215"/>
      <c r="D49" s="201"/>
      <c r="E49" s="188" t="s">
        <v>57</v>
      </c>
      <c r="F49" s="181" t="s">
        <v>57</v>
      </c>
      <c r="G49" s="180" t="s">
        <v>57</v>
      </c>
      <c r="H49" s="181" t="s">
        <v>57</v>
      </c>
      <c r="I49" s="180">
        <v>935.79300000000001</v>
      </c>
      <c r="J49" s="181">
        <v>987.58500000000004</v>
      </c>
      <c r="K49" s="180">
        <v>621.88300000000004</v>
      </c>
      <c r="L49" s="181">
        <v>1038.922</v>
      </c>
      <c r="M49" s="180">
        <v>1440.549</v>
      </c>
      <c r="N49" s="181">
        <v>1394.336</v>
      </c>
      <c r="O49" s="180">
        <v>1486.779</v>
      </c>
      <c r="P49" s="181">
        <v>1155.24</v>
      </c>
      <c r="Q49" s="180">
        <v>985.86699999999996</v>
      </c>
      <c r="R49" s="181">
        <v>1732.8019999999999</v>
      </c>
      <c r="S49" s="180">
        <v>997.68499999999995</v>
      </c>
      <c r="T49" s="181">
        <v>1410.921</v>
      </c>
      <c r="U49" s="180">
        <v>3143.7730000000001</v>
      </c>
      <c r="V49" s="181">
        <v>3312.4259999999999</v>
      </c>
      <c r="W49" s="180">
        <v>1789.979</v>
      </c>
      <c r="X49" s="181">
        <v>1662.8779999999999</v>
      </c>
      <c r="Y49" s="180">
        <v>1458.0540000000001</v>
      </c>
      <c r="Z49" s="181">
        <v>1157.471</v>
      </c>
      <c r="AA49" s="180">
        <v>1907.655</v>
      </c>
      <c r="AB49" s="181">
        <v>1027.664</v>
      </c>
      <c r="AC49" s="180">
        <v>3047.15</v>
      </c>
      <c r="AD49" s="181">
        <v>2306.4670000000001</v>
      </c>
      <c r="AE49" s="181">
        <v>2914.529</v>
      </c>
    </row>
    <row r="50" spans="2:31" x14ac:dyDescent="0.25">
      <c r="B50" s="198" t="s">
        <v>30</v>
      </c>
      <c r="C50" s="214"/>
      <c r="D50" s="199"/>
      <c r="E50" s="188" t="s">
        <v>57</v>
      </c>
      <c r="F50" s="181" t="s">
        <v>57</v>
      </c>
      <c r="G50" s="180" t="s">
        <v>57</v>
      </c>
      <c r="H50" s="181" t="s">
        <v>57</v>
      </c>
      <c r="I50" s="180">
        <v>66.632999999999996</v>
      </c>
      <c r="J50" s="181">
        <v>46.939</v>
      </c>
      <c r="K50" s="180">
        <v>88.367000000000004</v>
      </c>
      <c r="L50" s="181">
        <v>201.09800000000001</v>
      </c>
      <c r="M50" s="180">
        <v>1253.7059999999999</v>
      </c>
      <c r="N50" s="181">
        <v>785.55200000000002</v>
      </c>
      <c r="O50" s="180">
        <v>866.24400000000003</v>
      </c>
      <c r="P50" s="181">
        <v>965.97900000000004</v>
      </c>
      <c r="Q50" s="180">
        <v>221.28200000000001</v>
      </c>
      <c r="R50" s="181">
        <v>308.34199999999998</v>
      </c>
      <c r="S50" s="180">
        <v>177.822</v>
      </c>
      <c r="T50" s="181">
        <v>1337.5530000000001</v>
      </c>
      <c r="U50" s="180">
        <v>592.75699999999995</v>
      </c>
      <c r="V50" s="181">
        <v>446.89299999999997</v>
      </c>
      <c r="W50" s="180">
        <v>593.529</v>
      </c>
      <c r="X50" s="181">
        <v>1671.4459999999999</v>
      </c>
      <c r="Y50" s="180">
        <v>1889.3040000000001</v>
      </c>
      <c r="Z50" s="181">
        <v>1161.7460000000001</v>
      </c>
      <c r="AA50" s="180">
        <v>593.13300000000004</v>
      </c>
      <c r="AB50" s="181">
        <v>1537.963</v>
      </c>
      <c r="AC50" s="180">
        <v>4650.9979999999996</v>
      </c>
      <c r="AD50" s="181">
        <v>6399.7910000000002</v>
      </c>
      <c r="AE50" s="181">
        <v>63190.18</v>
      </c>
    </row>
    <row r="51" spans="2:31" x14ac:dyDescent="0.25">
      <c r="B51" s="200" t="s">
        <v>31</v>
      </c>
      <c r="C51" s="215"/>
      <c r="D51" s="201"/>
      <c r="E51" s="188" t="s">
        <v>57</v>
      </c>
      <c r="F51" s="181" t="s">
        <v>57</v>
      </c>
      <c r="G51" s="180" t="s">
        <v>57</v>
      </c>
      <c r="H51" s="181" t="s">
        <v>57</v>
      </c>
      <c r="I51" s="180">
        <v>219.69</v>
      </c>
      <c r="J51" s="181">
        <v>130.80699999999999</v>
      </c>
      <c r="K51" s="180">
        <v>259.322</v>
      </c>
      <c r="L51" s="181">
        <v>319.43900000000002</v>
      </c>
      <c r="M51" s="180">
        <v>363.44</v>
      </c>
      <c r="N51" s="181">
        <v>391.26799999999997</v>
      </c>
      <c r="O51" s="180">
        <v>875.87900000000002</v>
      </c>
      <c r="P51" s="181">
        <v>445.73399999999998</v>
      </c>
      <c r="Q51" s="180">
        <v>314.04399999999998</v>
      </c>
      <c r="R51" s="181">
        <v>663.90700000000004</v>
      </c>
      <c r="S51" s="180">
        <v>380.85199999999998</v>
      </c>
      <c r="T51" s="181">
        <v>435.87</v>
      </c>
      <c r="U51" s="180">
        <v>683.54499999999996</v>
      </c>
      <c r="V51" s="181">
        <v>994.226</v>
      </c>
      <c r="W51" s="180">
        <v>1002.996</v>
      </c>
      <c r="X51" s="181">
        <v>1647.5730000000001</v>
      </c>
      <c r="Y51" s="180">
        <v>884.63599999999997</v>
      </c>
      <c r="Z51" s="181">
        <v>525.50199999999995</v>
      </c>
      <c r="AA51" s="180">
        <v>378.81400000000002</v>
      </c>
      <c r="AB51" s="181">
        <v>482.44499999999999</v>
      </c>
      <c r="AC51" s="180">
        <v>973.83399999999995</v>
      </c>
      <c r="AD51" s="181">
        <v>2759.7629999999999</v>
      </c>
      <c r="AE51" s="181">
        <v>9123.0589999999993</v>
      </c>
    </row>
    <row r="52" spans="2:31" x14ac:dyDescent="0.25">
      <c r="B52" s="198" t="s">
        <v>32</v>
      </c>
      <c r="C52" s="214"/>
      <c r="D52" s="199"/>
      <c r="E52" s="188" t="s">
        <v>57</v>
      </c>
      <c r="F52" s="181" t="s">
        <v>57</v>
      </c>
      <c r="G52" s="180" t="s">
        <v>57</v>
      </c>
      <c r="H52" s="181" t="s">
        <v>57</v>
      </c>
      <c r="I52" s="180">
        <v>42124.92</v>
      </c>
      <c r="J52" s="181">
        <v>40080.29</v>
      </c>
      <c r="K52" s="180">
        <v>33705.32</v>
      </c>
      <c r="L52" s="181">
        <v>49780.58</v>
      </c>
      <c r="M52" s="180">
        <v>48937.32</v>
      </c>
      <c r="N52" s="181">
        <v>53043.75</v>
      </c>
      <c r="O52" s="180">
        <v>48480.42</v>
      </c>
      <c r="P52" s="181">
        <v>61226.79</v>
      </c>
      <c r="Q52" s="180">
        <v>62527.839999999997</v>
      </c>
      <c r="R52" s="181">
        <v>75436.81</v>
      </c>
      <c r="S52" s="180">
        <v>93286.99</v>
      </c>
      <c r="T52" s="181">
        <v>95614.21</v>
      </c>
      <c r="U52" s="180">
        <v>119083.8</v>
      </c>
      <c r="V52" s="181">
        <v>172214.39999999999</v>
      </c>
      <c r="W52" s="180">
        <v>149511.5</v>
      </c>
      <c r="X52" s="181">
        <v>156909.1</v>
      </c>
      <c r="Y52" s="180">
        <v>111950.2</v>
      </c>
      <c r="Z52" s="181">
        <v>113748.6</v>
      </c>
      <c r="AA52" s="180">
        <v>146002.29999999999</v>
      </c>
      <c r="AB52" s="181">
        <v>163035</v>
      </c>
      <c r="AC52" s="180">
        <v>167266.9</v>
      </c>
      <c r="AD52" s="181">
        <v>139127</v>
      </c>
      <c r="AE52" s="181">
        <v>241422</v>
      </c>
    </row>
    <row r="53" spans="2:31" x14ac:dyDescent="0.25">
      <c r="B53" s="200" t="s">
        <v>33</v>
      </c>
      <c r="C53" s="215"/>
      <c r="D53" s="201"/>
      <c r="E53" s="188" t="s">
        <v>57</v>
      </c>
      <c r="F53" s="181" t="s">
        <v>57</v>
      </c>
      <c r="G53" s="180" t="s">
        <v>57</v>
      </c>
      <c r="H53" s="181" t="s">
        <v>57</v>
      </c>
      <c r="I53" s="180">
        <v>11349.32</v>
      </c>
      <c r="J53" s="181">
        <v>12906.56</v>
      </c>
      <c r="K53" s="180">
        <v>14305.79</v>
      </c>
      <c r="L53" s="181">
        <v>15257.92</v>
      </c>
      <c r="M53" s="180">
        <v>16376.56</v>
      </c>
      <c r="N53" s="181">
        <v>17210.580000000002</v>
      </c>
      <c r="O53" s="180">
        <v>17498.55</v>
      </c>
      <c r="P53" s="181">
        <v>29100.06</v>
      </c>
      <c r="Q53" s="180">
        <v>25162.639999999999</v>
      </c>
      <c r="R53" s="181">
        <v>17124.72</v>
      </c>
      <c r="S53" s="180">
        <v>19884.61</v>
      </c>
      <c r="T53" s="181">
        <v>15487.72</v>
      </c>
      <c r="U53" s="180">
        <v>28449.99</v>
      </c>
      <c r="V53" s="181">
        <v>20282.52</v>
      </c>
      <c r="W53" s="180">
        <v>53164.29</v>
      </c>
      <c r="X53" s="181">
        <v>30856.33</v>
      </c>
      <c r="Y53" s="180">
        <v>36559.18</v>
      </c>
      <c r="Z53" s="181">
        <v>17919.52</v>
      </c>
      <c r="AA53" s="180">
        <v>20251.29</v>
      </c>
      <c r="AB53" s="181">
        <v>21004.62</v>
      </c>
      <c r="AC53" s="180">
        <v>22367.29</v>
      </c>
      <c r="AD53" s="181">
        <v>13066.72</v>
      </c>
      <c r="AE53" s="181">
        <v>17113.259999999998</v>
      </c>
    </row>
    <row r="54" spans="2:31" x14ac:dyDescent="0.25">
      <c r="B54" s="14" t="s">
        <v>34</v>
      </c>
      <c r="C54" s="15"/>
      <c r="D54" s="16"/>
      <c r="E54" s="188" t="s">
        <v>57</v>
      </c>
      <c r="F54" s="181" t="s">
        <v>57</v>
      </c>
      <c r="G54" s="180" t="s">
        <v>57</v>
      </c>
      <c r="H54" s="181" t="s">
        <v>57</v>
      </c>
      <c r="I54" s="180">
        <v>14935.98</v>
      </c>
      <c r="J54" s="181">
        <v>8935.2620000000006</v>
      </c>
      <c r="K54" s="180">
        <v>16957.849999999999</v>
      </c>
      <c r="L54" s="181">
        <v>10010.59</v>
      </c>
      <c r="M54" s="180">
        <v>12316.75</v>
      </c>
      <c r="N54" s="181">
        <v>16421.439999999999</v>
      </c>
      <c r="O54" s="180">
        <v>17739.150000000001</v>
      </c>
      <c r="P54" s="181">
        <v>23454.31</v>
      </c>
      <c r="Q54" s="180">
        <v>33195.71</v>
      </c>
      <c r="R54" s="181">
        <v>30736.1</v>
      </c>
      <c r="S54" s="180">
        <v>34720.42</v>
      </c>
      <c r="T54" s="181">
        <v>32883.29</v>
      </c>
      <c r="U54" s="180">
        <v>57028.28</v>
      </c>
      <c r="V54" s="181">
        <v>78372.56</v>
      </c>
      <c r="W54" s="180">
        <v>62796.49</v>
      </c>
      <c r="X54" s="181">
        <v>41714.959999999999</v>
      </c>
      <c r="Y54" s="180">
        <v>38066.89</v>
      </c>
      <c r="Z54" s="181">
        <v>31816.48</v>
      </c>
      <c r="AA54" s="180">
        <v>26293.7</v>
      </c>
      <c r="AB54" s="181">
        <v>23959.65</v>
      </c>
      <c r="AC54" s="180">
        <v>30401.7</v>
      </c>
      <c r="AD54" s="181">
        <v>21880.82</v>
      </c>
      <c r="AE54" s="181">
        <v>34779.24</v>
      </c>
    </row>
    <row r="55" spans="2:31" x14ac:dyDescent="0.25">
      <c r="B55" s="17" t="s">
        <v>35</v>
      </c>
      <c r="C55" s="18"/>
      <c r="D55" s="19"/>
      <c r="E55" s="188" t="s">
        <v>57</v>
      </c>
      <c r="F55" s="181" t="s">
        <v>57</v>
      </c>
      <c r="G55" s="180" t="s">
        <v>57</v>
      </c>
      <c r="H55" s="181" t="s">
        <v>57</v>
      </c>
      <c r="I55" s="180">
        <v>3043.3679999999999</v>
      </c>
      <c r="J55" s="181">
        <v>5809.11</v>
      </c>
      <c r="K55" s="180">
        <v>5184.4459999999999</v>
      </c>
      <c r="L55" s="181">
        <v>3523.2260000000001</v>
      </c>
      <c r="M55" s="180">
        <v>4161.0360000000001</v>
      </c>
      <c r="N55" s="181">
        <v>4450.7039999999997</v>
      </c>
      <c r="O55" s="180">
        <v>4421.8540000000003</v>
      </c>
      <c r="P55" s="181">
        <v>4446.0829999999996</v>
      </c>
      <c r="Q55" s="180">
        <v>5343.22</v>
      </c>
      <c r="R55" s="181">
        <v>6287.0550000000003</v>
      </c>
      <c r="S55" s="180">
        <v>6785.7</v>
      </c>
      <c r="T55" s="181">
        <v>9172.1039999999994</v>
      </c>
      <c r="U55" s="180">
        <v>9814.4580000000005</v>
      </c>
      <c r="V55" s="181">
        <v>18084.830000000002</v>
      </c>
      <c r="W55" s="180">
        <v>17202.64</v>
      </c>
      <c r="X55" s="181">
        <v>13472.12</v>
      </c>
      <c r="Y55" s="180">
        <v>13410</v>
      </c>
      <c r="Z55" s="181">
        <v>9272.0480000000007</v>
      </c>
      <c r="AA55" s="180">
        <v>11109.1</v>
      </c>
      <c r="AB55" s="181">
        <v>11067.31</v>
      </c>
      <c r="AC55" s="180">
        <v>10660.95</v>
      </c>
      <c r="AD55" s="181">
        <v>6485.9179999999997</v>
      </c>
      <c r="AE55" s="181">
        <v>7750.5590000000002</v>
      </c>
    </row>
    <row r="56" spans="2:31" ht="15.75" thickBot="1" x14ac:dyDescent="0.3">
      <c r="B56" s="20" t="s">
        <v>36</v>
      </c>
      <c r="C56" s="21"/>
      <c r="D56" s="22"/>
      <c r="E56" s="189" t="s">
        <v>57</v>
      </c>
      <c r="F56" s="182" t="s">
        <v>57</v>
      </c>
      <c r="G56" s="183" t="s">
        <v>57</v>
      </c>
      <c r="H56" s="182" t="s">
        <v>57</v>
      </c>
      <c r="I56" s="183">
        <v>0.56399999999999995</v>
      </c>
      <c r="J56" s="182">
        <v>6.6000000000000003E-2</v>
      </c>
      <c r="K56" s="183">
        <v>5.5E-2</v>
      </c>
      <c r="L56" s="182">
        <v>24.9</v>
      </c>
      <c r="M56" s="183">
        <v>63.206000000000003</v>
      </c>
      <c r="N56" s="182">
        <v>15.195</v>
      </c>
      <c r="O56" s="183">
        <v>80.084999999999994</v>
      </c>
      <c r="P56" s="182">
        <v>102.372</v>
      </c>
      <c r="Q56" s="183">
        <v>153.49100000000001</v>
      </c>
      <c r="R56" s="182">
        <v>258.58800000000002</v>
      </c>
      <c r="S56" s="183">
        <v>127.85299999999999</v>
      </c>
      <c r="T56" s="182">
        <v>177.661</v>
      </c>
      <c r="U56" s="183">
        <v>119.08799999999999</v>
      </c>
      <c r="V56" s="182">
        <v>100.51</v>
      </c>
      <c r="W56" s="183">
        <v>96.953999999999994</v>
      </c>
      <c r="X56" s="182">
        <v>197.90600000000001</v>
      </c>
      <c r="Y56" s="183">
        <v>105.991</v>
      </c>
      <c r="Z56" s="182">
        <v>153.024</v>
      </c>
      <c r="AA56" s="183">
        <v>140.94300000000001</v>
      </c>
      <c r="AB56" s="182">
        <v>100.22</v>
      </c>
      <c r="AC56" s="183">
        <v>120.80500000000001</v>
      </c>
      <c r="AD56" s="182">
        <v>64.302000000000007</v>
      </c>
      <c r="AE56" s="182">
        <v>135.78200000000001</v>
      </c>
    </row>
    <row r="57" spans="2:31" x14ac:dyDescent="0.25">
      <c r="B57" t="s">
        <v>51</v>
      </c>
    </row>
    <row r="59" spans="2:31" x14ac:dyDescent="0.25">
      <c r="G59" s="172"/>
      <c r="H59" s="173"/>
      <c r="I59" s="172"/>
      <c r="J59" s="172"/>
      <c r="K59" s="172"/>
    </row>
    <row r="60" spans="2:31" x14ac:dyDescent="0.25">
      <c r="F60" s="172"/>
      <c r="G60" s="172"/>
      <c r="H60" s="172"/>
      <c r="I60" s="172"/>
      <c r="J60" s="172"/>
      <c r="K60" s="172"/>
    </row>
    <row r="61" spans="2:31" x14ac:dyDescent="0.25">
      <c r="E61" s="172"/>
      <c r="F61" s="173"/>
      <c r="G61" s="174"/>
      <c r="H61" s="173"/>
      <c r="I61" s="173"/>
      <c r="J61" s="172"/>
      <c r="K61" s="172"/>
    </row>
    <row r="62" spans="2:31" x14ac:dyDescent="0.25">
      <c r="E62" s="172"/>
      <c r="F62" s="173"/>
      <c r="G62" s="172"/>
      <c r="H62" s="172"/>
      <c r="I62" s="172"/>
      <c r="J62" s="172"/>
      <c r="K62" s="172"/>
    </row>
    <row r="63" spans="2:31" x14ac:dyDescent="0.25">
      <c r="E63" s="172"/>
      <c r="F63" s="172"/>
      <c r="G63" s="172"/>
      <c r="H63" s="172"/>
      <c r="I63" s="172"/>
      <c r="J63" s="172"/>
      <c r="K63" s="172"/>
    </row>
    <row r="64" spans="2:31" x14ac:dyDescent="0.25">
      <c r="E64" s="172"/>
      <c r="F64" s="172"/>
      <c r="G64" s="172"/>
      <c r="H64" s="172"/>
      <c r="I64" s="172"/>
      <c r="J64" s="172"/>
      <c r="K64" s="172"/>
    </row>
    <row r="65" spans="5:11" x14ac:dyDescent="0.25">
      <c r="E65" s="172"/>
      <c r="F65" s="172"/>
      <c r="G65" s="172"/>
      <c r="H65" s="172"/>
      <c r="I65" s="172"/>
      <c r="J65" s="172"/>
      <c r="K65" s="173"/>
    </row>
    <row r="66" spans="5:11" x14ac:dyDescent="0.25">
      <c r="E66" s="172"/>
      <c r="F66" s="172"/>
      <c r="G66" s="173"/>
      <c r="H66" s="172"/>
      <c r="I66" s="172"/>
      <c r="J66" s="172"/>
      <c r="K66" s="172"/>
    </row>
    <row r="67" spans="5:11" x14ac:dyDescent="0.25">
      <c r="E67" s="172"/>
      <c r="F67" s="172"/>
      <c r="G67" s="172"/>
      <c r="H67" s="173"/>
      <c r="I67" s="172"/>
      <c r="J67" s="173"/>
      <c r="K67" s="172"/>
    </row>
    <row r="68" spans="5:11" x14ac:dyDescent="0.25">
      <c r="E68" s="172"/>
      <c r="F68" s="172"/>
      <c r="G68" s="172"/>
      <c r="H68" s="172"/>
      <c r="I68" s="172"/>
      <c r="J68" s="173"/>
      <c r="K68" s="172"/>
    </row>
    <row r="69" spans="5:11" x14ac:dyDescent="0.25">
      <c r="E69" s="172"/>
      <c r="F69" s="172"/>
      <c r="G69" s="172"/>
      <c r="H69" s="172"/>
      <c r="I69" s="172"/>
      <c r="J69" s="172"/>
      <c r="K69" s="172"/>
    </row>
    <row r="70" spans="5:11" x14ac:dyDescent="0.25">
      <c r="E70" s="172"/>
      <c r="F70" s="172"/>
      <c r="G70" s="172"/>
      <c r="H70" s="172"/>
      <c r="I70" s="172"/>
      <c r="J70" s="172"/>
    </row>
    <row r="71" spans="5:11" x14ac:dyDescent="0.25">
      <c r="E71" s="172"/>
      <c r="F71" s="173"/>
      <c r="G71" s="172"/>
      <c r="H71" s="172"/>
      <c r="I71" s="172"/>
      <c r="J71" s="172"/>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40" workbookViewId="0">
      <selection activeCell="P58" sqref="P58"/>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18" t="s">
        <v>49</v>
      </c>
      <c r="C7" s="220"/>
      <c r="D7" s="220"/>
      <c r="E7" s="220"/>
      <c r="M7" s="221" t="s">
        <v>7</v>
      </c>
      <c r="N7" s="222"/>
      <c r="O7" s="222"/>
      <c r="P7" s="222"/>
    </row>
    <row r="8" spans="2:16" x14ac:dyDescent="0.25">
      <c r="B8" s="220"/>
      <c r="C8" s="220"/>
      <c r="D8" s="220"/>
      <c r="E8" s="220"/>
      <c r="M8" s="222"/>
      <c r="N8" s="222"/>
      <c r="O8" s="222"/>
      <c r="P8" s="222"/>
    </row>
    <row r="9" spans="2:16" x14ac:dyDescent="0.25">
      <c r="B9" s="220"/>
      <c r="C9" s="220"/>
      <c r="D9" s="220"/>
      <c r="E9" s="220"/>
      <c r="M9" s="222"/>
      <c r="N9" s="222"/>
      <c r="O9" s="222"/>
      <c r="P9" s="222"/>
    </row>
    <row r="10" spans="2:16" x14ac:dyDescent="0.25">
      <c r="B10" s="220"/>
      <c r="C10" s="220"/>
      <c r="D10" s="220"/>
      <c r="E10" s="220"/>
      <c r="M10" s="222"/>
      <c r="N10" s="222"/>
      <c r="O10" s="222"/>
      <c r="P10" s="222"/>
    </row>
    <row r="11" spans="2:16" x14ac:dyDescent="0.25">
      <c r="B11" s="220"/>
      <c r="C11" s="220"/>
      <c r="D11" s="220"/>
      <c r="E11" s="220"/>
      <c r="M11" s="222"/>
      <c r="N11" s="222"/>
      <c r="O11" s="222"/>
      <c r="P11" s="222"/>
    </row>
    <row r="12" spans="2:16" x14ac:dyDescent="0.25">
      <c r="B12" s="220"/>
      <c r="C12" s="220"/>
      <c r="D12" s="220"/>
      <c r="E12" s="220"/>
      <c r="M12" s="222"/>
      <c r="N12" s="222"/>
      <c r="O12" s="222"/>
      <c r="P12" s="222"/>
    </row>
    <row r="13" spans="2:16" x14ac:dyDescent="0.25">
      <c r="B13" s="220"/>
      <c r="C13" s="220"/>
      <c r="D13" s="220"/>
      <c r="E13" s="220"/>
      <c r="M13" s="222"/>
      <c r="N13" s="222"/>
      <c r="O13" s="222"/>
      <c r="P13" s="222"/>
    </row>
    <row r="14" spans="2:16" x14ac:dyDescent="0.25">
      <c r="B14" s="220"/>
      <c r="C14" s="220"/>
      <c r="D14" s="220"/>
      <c r="E14" s="220"/>
      <c r="M14" s="222"/>
      <c r="N14" s="222"/>
      <c r="O14" s="222"/>
      <c r="P14" s="222"/>
    </row>
    <row r="15" spans="2:16" x14ac:dyDescent="0.25">
      <c r="B15" s="220"/>
      <c r="C15" s="220"/>
      <c r="D15" s="220"/>
      <c r="E15" s="220"/>
      <c r="M15" s="222"/>
      <c r="N15" s="222"/>
      <c r="O15" s="222"/>
      <c r="P15" s="222"/>
    </row>
    <row r="16" spans="2:16" x14ac:dyDescent="0.25">
      <c r="B16" s="220"/>
      <c r="C16" s="220"/>
      <c r="D16" s="220"/>
      <c r="E16" s="220"/>
      <c r="M16" s="222"/>
      <c r="N16" s="222"/>
      <c r="O16" s="222"/>
      <c r="P16" s="222"/>
    </row>
    <row r="17" spans="3:15" x14ac:dyDescent="0.25">
      <c r="C17" s="205" t="s">
        <v>3</v>
      </c>
      <c r="D17" s="205"/>
      <c r="E17" s="205"/>
      <c r="M17" s="205" t="s">
        <v>3</v>
      </c>
      <c r="N17" s="205"/>
      <c r="O17" s="205"/>
    </row>
    <row r="44" spans="2:30" ht="15.75" thickBot="1" x14ac:dyDescent="0.3"/>
    <row r="45" spans="2:30" ht="15.75" thickBot="1" x14ac:dyDescent="0.3">
      <c r="B45" s="5" t="s">
        <v>14</v>
      </c>
      <c r="C45" s="32"/>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3" t="s">
        <v>26</v>
      </c>
      <c r="C46" s="224"/>
      <c r="D46" s="143" t="e">
        <f>+A!D46-B!E46</f>
        <v>#VALUE!</v>
      </c>
      <c r="E46" s="144" t="e">
        <f>+A!E46-B!F46</f>
        <v>#VALUE!</v>
      </c>
      <c r="F46" s="143" t="e">
        <f>+A!F46-B!G46</f>
        <v>#VALUE!</v>
      </c>
      <c r="G46" s="144" t="e">
        <f>+A!G46-B!H46</f>
        <v>#VALUE!</v>
      </c>
      <c r="H46" s="143">
        <f>+A!H46-B!I46</f>
        <v>210269.99</v>
      </c>
      <c r="I46" s="144">
        <f>+A!I46-B!J46</f>
        <v>151332.72</v>
      </c>
      <c r="J46" s="143">
        <f>+A!J46-B!K46</f>
        <v>135613.69</v>
      </c>
      <c r="K46" s="144">
        <f>+A!K46-B!L46</f>
        <v>159419.46</v>
      </c>
      <c r="L46" s="143">
        <f>+A!L46-B!M46</f>
        <v>141090.79999999999</v>
      </c>
      <c r="M46" s="144">
        <f>+A!M46-B!N46</f>
        <v>192909.19</v>
      </c>
      <c r="N46" s="143">
        <f>+A!N46-B!O46</f>
        <v>274601.59999999998</v>
      </c>
      <c r="O46" s="144">
        <f>+A!O46-B!P46</f>
        <v>245066.40000000002</v>
      </c>
      <c r="P46" s="143">
        <f>+A!P46-B!Q46</f>
        <v>257426.10000000003</v>
      </c>
      <c r="Q46" s="144">
        <f>+A!Q46-B!R46</f>
        <v>322846.3</v>
      </c>
      <c r="R46" s="143">
        <f>+A!R46-B!S46</f>
        <v>248208.3</v>
      </c>
      <c r="S46" s="144">
        <f>+A!S46-B!T46</f>
        <v>288488.8</v>
      </c>
      <c r="T46" s="143">
        <f>+A!T46-B!U46</f>
        <v>397281.79999999993</v>
      </c>
      <c r="U46" s="144">
        <f>+A!U46-B!V46</f>
        <v>188683.30000000005</v>
      </c>
      <c r="V46" s="143">
        <f>+A!V46-B!W46</f>
        <v>199907.3</v>
      </c>
      <c r="W46" s="144">
        <f>+A!W46-B!X46</f>
        <v>201305.00000000003</v>
      </c>
      <c r="X46" s="145">
        <f>+A!X46-B!Y46</f>
        <v>257819.7</v>
      </c>
      <c r="Y46" s="145">
        <f>+A!Y46-B!Z46</f>
        <v>249077.00000000003</v>
      </c>
      <c r="Z46" s="145">
        <f>+A!Z46-B!AA46</f>
        <v>267899.40000000002</v>
      </c>
      <c r="AA46" s="145">
        <f>+A!AA46-B!AB46</f>
        <v>141385.20000000001</v>
      </c>
      <c r="AB46" s="145">
        <f>+A!AB46-B!AC46</f>
        <v>200364.90000000002</v>
      </c>
      <c r="AC46" s="145">
        <f>+A!AC46-B!AD46</f>
        <v>187289.89999999997</v>
      </c>
      <c r="AD46" s="145">
        <f>+A!AD46-B!AE46</f>
        <v>127422.49999999994</v>
      </c>
    </row>
    <row r="47" spans="2:30" x14ac:dyDescent="0.25">
      <c r="B47" s="200" t="s">
        <v>16</v>
      </c>
      <c r="C47" s="201"/>
      <c r="D47" s="23" t="e">
        <f>+A!D47-B!E47</f>
        <v>#VALUE!</v>
      </c>
      <c r="E47" s="24" t="e">
        <f>+A!E47-B!F47</f>
        <v>#VALUE!</v>
      </c>
      <c r="F47" s="23" t="e">
        <f>+A!F47-B!G47</f>
        <v>#VALUE!</v>
      </c>
      <c r="G47" s="24" t="e">
        <f>+A!G47-B!H47</f>
        <v>#VALUE!</v>
      </c>
      <c r="H47" s="23">
        <f>+A!H47-B!I47</f>
        <v>247839.06100000002</v>
      </c>
      <c r="I47" s="24">
        <f>+A!I47-B!J47</f>
        <v>184633.364</v>
      </c>
      <c r="J47" s="24">
        <f>+A!J47-B!K47</f>
        <v>162849.117</v>
      </c>
      <c r="K47" s="24">
        <f>+A!K47-B!L47</f>
        <v>190955.98500000002</v>
      </c>
      <c r="L47" s="23">
        <f>+A!L47-B!M47</f>
        <v>183847.19099999999</v>
      </c>
      <c r="M47" s="24">
        <f>+A!M47-B!N47</f>
        <v>218063.45799999998</v>
      </c>
      <c r="N47" s="23">
        <f>+A!N47-B!O47</f>
        <v>292634.34299999999</v>
      </c>
      <c r="O47" s="24">
        <f>+A!O47-B!P47</f>
        <v>285035.989</v>
      </c>
      <c r="P47" s="23">
        <f>+A!P47-B!Q47</f>
        <v>300178.64900000003</v>
      </c>
      <c r="Q47" s="24">
        <f>+A!Q47-B!R47</f>
        <v>362907.75800000003</v>
      </c>
      <c r="R47" s="23">
        <f>+A!R47-B!S47</f>
        <v>319233.875</v>
      </c>
      <c r="S47" s="24">
        <f>+A!S47-B!T47</f>
        <v>327469.95900000003</v>
      </c>
      <c r="T47" s="23">
        <f>+A!T47-B!U47</f>
        <v>452991.50900000002</v>
      </c>
      <c r="U47" s="24">
        <f>+A!U47-B!V47</f>
        <v>358660.20300000004</v>
      </c>
      <c r="V47" s="23">
        <f>+A!V47-B!W47</f>
        <v>389100.935</v>
      </c>
      <c r="W47" s="24">
        <f>+A!W47-B!X47</f>
        <v>403414.71</v>
      </c>
      <c r="X47" s="25">
        <f>+A!X47-B!Y47</f>
        <v>430514.57</v>
      </c>
      <c r="Y47" s="25">
        <f>+A!Y47-B!Z47</f>
        <v>388766.02</v>
      </c>
      <c r="Z47" s="25">
        <f>+A!Z47-B!AA47</f>
        <v>397203.75</v>
      </c>
      <c r="AA47" s="25">
        <f>+A!AA47-B!AB47</f>
        <v>318026.41000000003</v>
      </c>
      <c r="AB47" s="25">
        <f>+A!AB47-B!AC47</f>
        <v>320647.02</v>
      </c>
      <c r="AC47" s="25">
        <f>+A!AC47-B!AD47</f>
        <v>357141.29</v>
      </c>
      <c r="AD47" s="25">
        <f>+A!AD47-B!AE47</f>
        <v>423099.04000000004</v>
      </c>
    </row>
    <row r="48" spans="2:30" x14ac:dyDescent="0.25">
      <c r="B48" s="198" t="s">
        <v>17</v>
      </c>
      <c r="C48" s="199"/>
      <c r="D48" s="26" t="e">
        <f>+A!D48-B!E48</f>
        <v>#VALUE!</v>
      </c>
      <c r="E48" s="27" t="e">
        <f>+A!E48-B!F48</f>
        <v>#VALUE!</v>
      </c>
      <c r="F48" s="26" t="e">
        <f>+A!F48-B!G48</f>
        <v>#VALUE!</v>
      </c>
      <c r="G48" s="27" t="e">
        <f>+A!G48-B!H48</f>
        <v>#VALUE!</v>
      </c>
      <c r="H48" s="26" t="e">
        <f>+A!H48-B!I48</f>
        <v>#VALUE!</v>
      </c>
      <c r="I48" s="27">
        <f>+A!I48-B!J48</f>
        <v>330.57600000000002</v>
      </c>
      <c r="J48" s="26" t="e">
        <f>+A!J47-B!K48</f>
        <v>#VALUE!</v>
      </c>
      <c r="K48" s="27">
        <f>+A!K48-B!L48</f>
        <v>567.92499999999995</v>
      </c>
      <c r="L48" s="26">
        <f>+A!L48-B!M48</f>
        <v>1574.1979999999999</v>
      </c>
      <c r="M48" s="27">
        <f>+A!M48-B!N48</f>
        <v>1984.742</v>
      </c>
      <c r="N48" s="26">
        <f>+A!N48-B!O48</f>
        <v>346.34000000000003</v>
      </c>
      <c r="O48" s="27">
        <f>+A!O48-B!P48</f>
        <v>405.13299999999998</v>
      </c>
      <c r="P48" s="26" t="e">
        <f>+A!P48-B!Q48</f>
        <v>#VALUE!</v>
      </c>
      <c r="Q48" s="27">
        <f>+A!Q48-B!R48</f>
        <v>-57.536000000000001</v>
      </c>
      <c r="R48" s="26">
        <f>+A!R48-B!S48</f>
        <v>3560.029</v>
      </c>
      <c r="S48" s="27">
        <f>+A!S48-B!T48</f>
        <v>2096.2490000000003</v>
      </c>
      <c r="T48" s="26">
        <f>+A!T48-B!U48</f>
        <v>8411.5349999999999</v>
      </c>
      <c r="U48" s="27">
        <f>+A!U48-B!V48</f>
        <v>9286.9169999999995</v>
      </c>
      <c r="V48" s="26">
        <f>+A!V48-B!W48</f>
        <v>24897.442999999999</v>
      </c>
      <c r="W48" s="27">
        <f>+A!W48-B!X48</f>
        <v>15961.433999999999</v>
      </c>
      <c r="X48" s="28">
        <f>+A!X48-B!Y48</f>
        <v>6362.8559999999998</v>
      </c>
      <c r="Y48" s="28">
        <f>+A!Y48-B!Z48</f>
        <v>5111.38</v>
      </c>
      <c r="Z48" s="28">
        <f>+A!Z48-B!AA48</f>
        <v>8711.9149999999991</v>
      </c>
      <c r="AA48" s="28">
        <f>+A!AA48-B!AB48</f>
        <v>-3092.5229999999997</v>
      </c>
      <c r="AB48" s="28">
        <f>+A!AB48-B!AC48</f>
        <v>514.4389999999994</v>
      </c>
      <c r="AC48" s="28">
        <f>+A!AC48-B!AD48</f>
        <v>-8817.3269999999993</v>
      </c>
      <c r="AD48" s="28">
        <f>+A!AD48-B!AE48</f>
        <v>-468.13099999999986</v>
      </c>
    </row>
    <row r="49" spans="2:30" x14ac:dyDescent="0.25">
      <c r="B49" s="200" t="s">
        <v>18</v>
      </c>
      <c r="C49" s="201"/>
      <c r="D49" s="23" t="e">
        <f>+A!D49-B!E49</f>
        <v>#VALUE!</v>
      </c>
      <c r="E49" s="24" t="e">
        <f>+A!E49-B!F49</f>
        <v>#VALUE!</v>
      </c>
      <c r="F49" s="23" t="e">
        <f>+A!F49-B!G49</f>
        <v>#VALUE!</v>
      </c>
      <c r="G49" s="24" t="e">
        <f>+A!G49-B!H49</f>
        <v>#VALUE!</v>
      </c>
      <c r="H49" s="23" t="e">
        <f>+A!H49-B!I49</f>
        <v>#VALUE!</v>
      </c>
      <c r="I49" s="24">
        <f>+A!I49-B!J49</f>
        <v>-944.92399999999998</v>
      </c>
      <c r="J49" s="23">
        <f>+A!J48-B!K49</f>
        <v>1684.115</v>
      </c>
      <c r="K49" s="24">
        <f>+A!K49-B!L49</f>
        <v>-1023.926</v>
      </c>
      <c r="L49" s="23">
        <f>+A!L49-B!M49</f>
        <v>-1377.723</v>
      </c>
      <c r="M49" s="24">
        <f>+A!M49-B!N49</f>
        <v>-1364.248</v>
      </c>
      <c r="N49" s="23">
        <f>+A!N49-B!O49</f>
        <v>-1371.153</v>
      </c>
      <c r="O49" s="24">
        <f>+A!O49-B!P49</f>
        <v>-1021.527</v>
      </c>
      <c r="P49" s="23">
        <f>+A!P49-B!Q49</f>
        <v>-425.55899999999997</v>
      </c>
      <c r="Q49" s="24">
        <f>+A!Q49-B!R49</f>
        <v>12403.218000000001</v>
      </c>
      <c r="R49" s="23">
        <f>+A!R49-B!S49</f>
        <v>-687.42599999999993</v>
      </c>
      <c r="S49" s="24">
        <f>+A!S49-B!T49</f>
        <v>-803.73200000000008</v>
      </c>
      <c r="T49" s="23">
        <f>+A!T49-B!U49</f>
        <v>-2928.8679999999999</v>
      </c>
      <c r="U49" s="24">
        <f>+A!U49-B!V49</f>
        <v>4600.3089999999993</v>
      </c>
      <c r="V49" s="23">
        <f>+A!V49-B!W49</f>
        <v>30562.300999999999</v>
      </c>
      <c r="W49" s="24">
        <f>+A!W49-B!X49</f>
        <v>4384.4189999999999</v>
      </c>
      <c r="X49" s="25">
        <f>+A!X49-B!Y49</f>
        <v>1530.0830000000001</v>
      </c>
      <c r="Y49" s="25">
        <f>+A!Y49-B!Z49</f>
        <v>4421.2240000000002</v>
      </c>
      <c r="Z49" s="25">
        <f>+A!Z49-B!AA49</f>
        <v>1939.097</v>
      </c>
      <c r="AA49" s="25">
        <f>+A!AA49-B!AB49</f>
        <v>-88.643000000000029</v>
      </c>
      <c r="AB49" s="25">
        <f>+A!AB49-B!AC49</f>
        <v>4353.1739999999991</v>
      </c>
      <c r="AC49" s="25">
        <f>+A!AC49-B!AD49</f>
        <v>4470.277</v>
      </c>
      <c r="AD49" s="25">
        <f>+A!AD49-B!AE49</f>
        <v>5990.9219999999987</v>
      </c>
    </row>
    <row r="50" spans="2:30" x14ac:dyDescent="0.25">
      <c r="B50" s="198" t="s">
        <v>19</v>
      </c>
      <c r="C50" s="199"/>
      <c r="D50" s="26" t="e">
        <f>+A!D50-B!E50</f>
        <v>#VALUE!</v>
      </c>
      <c r="E50" s="27" t="e">
        <f>+A!E50-B!F50</f>
        <v>#VALUE!</v>
      </c>
      <c r="F50" s="26" t="e">
        <f>+A!F50-B!G50</f>
        <v>#VALUE!</v>
      </c>
      <c r="G50" s="27" t="e">
        <f>+A!G50-B!H50</f>
        <v>#VALUE!</v>
      </c>
      <c r="H50" s="26">
        <f>+A!H50-B!I50</f>
        <v>19155.607</v>
      </c>
      <c r="I50" s="27">
        <f>+A!I50-B!J50</f>
        <v>14179.780999999999</v>
      </c>
      <c r="J50" s="26">
        <f>+A!J49-B!K50</f>
        <v>-34.419000000000004</v>
      </c>
      <c r="K50" s="27">
        <f>+A!K50-B!L50</f>
        <v>21222.031999999999</v>
      </c>
      <c r="L50" s="26">
        <f>+A!L50-B!M50</f>
        <v>5673.7759999999998</v>
      </c>
      <c r="M50" s="27">
        <f>+A!M50-B!N50</f>
        <v>15905.387999999999</v>
      </c>
      <c r="N50" s="26">
        <f>+A!N50-B!O50</f>
        <v>20303.846000000001</v>
      </c>
      <c r="O50" s="27" t="e">
        <f>+A!O50-B!P50</f>
        <v>#VALUE!</v>
      </c>
      <c r="P50" s="26">
        <f>+A!P50-B!Q50</f>
        <v>-216.87800000000001</v>
      </c>
      <c r="Q50" s="27">
        <f>+A!Q50-B!R50</f>
        <v>39393.218000000001</v>
      </c>
      <c r="R50" s="26">
        <f>+A!R50-B!S50</f>
        <v>54756.438000000002</v>
      </c>
      <c r="S50" s="27">
        <f>+A!S50-B!T50</f>
        <v>88784.327000000005</v>
      </c>
      <c r="T50" s="26">
        <f>+A!T50-B!U50</f>
        <v>132673.14299999998</v>
      </c>
      <c r="U50" s="27">
        <f>+A!U50-B!V50</f>
        <v>90410.667000000001</v>
      </c>
      <c r="V50" s="26">
        <f>+A!V50-B!W50</f>
        <v>17345.351000000002</v>
      </c>
      <c r="W50" s="27">
        <f>+A!W50-B!X50</f>
        <v>8828.2939999999999</v>
      </c>
      <c r="X50" s="28">
        <f>+A!X50-B!Y50</f>
        <v>6812.1649999999991</v>
      </c>
      <c r="Y50" s="28">
        <f>+A!Y50-B!Z50</f>
        <v>14565.544000000002</v>
      </c>
      <c r="Z50" s="28">
        <f>+A!Z50-B!AA50</f>
        <v>42187.737000000001</v>
      </c>
      <c r="AA50" s="28">
        <f>+A!AA50-B!AB50</f>
        <v>-1084.0940000000001</v>
      </c>
      <c r="AB50" s="28">
        <f>+A!AB50-B!AC50</f>
        <v>9657.1419999999998</v>
      </c>
      <c r="AC50" s="28">
        <f>+A!AC50-B!AD50</f>
        <v>7959.7889999999998</v>
      </c>
      <c r="AD50" s="28">
        <f>+A!AD50-B!AE50</f>
        <v>-7020.75</v>
      </c>
    </row>
    <row r="51" spans="2:30" x14ac:dyDescent="0.25">
      <c r="B51" s="200" t="s">
        <v>20</v>
      </c>
      <c r="C51" s="201"/>
      <c r="D51" s="23" t="e">
        <f>+A!D51-B!E51</f>
        <v>#VALUE!</v>
      </c>
      <c r="E51" s="24" t="e">
        <f>+A!E51-B!F51</f>
        <v>#VALUE!</v>
      </c>
      <c r="F51" s="23" t="e">
        <f>+A!F51-B!G51</f>
        <v>#VALUE!</v>
      </c>
      <c r="G51" s="24" t="e">
        <f>+A!G51-B!H51</f>
        <v>#VALUE!</v>
      </c>
      <c r="H51" s="23">
        <f>+A!H51-B!I51</f>
        <v>1960.2019999999998</v>
      </c>
      <c r="I51" s="24">
        <f>+A!I51-B!J51</f>
        <v>1354.5640000000001</v>
      </c>
      <c r="J51" s="23">
        <f>+A!J50-B!K51</f>
        <v>11057.048000000001</v>
      </c>
      <c r="K51" s="24">
        <f>+A!K51-B!L51</f>
        <v>276.30900000000003</v>
      </c>
      <c r="L51" s="23">
        <f>+A!L51-B!M51</f>
        <v>119.16199999999998</v>
      </c>
      <c r="M51" s="24">
        <f>+A!M51-B!N51</f>
        <v>-219.59299999999996</v>
      </c>
      <c r="N51" s="23">
        <f>+A!N51-B!O51</f>
        <v>-500.43299999999999</v>
      </c>
      <c r="O51" s="24">
        <f>+A!O51-B!P51</f>
        <v>-42.98399999999998</v>
      </c>
      <c r="P51" s="23">
        <f>+A!P51-B!Q51</f>
        <v>607.65200000000004</v>
      </c>
      <c r="Q51" s="24">
        <f>+A!Q51-B!R51</f>
        <v>982.30499999999995</v>
      </c>
      <c r="R51" s="23">
        <f>+A!R51-B!S51</f>
        <v>1731.8290000000002</v>
      </c>
      <c r="S51" s="24">
        <f>+A!S51-B!T51</f>
        <v>3322.9540000000002</v>
      </c>
      <c r="T51" s="23">
        <f>+A!T51-B!U51</f>
        <v>2971.3029999999999</v>
      </c>
      <c r="U51" s="24">
        <f>+A!U51-B!V51</f>
        <v>573.62500000000011</v>
      </c>
      <c r="V51" s="23">
        <f>+A!V51-B!W51</f>
        <v>104.02300000000002</v>
      </c>
      <c r="W51" s="24">
        <f>+A!W51-B!X51</f>
        <v>-321.17600000000016</v>
      </c>
      <c r="X51" s="25">
        <f>+A!X51-B!Y51</f>
        <v>-268.20600000000002</v>
      </c>
      <c r="Y51" s="25">
        <f>+A!Y51-B!Z51</f>
        <v>1500.2080000000001</v>
      </c>
      <c r="Z51" s="25">
        <f>+A!Z51-B!AA51</f>
        <v>148.09999999999997</v>
      </c>
      <c r="AA51" s="25">
        <f>+A!AA51-B!AB51</f>
        <v>-147.52499999999998</v>
      </c>
      <c r="AB51" s="25">
        <f>+A!AB51-B!AC51</f>
        <v>-728.471</v>
      </c>
      <c r="AC51" s="25">
        <f>+A!AC51-B!AD51</f>
        <v>-2684.92</v>
      </c>
      <c r="AD51" s="25">
        <f>+A!AD51-B!AE51</f>
        <v>-9119.9429999999993</v>
      </c>
    </row>
    <row r="52" spans="2:30" x14ac:dyDescent="0.25">
      <c r="B52" s="198" t="s">
        <v>21</v>
      </c>
      <c r="C52" s="199"/>
      <c r="D52" s="26" t="e">
        <f>+A!D52-B!E52</f>
        <v>#VALUE!</v>
      </c>
      <c r="E52" s="27" t="e">
        <f>+A!E52-B!F52</f>
        <v>#VALUE!</v>
      </c>
      <c r="F52" s="26" t="e">
        <f>+A!F52-B!G52</f>
        <v>#VALUE!</v>
      </c>
      <c r="G52" s="27" t="e">
        <f>+A!G52-B!H52</f>
        <v>#VALUE!</v>
      </c>
      <c r="H52" s="26">
        <f>+A!H52-B!I52</f>
        <v>-39551.441999999995</v>
      </c>
      <c r="I52" s="27">
        <f>+A!I52-B!J52</f>
        <v>-37576.889000000003</v>
      </c>
      <c r="J52" s="26">
        <f>+A!J51-B!K52</f>
        <v>-33250.877</v>
      </c>
      <c r="K52" s="27">
        <f>+A!K52-B!L52</f>
        <v>-47191.868999999999</v>
      </c>
      <c r="L52" s="26">
        <f>+A!L52-B!M52</f>
        <v>-47098.34</v>
      </c>
      <c r="M52" s="27">
        <f>+A!M52-B!N52</f>
        <v>-50526.377999999997</v>
      </c>
      <c r="N52" s="26">
        <f>+A!N52-B!O52</f>
        <v>-45908.368999999999</v>
      </c>
      <c r="O52" s="27">
        <f>+A!O52-B!P52</f>
        <v>-58289.182000000001</v>
      </c>
      <c r="P52" s="26">
        <f>+A!P52-B!Q52</f>
        <v>-56008.442999999999</v>
      </c>
      <c r="Q52" s="27">
        <f>+A!Q52-B!R52</f>
        <v>-67038.563999999998</v>
      </c>
      <c r="R52" s="26">
        <f>+A!R52-B!S52</f>
        <v>-73295.8</v>
      </c>
      <c r="S52" s="27">
        <f>+A!S52-B!T52</f>
        <v>-79292.140000000014</v>
      </c>
      <c r="T52" s="26">
        <f>+A!T52-B!U52</f>
        <v>-106325.94</v>
      </c>
      <c r="U52" s="27">
        <f>+A!U52-B!V52</f>
        <v>-162807.899</v>
      </c>
      <c r="V52" s="26">
        <f>+A!V52-B!W52</f>
        <v>-140401.30600000001</v>
      </c>
      <c r="W52" s="27">
        <f>+A!W52-B!X52</f>
        <v>-152993.34400000001</v>
      </c>
      <c r="X52" s="28">
        <f>+A!X52-B!Y52</f>
        <v>-107570.105</v>
      </c>
      <c r="Y52" s="28">
        <f>+A!Y52-B!Z52</f>
        <v>-110499.049</v>
      </c>
      <c r="Z52" s="28">
        <f>+A!Z52-B!AA52</f>
        <v>-141772.59599999999</v>
      </c>
      <c r="AA52" s="28">
        <f>+A!AA52-B!AB52</f>
        <v>-154652.32199999999</v>
      </c>
      <c r="AB52" s="28">
        <f>+A!AB52-B!AC52</f>
        <v>-161716.215</v>
      </c>
      <c r="AC52" s="28">
        <f>+A!AC52-B!AD52</f>
        <v>-134995.99799999999</v>
      </c>
      <c r="AD52" s="28">
        <f>+A!AD52-B!AE52</f>
        <v>-236140.91800000001</v>
      </c>
    </row>
    <row r="53" spans="2:30" x14ac:dyDescent="0.25">
      <c r="B53" s="200" t="s">
        <v>22</v>
      </c>
      <c r="C53" s="201"/>
      <c r="D53" s="23" t="e">
        <f>+A!D53-B!E53</f>
        <v>#VALUE!</v>
      </c>
      <c r="E53" s="24" t="e">
        <f>+A!E53-B!F53</f>
        <v>#VALUE!</v>
      </c>
      <c r="F53" s="23" t="e">
        <f>+A!F53-B!G53</f>
        <v>#VALUE!</v>
      </c>
      <c r="G53" s="24" t="e">
        <f>+A!G53-B!H53</f>
        <v>#VALUE!</v>
      </c>
      <c r="H53" s="23">
        <f>+A!H53-B!I53</f>
        <v>-3447.4979999999996</v>
      </c>
      <c r="I53" s="24">
        <f>+A!I53-B!J53</f>
        <v>3861.6600000000017</v>
      </c>
      <c r="J53" s="23">
        <f>+A!J52-B!K53</f>
        <v>-11657.289000000001</v>
      </c>
      <c r="K53" s="24">
        <f>+A!K53-B!L53</f>
        <v>7712.3000000000011</v>
      </c>
      <c r="L53" s="23">
        <f>+A!L53-B!M53</f>
        <v>14147.53</v>
      </c>
      <c r="M53" s="24">
        <f>+A!M53-B!N53</f>
        <v>27353.759999999995</v>
      </c>
      <c r="N53" s="23">
        <f>+A!N53-B!O53</f>
        <v>28040.360000000004</v>
      </c>
      <c r="O53" s="24">
        <f>+A!O53-B!P53</f>
        <v>45232.150000000009</v>
      </c>
      <c r="P53" s="23">
        <f>+A!P53-B!Q53</f>
        <v>47756.86</v>
      </c>
      <c r="Q53" s="24">
        <f>+A!Q53-B!R53</f>
        <v>8347.2899999999972</v>
      </c>
      <c r="R53" s="23">
        <f>+A!R53-B!S53</f>
        <v>-17603.012000000002</v>
      </c>
      <c r="S53" s="24">
        <f>+A!S53-B!T53</f>
        <v>-13547.172999999999</v>
      </c>
      <c r="T53" s="23">
        <f>+A!T53-B!U53</f>
        <v>-27424.620000000003</v>
      </c>
      <c r="U53" s="24">
        <f>+A!U53-B!V53</f>
        <v>-19170.284</v>
      </c>
      <c r="V53" s="23">
        <f>+A!V53-B!W53</f>
        <v>-51615.334000000003</v>
      </c>
      <c r="W53" s="24">
        <f>+A!W53-B!X53</f>
        <v>-30141.336000000003</v>
      </c>
      <c r="X53" s="25">
        <f>+A!X53-B!Y53</f>
        <v>-35837.366999999998</v>
      </c>
      <c r="Y53" s="25">
        <f>+A!Y53-B!Z53</f>
        <v>-17317.38</v>
      </c>
      <c r="Z53" s="25">
        <f>+A!Z53-B!AA53</f>
        <v>-19435.370000000003</v>
      </c>
      <c r="AA53" s="25">
        <f>+A!AA53-B!AB53</f>
        <v>-19903.985999999997</v>
      </c>
      <c r="AB53" s="25">
        <f>+A!AB53-B!AC53</f>
        <v>-21834.267</v>
      </c>
      <c r="AC53" s="25">
        <f>+A!AC53-B!AD53</f>
        <v>-12121.510999999999</v>
      </c>
      <c r="AD53" s="25">
        <f>+A!AD53-B!AE53</f>
        <v>-10900.456999999999</v>
      </c>
    </row>
    <row r="54" spans="2:30" x14ac:dyDescent="0.25">
      <c r="B54" s="198" t="s">
        <v>23</v>
      </c>
      <c r="C54" s="199"/>
      <c r="D54" s="26" t="e">
        <f>+A!D54-B!E54</f>
        <v>#VALUE!</v>
      </c>
      <c r="E54" s="27" t="e">
        <f>+A!E54-B!F54</f>
        <v>#VALUE!</v>
      </c>
      <c r="F54" s="26" t="e">
        <f>+A!F54-B!G54</f>
        <v>#VALUE!</v>
      </c>
      <c r="G54" s="27" t="e">
        <f>+A!G54-B!H54</f>
        <v>#VALUE!</v>
      </c>
      <c r="H54" s="26">
        <f>+A!H54-B!I54</f>
        <v>-14759.706</v>
      </c>
      <c r="I54" s="27" t="e">
        <f>+A!I54-B!J54</f>
        <v>#VALUE!</v>
      </c>
      <c r="J54" s="26">
        <f>+A!J53-B!K54</f>
        <v>9464.66</v>
      </c>
      <c r="K54" s="27">
        <f>+A!K54-B!L54</f>
        <v>-9986.1530000000002</v>
      </c>
      <c r="L54" s="26">
        <f>+A!L54-B!M54</f>
        <v>-12294.502</v>
      </c>
      <c r="M54" s="27">
        <f>+A!M54-B!N54</f>
        <v>-16305.529999999999</v>
      </c>
      <c r="N54" s="26">
        <f>+A!N54-B!O54</f>
        <v>-17605.120000000003</v>
      </c>
      <c r="O54" s="27">
        <f>+A!O54-B!P54</f>
        <v>-23267.594000000001</v>
      </c>
      <c r="P54" s="26">
        <f>+A!P54-B!Q54</f>
        <v>-32992.731999999996</v>
      </c>
      <c r="Q54" s="27">
        <f>+A!Q54-B!R54</f>
        <v>-30325.517</v>
      </c>
      <c r="R54" s="26">
        <f>+A!R54-B!S54</f>
        <v>-34410.525000000001</v>
      </c>
      <c r="S54" s="27">
        <f>+A!S54-B!T54</f>
        <v>-32178.859</v>
      </c>
      <c r="T54" s="26">
        <f>+A!T54-B!U54</f>
        <v>-56184.78</v>
      </c>
      <c r="U54" s="27">
        <f>+A!U54-B!V54</f>
        <v>-77475.070999999996</v>
      </c>
      <c r="V54" s="26">
        <f>+A!V54-B!W54</f>
        <v>-55376.481</v>
      </c>
      <c r="W54" s="27">
        <f>+A!W54-B!X54</f>
        <v>-39311.839999999997</v>
      </c>
      <c r="X54" s="28">
        <f>+A!X54-B!Y54</f>
        <v>-36622.866000000002</v>
      </c>
      <c r="Y54" s="28">
        <f>+A!Y54-B!Z54</f>
        <v>-29988.477999999999</v>
      </c>
      <c r="Z54" s="28">
        <f>+A!Z54-B!AA54</f>
        <v>-23240.736000000001</v>
      </c>
      <c r="AA54" s="28">
        <f>+A!AA54-B!AB54</f>
        <v>-21990.253000000001</v>
      </c>
      <c r="AB54" s="28">
        <f>+A!AB54-B!AC54</f>
        <v>-27788.59</v>
      </c>
      <c r="AC54" s="28">
        <f>+A!AC54-B!AD54</f>
        <v>-20994.240999999998</v>
      </c>
      <c r="AD54" s="28">
        <f>+A!AD54-B!AE54</f>
        <v>-32667.359999999997</v>
      </c>
    </row>
    <row r="55" spans="2:30" x14ac:dyDescent="0.25">
      <c r="B55" s="200" t="s">
        <v>24</v>
      </c>
      <c r="C55" s="201"/>
      <c r="D55" s="23" t="e">
        <f>+A!D55-B!E55</f>
        <v>#VALUE!</v>
      </c>
      <c r="E55" s="24" t="e">
        <f>+A!E55-B!F55</f>
        <v>#VALUE!</v>
      </c>
      <c r="F55" s="23" t="e">
        <f>+A!F55-B!G55</f>
        <v>#VALUE!</v>
      </c>
      <c r="G55" s="24" t="e">
        <f>+A!G55-B!H55</f>
        <v>#VALUE!</v>
      </c>
      <c r="H55" s="23">
        <f>+A!H55-B!I55</f>
        <v>-2761.6959999999999</v>
      </c>
      <c r="I55" s="24">
        <f>+A!I55-B!J55</f>
        <v>-5570.0389999999998</v>
      </c>
      <c r="J55" s="23">
        <f>+A!J54-B!K55</f>
        <v>-5115.7519999999995</v>
      </c>
      <c r="K55" s="24">
        <f>+A!K55-B!L55</f>
        <v>-3088.317</v>
      </c>
      <c r="L55" s="23">
        <f>+A!L55-B!M55</f>
        <v>-3437.261</v>
      </c>
      <c r="M55" s="24">
        <f>+A!M55-B!N55</f>
        <v>-1977.6</v>
      </c>
      <c r="N55" s="23">
        <f>+A!N55-B!O55</f>
        <v>-1268.6530000000002</v>
      </c>
      <c r="O55" s="24">
        <f>+A!O55-B!P55</f>
        <v>-1927.5629999999996</v>
      </c>
      <c r="P55" s="23">
        <f>+A!P55-B!Q55</f>
        <v>-2121.4880000000003</v>
      </c>
      <c r="Q55" s="24">
        <f>+A!Q55-B!R55</f>
        <v>-3528.9100000000003</v>
      </c>
      <c r="R55" s="23">
        <f>+A!R55-B!S55</f>
        <v>-4979.3089999999993</v>
      </c>
      <c r="S55" s="24">
        <f>+A!S55-B!T55</f>
        <v>-7222.5239999999994</v>
      </c>
      <c r="T55" s="23">
        <f>+A!T55-B!U55</f>
        <v>-6818.1100000000006</v>
      </c>
      <c r="U55" s="24">
        <f>+A!U55-B!V55</f>
        <v>-15380.730000000001</v>
      </c>
      <c r="V55" s="23">
        <f>+A!V55-B!W55</f>
        <v>-14689.534</v>
      </c>
      <c r="W55" s="24">
        <f>+A!W55-B!X55</f>
        <v>-9938.6550000000007</v>
      </c>
      <c r="X55" s="25">
        <f>+A!X55-B!Y55</f>
        <v>-8981.3780000000006</v>
      </c>
      <c r="Y55" s="25">
        <f>+A!Y55-B!Z55</f>
        <v>-7704.023000000001</v>
      </c>
      <c r="Z55" s="25">
        <f>+A!Z55-B!AA55</f>
        <v>-8702.862000000001</v>
      </c>
      <c r="AA55" s="25">
        <f>+A!AA55-B!AB55</f>
        <v>-9175.6610000000001</v>
      </c>
      <c r="AB55" s="25">
        <f>+A!AB55-B!AC55</f>
        <v>-8255.9610000000011</v>
      </c>
      <c r="AC55" s="25">
        <f>+A!AC55-B!AD55</f>
        <v>-4640.8549999999996</v>
      </c>
      <c r="AD55" s="25">
        <f>+A!AD55-B!AE55</f>
        <v>-5378.8540000000003</v>
      </c>
    </row>
    <row r="56" spans="2:30" ht="15.75" thickBot="1" x14ac:dyDescent="0.3">
      <c r="B56" s="202" t="s">
        <v>25</v>
      </c>
      <c r="C56" s="203"/>
      <c r="D56" s="29" t="e">
        <f>+A!D56-B!E56</f>
        <v>#VALUE!</v>
      </c>
      <c r="E56" s="30" t="e">
        <f>+A!E56-B!F56</f>
        <v>#VALUE!</v>
      </c>
      <c r="F56" s="29" t="e">
        <f>+A!F56-B!G56</f>
        <v>#VALUE!</v>
      </c>
      <c r="G56" s="30" t="e">
        <f>+A!G56-B!H56</f>
        <v>#VALUE!</v>
      </c>
      <c r="H56" s="29" t="e">
        <f>+A!H56-B!I56</f>
        <v>#VALUE!</v>
      </c>
      <c r="I56" s="30" t="e">
        <f>+A!I56-B!J56</f>
        <v>#VALUE!</v>
      </c>
      <c r="J56" s="29">
        <f>+A!J55-B!K56</f>
        <v>617.12200000000007</v>
      </c>
      <c r="K56" s="30" t="e">
        <f>+A!K56-B!L56</f>
        <v>#VALUE!</v>
      </c>
      <c r="L56" s="29" t="e">
        <f>+A!L56-B!M56</f>
        <v>#VALUE!</v>
      </c>
      <c r="M56" s="30">
        <f>+A!M56-B!N56</f>
        <v>-4.7949999999999999</v>
      </c>
      <c r="N56" s="29">
        <f>+A!N56-B!O56</f>
        <v>-69.522999999999996</v>
      </c>
      <c r="O56" s="30">
        <f>+A!O56-B!P56</f>
        <v>-92.033000000000001</v>
      </c>
      <c r="P56" s="29">
        <f>+A!P56-B!Q56</f>
        <v>-132.28100000000001</v>
      </c>
      <c r="Q56" s="30">
        <f>+A!Q56-B!R56</f>
        <v>-236.98900000000003</v>
      </c>
      <c r="R56" s="29">
        <f>+A!R56-B!S56</f>
        <v>-97.847999999999999</v>
      </c>
      <c r="S56" s="30">
        <f>+A!S56-B!T56</f>
        <v>-140.261</v>
      </c>
      <c r="T56" s="29">
        <f>+A!T56-B!U56</f>
        <v>-83.388999999999996</v>
      </c>
      <c r="U56" s="30">
        <f>+A!U56-B!V56</f>
        <v>-14.419000000000011</v>
      </c>
      <c r="V56" s="29">
        <f>+A!V56-B!W56</f>
        <v>-20.102999999999994</v>
      </c>
      <c r="W56" s="30">
        <f>+A!W56-B!X56</f>
        <v>1422.5830000000001</v>
      </c>
      <c r="X56" s="31">
        <f>+A!X56-B!Y56</f>
        <v>1879.9480000000001</v>
      </c>
      <c r="Y56" s="31">
        <f>+A!Y56-B!Z56</f>
        <v>221.40300000000002</v>
      </c>
      <c r="Z56" s="31">
        <f>+A!Z56-B!AA56</f>
        <v>10860.377</v>
      </c>
      <c r="AA56" s="31">
        <f>+A!AA56-B!AB56</f>
        <v>33493.86</v>
      </c>
      <c r="AB56" s="31">
        <f>+A!AB56-B!AC56</f>
        <v>85516.695000000007</v>
      </c>
      <c r="AC56" s="31">
        <f>+A!AC56-B!AD56</f>
        <v>1973.4690000000001</v>
      </c>
      <c r="AD56" s="31">
        <f>+A!AD56-B!AE56</f>
        <v>28.97199999999998</v>
      </c>
    </row>
    <row r="57" spans="2:30"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A121" zoomScale="80" zoomScaleNormal="80" workbookViewId="0">
      <selection activeCell="I64" sqref="I64"/>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204" t="s">
        <v>9</v>
      </c>
      <c r="M7" s="220"/>
      <c r="N7" s="220"/>
      <c r="O7" s="220"/>
      <c r="P7" s="220"/>
    </row>
    <row r="8" spans="2:16" x14ac:dyDescent="0.25">
      <c r="B8" s="204" t="s">
        <v>8</v>
      </c>
      <c r="C8" s="220"/>
      <c r="D8" s="220"/>
      <c r="E8" s="220"/>
      <c r="L8" s="220"/>
      <c r="M8" s="220"/>
      <c r="N8" s="220"/>
      <c r="O8" s="220"/>
      <c r="P8" s="220"/>
    </row>
    <row r="9" spans="2:16" x14ac:dyDescent="0.25">
      <c r="B9" s="220"/>
      <c r="C9" s="220"/>
      <c r="D9" s="220"/>
      <c r="E9" s="220"/>
      <c r="L9" s="220"/>
      <c r="M9" s="220"/>
      <c r="N9" s="220"/>
      <c r="O9" s="220"/>
      <c r="P9" s="220"/>
    </row>
    <row r="10" spans="2:16" x14ac:dyDescent="0.25">
      <c r="B10" s="220"/>
      <c r="C10" s="220"/>
      <c r="D10" s="220"/>
      <c r="E10" s="220"/>
      <c r="L10" s="220"/>
      <c r="M10" s="220"/>
      <c r="N10" s="220"/>
      <c r="O10" s="220"/>
      <c r="P10" s="220"/>
    </row>
    <row r="11" spans="2:16" x14ac:dyDescent="0.25">
      <c r="B11" s="220"/>
      <c r="C11" s="220"/>
      <c r="D11" s="220"/>
      <c r="E11" s="220"/>
      <c r="L11" s="220"/>
      <c r="M11" s="220"/>
      <c r="N11" s="220"/>
      <c r="O11" s="220"/>
      <c r="P11" s="220"/>
    </row>
    <row r="12" spans="2:16" x14ac:dyDescent="0.25">
      <c r="B12" s="220"/>
      <c r="C12" s="220"/>
      <c r="D12" s="220"/>
      <c r="E12" s="220"/>
      <c r="L12" s="220"/>
      <c r="M12" s="220"/>
      <c r="N12" s="220"/>
      <c r="O12" s="220"/>
      <c r="P12" s="220"/>
    </row>
    <row r="13" spans="2:16" x14ac:dyDescent="0.25">
      <c r="B13" s="220"/>
      <c r="C13" s="220"/>
      <c r="D13" s="220"/>
      <c r="E13" s="220"/>
      <c r="L13" s="220"/>
      <c r="M13" s="220"/>
      <c r="N13" s="220"/>
      <c r="O13" s="220"/>
      <c r="P13" s="220"/>
    </row>
    <row r="14" spans="2:16" x14ac:dyDescent="0.25">
      <c r="B14" s="220"/>
      <c r="C14" s="220"/>
      <c r="D14" s="220"/>
      <c r="E14" s="220"/>
      <c r="L14" s="220"/>
      <c r="M14" s="220"/>
      <c r="N14" s="220"/>
      <c r="O14" s="220"/>
      <c r="P14" s="220"/>
    </row>
    <row r="15" spans="2:16" x14ac:dyDescent="0.25">
      <c r="B15" s="220"/>
      <c r="C15" s="220"/>
      <c r="D15" s="220"/>
      <c r="E15" s="220"/>
      <c r="G15" s="225" t="s">
        <v>39</v>
      </c>
      <c r="H15" s="225"/>
      <c r="I15" s="225"/>
      <c r="J15" s="225"/>
      <c r="K15" s="225"/>
      <c r="L15" s="220"/>
      <c r="M15" s="220"/>
      <c r="N15" s="220"/>
      <c r="O15" s="220"/>
      <c r="P15" s="220"/>
    </row>
    <row r="16" spans="2:16" ht="15" customHeight="1" x14ac:dyDescent="0.25">
      <c r="B16" s="220"/>
      <c r="C16" s="220"/>
      <c r="D16" s="220"/>
      <c r="E16" s="220"/>
      <c r="G16" s="225"/>
      <c r="H16" s="225"/>
      <c r="I16" s="225"/>
      <c r="J16" s="225"/>
      <c r="K16" s="225"/>
      <c r="L16" s="220"/>
      <c r="M16" s="220"/>
      <c r="N16" s="220"/>
      <c r="O16" s="220"/>
      <c r="P16" s="220"/>
    </row>
    <row r="17" spans="3:14" x14ac:dyDescent="0.25">
      <c r="C17" s="205" t="s">
        <v>3</v>
      </c>
      <c r="D17" s="205"/>
      <c r="E17" s="205"/>
      <c r="G17" s="225"/>
      <c r="H17" s="225"/>
      <c r="I17" s="225"/>
      <c r="J17" s="225"/>
      <c r="K17" s="225"/>
      <c r="N17" s="2" t="s">
        <v>3</v>
      </c>
    </row>
    <row r="43" spans="6:34" x14ac:dyDescent="0.25">
      <c r="F43" s="3" t="s">
        <v>55</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07" t="s">
        <v>26</v>
      </c>
      <c r="G46" s="216"/>
      <c r="H46" s="112" t="e">
        <f>(A!D46/D!H60)*1000</f>
        <v>#VALUE!</v>
      </c>
      <c r="I46" s="123" t="e">
        <f>(A!E46/D!I60)*1000</f>
        <v>#VALUE!</v>
      </c>
      <c r="J46" s="112" t="e">
        <f>(A!F46/D!J60)*1000</f>
        <v>#VALUE!</v>
      </c>
      <c r="K46" s="123" t="e">
        <f>(A!G46/D!K60)*1000</f>
        <v>#VALUE!</v>
      </c>
      <c r="L46" s="112">
        <f>(A!H46/D!L60)*1000</f>
        <v>7.3546859202032513</v>
      </c>
      <c r="M46" s="123">
        <f>(A!I46/D!M60)*1000</f>
        <v>5.7227472415202287</v>
      </c>
      <c r="N46" s="112">
        <f>(A!J46/D!N60)*1000</f>
        <v>5.3057393584829535</v>
      </c>
      <c r="O46" s="123">
        <f>(A!K46/D!O60)*1000</f>
        <v>6.0032323936647076</v>
      </c>
      <c r="P46" s="112">
        <f>(A!L46/D!P60)*1000</f>
        <v>5.6018666535500854</v>
      </c>
      <c r="Q46" s="123">
        <f>(A!M46/D!Q60)*1000</f>
        <v>7.0189598212116797</v>
      </c>
      <c r="R46" s="112">
        <f>(A!N46/D!R60)*1000</f>
        <v>8.8350859090036487</v>
      </c>
      <c r="S46" s="123">
        <f>(A!O46/D!S60)*1000</f>
        <v>8.7524994071614888</v>
      </c>
      <c r="T46" s="112">
        <f>(A!P46/D!T60)*1000</f>
        <v>9.122914273658548</v>
      </c>
      <c r="U46" s="123">
        <f>(A!Q46/D!U60)*1000</f>
        <v>10.668910835999444</v>
      </c>
      <c r="V46" s="112">
        <f>(A!R46/D!V60)*1000</f>
        <v>9.3722809511798015</v>
      </c>
      <c r="W46" s="123">
        <f>(A!S46/D!W60)*1000</f>
        <v>10.212618518350496</v>
      </c>
      <c r="X46" s="112">
        <f>(A!T46/D!X60)*1000</f>
        <v>13.931008012928421</v>
      </c>
      <c r="Y46" s="123">
        <f>(A!U46/D!Y60)*1000</f>
        <v>10.847315674858896</v>
      </c>
      <c r="Z46" s="112">
        <f>(A!V46/D!Z60)*1000</f>
        <v>10.888533069219765</v>
      </c>
      <c r="AA46" s="123">
        <f>(A!W46/D!AA60)*1000</f>
        <v>10.064795273187112</v>
      </c>
      <c r="AB46" s="112">
        <f>(A!X46/D!AB60)*1000</f>
        <v>10.395688128859524</v>
      </c>
      <c r="AC46" s="119">
        <f>(A!Y46/D!AC60)*1000</f>
        <v>9.6296049540892596</v>
      </c>
      <c r="AD46" s="119">
        <f>(A!Z46/D!AD60)*1000</f>
        <v>10.69472152512706</v>
      </c>
      <c r="AE46" s="119">
        <f>(A!AA46/D!AE60)*1000</f>
        <v>8.3784636744166772</v>
      </c>
      <c r="AF46" s="119">
        <f>(A!AB46/D!AF60)*1000</f>
        <v>9.8555895214187395</v>
      </c>
      <c r="AG46" s="119">
        <f>(A!AC46/D!AG60)*1000</f>
        <v>8.3981596918923191</v>
      </c>
      <c r="AH46" s="119">
        <f>(A!AD46/D!AH60)*1000</f>
        <v>11.013040412153028</v>
      </c>
    </row>
    <row r="47" spans="6:34" x14ac:dyDescent="0.25">
      <c r="F47" s="227" t="s">
        <v>16</v>
      </c>
      <c r="G47" s="228"/>
      <c r="H47" s="120" t="e">
        <f>(A!D47/D!H$60)*1000</f>
        <v>#VALUE!</v>
      </c>
      <c r="I47" s="113" t="e">
        <f>(A!E47/D!I$60)*1000</f>
        <v>#VALUE!</v>
      </c>
      <c r="J47" s="120" t="e">
        <f>(A!F47/D!J$60)*1000</f>
        <v>#VALUE!</v>
      </c>
      <c r="K47" s="113" t="e">
        <f>(A!G47/D!K$60)*1000</f>
        <v>#VALUE!</v>
      </c>
      <c r="L47" s="120">
        <f>(A!H47/D!L$60)*1000</f>
        <v>6.4445363337049226</v>
      </c>
      <c r="M47" s="113">
        <f>(A!I47/D!M$60)*1000</f>
        <v>4.8135267674703721</v>
      </c>
      <c r="N47" s="120" t="e">
        <f>(A!#REF!/D!N$60)*1000</f>
        <v>#REF!</v>
      </c>
      <c r="O47" s="113">
        <f>(A!K47/D!O$60)*1000</f>
        <v>4.7924494471560912</v>
      </c>
      <c r="P47" s="120">
        <f>(A!L47/D!P$60)*1000</f>
        <v>4.5650328324438645</v>
      </c>
      <c r="Q47" s="113">
        <f>(A!M47/D!Q$60)*1000</f>
        <v>5.3532478258757221</v>
      </c>
      <c r="R47" s="120">
        <f>(A!N47/D!R$60)*1000</f>
        <v>7.073265022077174</v>
      </c>
      <c r="S47" s="113">
        <f>(A!O47/D!S$60)*1000</f>
        <v>6.8330211050509844</v>
      </c>
      <c r="T47" s="120">
        <f>(A!P47/D!T$60)*1000</f>
        <v>7.1268173187369612</v>
      </c>
      <c r="U47" s="113">
        <f>(A!Q47/D!U$60)*1000</f>
        <v>8.5197686279964771</v>
      </c>
      <c r="V47" s="120">
        <f>(A!R47/D!V$60)*1000</f>
        <v>7.4129675067073313</v>
      </c>
      <c r="W47" s="113">
        <f>(A!S47/D!W$60)*1000</f>
        <v>7.5447284852334082</v>
      </c>
      <c r="X47" s="120">
        <f>(A!T47/D!X$60)*1000</f>
        <v>10.265699279509796</v>
      </c>
      <c r="Y47" s="113">
        <f>(A!U47/D!Y$60)*1000</f>
        <v>8.0907670770187998</v>
      </c>
      <c r="Z47" s="120">
        <f>(A!V47/D!Z$60)*1000</f>
        <v>8.7443028502255977</v>
      </c>
      <c r="AA47" s="113">
        <f>(A!W47/D!AA$60)*1000</f>
        <v>9.043260803209348</v>
      </c>
      <c r="AB47" s="120">
        <f>(A!X47/D!AB$60)*1000</f>
        <v>9.6871853003411488</v>
      </c>
      <c r="AC47" s="114">
        <f>(A!Y47/D!AC$60)*1000</f>
        <v>8.8473457185564808</v>
      </c>
      <c r="AD47" s="114">
        <f>(A!Z47/D!AD$60)*1000</f>
        <v>8.9972816803391034</v>
      </c>
      <c r="AE47" s="114">
        <f>(A!AA47/D!AE$60)*1000</f>
        <v>7.365960048074931</v>
      </c>
      <c r="AF47" s="114">
        <f>(A!AB47/D!AF$60)*1000</f>
        <v>7.3206798121305363</v>
      </c>
      <c r="AG47" s="114">
        <f>(A!AC47/D!AG$60)*1000</f>
        <v>7.7682661002144044</v>
      </c>
      <c r="AH47" s="114">
        <f>(A!AD47/D!AH$60)*1000</f>
        <v>9.3502595545456337</v>
      </c>
    </row>
    <row r="48" spans="6:34" x14ac:dyDescent="0.25">
      <c r="F48" s="229" t="s">
        <v>17</v>
      </c>
      <c r="G48" s="230"/>
      <c r="H48" s="121" t="e">
        <f>(A!D48/D!H$60)*1000</f>
        <v>#VALUE!</v>
      </c>
      <c r="I48" s="115" t="e">
        <f>(A!E48/D!I$60)*1000</f>
        <v>#VALUE!</v>
      </c>
      <c r="J48" s="121" t="e">
        <f>(A!F48/D!J$60)*1000</f>
        <v>#VALUE!</v>
      </c>
      <c r="K48" s="115" t="e">
        <f>(A!G48/D!K$60)*1000</f>
        <v>#VALUE!</v>
      </c>
      <c r="L48" s="121">
        <f>(A!H48/D!L$60)*1000</f>
        <v>7.1860057553210788E-2</v>
      </c>
      <c r="M48" s="115">
        <f>(A!I48/D!M$60)*1000</f>
        <v>8.4899366571311811E-3</v>
      </c>
      <c r="N48" s="121">
        <f>(A!J47/D!N$60)*1000</f>
        <v>4.199031672382489</v>
      </c>
      <c r="O48" s="115">
        <f>(A!K48/D!O$60)*1000</f>
        <v>1.4144361988245842E-2</v>
      </c>
      <c r="P48" s="121">
        <f>(A!L48/D!P$60)*1000</f>
        <v>3.8776862349671676E-2</v>
      </c>
      <c r="Q48" s="115">
        <f>(A!M48/D!Q$60)*1000</f>
        <v>4.8508210659281924E-2</v>
      </c>
      <c r="R48" s="121">
        <f>(A!N48/D!R$60)*1000</f>
        <v>8.3682808600499137E-3</v>
      </c>
      <c r="S48" s="115">
        <f>(A!O48/D!S$60)*1000</f>
        <v>1.0020393644771164E-2</v>
      </c>
      <c r="T48" s="121">
        <f>(A!P48/D!T$60)*1000</f>
        <v>1.8292130617220282E-2</v>
      </c>
      <c r="U48" s="115">
        <f>(A!Q48/D!U$60)*1000</f>
        <v>3.6319144990031066E-3</v>
      </c>
      <c r="V48" s="121">
        <f>(A!R48/D!V$60)*1000</f>
        <v>8.4096860739755558E-2</v>
      </c>
      <c r="W48" s="115">
        <f>(A!S48/D!W$60)*1000</f>
        <v>4.9328267477203647E-2</v>
      </c>
      <c r="X48" s="121">
        <f>(A!T48/D!X$60)*1000</f>
        <v>0.1909200727223756</v>
      </c>
      <c r="Y48" s="115">
        <f>(A!U48/D!Y$60)*1000</f>
        <v>0.21122723434514018</v>
      </c>
      <c r="Z48" s="121">
        <f>(A!V48/D!Z$60)*1000</f>
        <v>0.5580684494332564</v>
      </c>
      <c r="AA48" s="115">
        <f>(A!W48/D!AA$60)*1000</f>
        <v>0.3661208738499106</v>
      </c>
      <c r="AB48" s="121">
        <f>(A!X48/D!AB$60)*1000</f>
        <v>0.16295450619683033</v>
      </c>
      <c r="AC48" s="116">
        <f>(A!Y48/D!AC$60)*1000</f>
        <v>0.12127437540038438</v>
      </c>
      <c r="AD48" s="116">
        <f>(A!Z48/D!AD$60)*1000</f>
        <v>0.24948248592336403</v>
      </c>
      <c r="AE48" s="116">
        <f>(A!AA48/D!AE$60)*1000</f>
        <v>4.0442206473538071E-3</v>
      </c>
      <c r="AF48" s="116">
        <f>(A!AB48/D!AF$60)*1000</f>
        <v>0.1320204874888655</v>
      </c>
      <c r="AG48" s="116">
        <f>(A!AC48/D!AG$60)*1000</f>
        <v>1.3345052807115064E-2</v>
      </c>
      <c r="AH48" s="116">
        <f>(A!AD48/D!AH$60)*1000</f>
        <v>7.1755940371016069E-2</v>
      </c>
    </row>
    <row r="49" spans="6:34" x14ac:dyDescent="0.25">
      <c r="F49" s="227" t="s">
        <v>18</v>
      </c>
      <c r="G49" s="228"/>
      <c r="H49" s="121" t="e">
        <f>(A!D49/D!H$60)*1000</f>
        <v>#VALUE!</v>
      </c>
      <c r="I49" s="115" t="e">
        <f>(A!E49/D!I$60)*1000</f>
        <v>#VALUE!</v>
      </c>
      <c r="J49" s="121" t="e">
        <f>(A!F49/D!J$60)*1000</f>
        <v>#VALUE!</v>
      </c>
      <c r="K49" s="115" t="e">
        <f>(A!G49/D!K$60)*1000</f>
        <v>#VALUE!</v>
      </c>
      <c r="L49" s="121" t="e">
        <f>(A!H49/D!L$60)*1000</f>
        <v>#VALUE!</v>
      </c>
      <c r="M49" s="115">
        <f>(A!I49/D!M$60)*1000</f>
        <v>1.0896250510829587E-3</v>
      </c>
      <c r="N49" s="121">
        <f>(A!J48/D!N$60)*1000</f>
        <v>5.8150040346984067E-2</v>
      </c>
      <c r="O49" s="115">
        <f>(A!K49/D!O$60)*1000</f>
        <v>3.7344357007670085E-4</v>
      </c>
      <c r="P49" s="121">
        <f>(A!L49/D!P$60)*1000</f>
        <v>1.5451169425247781E-3</v>
      </c>
      <c r="Q49" s="115">
        <f>(A!M49/D!Q$60)*1000</f>
        <v>7.3089442744012046E-4</v>
      </c>
      <c r="R49" s="121">
        <f>(A!N49/D!R$60)*1000</f>
        <v>2.7746688423881745E-3</v>
      </c>
      <c r="S49" s="115">
        <f>(A!O49/D!S$60)*1000</f>
        <v>3.1708086317287173E-3</v>
      </c>
      <c r="T49" s="121">
        <f>(A!P49/D!T$60)*1000</f>
        <v>1.3134578869640638E-2</v>
      </c>
      <c r="U49" s="115">
        <f>(A!Q49/D!U$60)*1000</f>
        <v>0.32772337367274079</v>
      </c>
      <c r="V49" s="121">
        <f>(A!R49/D!V$60)*1000</f>
        <v>7.114563507532849E-3</v>
      </c>
      <c r="W49" s="115">
        <f>(A!S49/D!W$60)*1000</f>
        <v>1.3772830376990428E-2</v>
      </c>
      <c r="X49" s="121">
        <f>(A!T49/D!X$60)*1000</f>
        <v>4.8235809036428516E-3</v>
      </c>
      <c r="Y49" s="115">
        <f>(A!U49/D!Y$60)*1000</f>
        <v>0.17583074085596195</v>
      </c>
      <c r="Z49" s="121">
        <f>(A!V49/D!Z$60)*1000</f>
        <v>0.712056344228018</v>
      </c>
      <c r="AA49" s="115">
        <f>(A!W49/D!AA$60)*1000</f>
        <v>0.13184705446300091</v>
      </c>
      <c r="AB49" s="121">
        <f>(A!X49/D!AB$60)*1000</f>
        <v>6.451908710109254E-2</v>
      </c>
      <c r="AC49" s="116">
        <f>(A!Y49/D!AC$60)*1000</f>
        <v>0.11912652146060217</v>
      </c>
      <c r="AD49" s="116">
        <f>(A!Z49/D!AD$60)*1000</f>
        <v>8.1122587992155049E-2</v>
      </c>
      <c r="AE49" s="116">
        <f>(A!AA49/D!AE$60)*1000</f>
        <v>1.945834887479796E-2</v>
      </c>
      <c r="AF49" s="116">
        <f>(A!AB49/D!AF$60)*1000</f>
        <v>0.14981626042594542</v>
      </c>
      <c r="AG49" s="116">
        <f>(A!AC49/D!AG$60)*1000</f>
        <v>0.13453394743111249</v>
      </c>
      <c r="AH49" s="116">
        <f>(A!AD49/D!AH$60)*1000</f>
        <v>0.1744490783365002</v>
      </c>
    </row>
    <row r="50" spans="6:34" x14ac:dyDescent="0.25">
      <c r="F50" s="229" t="s">
        <v>19</v>
      </c>
      <c r="G50" s="230"/>
      <c r="H50" s="121" t="e">
        <f>(A!D50/D!H$60)*1000</f>
        <v>#VALUE!</v>
      </c>
      <c r="I50" s="115" t="e">
        <f>(A!E50/D!I$60)*1000</f>
        <v>#VALUE!</v>
      </c>
      <c r="J50" s="121" t="e">
        <f>(A!F50/D!J$60)*1000</f>
        <v>#VALUE!</v>
      </c>
      <c r="K50" s="115" t="e">
        <f>(A!G50/D!K$60)*1000</f>
        <v>#VALUE!</v>
      </c>
      <c r="L50" s="121">
        <f>(A!H50/D!L$60)*1000</f>
        <v>0.49833406787130896</v>
      </c>
      <c r="M50" s="115">
        <f>(A!I50/D!M$60)*1000</f>
        <v>0.36337147527584795</v>
      </c>
      <c r="N50" s="121">
        <f>(A!J49/D!N$60)*1000</f>
        <v>1.360399435142223E-3</v>
      </c>
      <c r="O50" s="115">
        <f>(A!K50/D!O$60)*1000</f>
        <v>0.53349760932363788</v>
      </c>
      <c r="P50" s="121">
        <f>(A!L50/D!P$60)*1000</f>
        <v>0.17037165834583506</v>
      </c>
      <c r="Q50" s="115">
        <f>(A!M50/D!Q$60)*1000</f>
        <v>0.40545450128747024</v>
      </c>
      <c r="R50" s="121">
        <f>(A!N50/D!R$60)*1000</f>
        <v>0.50801713380687274</v>
      </c>
      <c r="S50" s="115" t="e">
        <f>(A!O50/D!S$60)*1000</f>
        <v>#VALUE!</v>
      </c>
      <c r="T50" s="121">
        <f>(A!P50/D!T$60)*1000</f>
        <v>1.0323730045242505E-4</v>
      </c>
      <c r="U50" s="115">
        <f>(A!Q50/D!U$60)*1000</f>
        <v>0.92042379561366894</v>
      </c>
      <c r="V50" s="121">
        <f>(A!R50/D!V$60)*1000</f>
        <v>1.259700061913825</v>
      </c>
      <c r="W50" s="115">
        <f>(A!S50/D!W$60)*1000</f>
        <v>2.0442290069409794</v>
      </c>
      <c r="X50" s="121">
        <f>(A!T50/D!X$60)*1000</f>
        <v>2.9911768006643773</v>
      </c>
      <c r="Y50" s="115">
        <f>(A!U50/D!Y$60)*1000</f>
        <v>2.0189671570152439</v>
      </c>
      <c r="Z50" s="121">
        <f>(A!V50/D!Z$60)*1000</f>
        <v>0.39482513480796744</v>
      </c>
      <c r="AA50" s="115">
        <f>(A!W50/D!AA$60)*1000</f>
        <v>0.22892207735577552</v>
      </c>
      <c r="AB50" s="121">
        <f>(A!X50/D!AB$60)*1000</f>
        <v>0.18787988513192552</v>
      </c>
      <c r="AC50" s="116">
        <f>(A!Y50/D!AC$60)*1000</f>
        <v>0.33583792440743115</v>
      </c>
      <c r="AD50" s="116">
        <f>(A!Z50/D!AD$60)*1000</f>
        <v>0.90218836331428331</v>
      </c>
      <c r="AE50" s="116">
        <f>(A!AA50/D!AE$60)*1000</f>
        <v>9.4050520121016223E-3</v>
      </c>
      <c r="AF50" s="116">
        <f>(A!AB50/D!AF$60)*1000</f>
        <v>0.28966191594461088</v>
      </c>
      <c r="AG50" s="116">
        <f>(A!AC50/D!AG$60)*1000</f>
        <v>0.2850706741840705</v>
      </c>
      <c r="AH50" s="116">
        <f>(A!AD50/D!AH$60)*1000</f>
        <v>1.1003042175165039</v>
      </c>
    </row>
    <row r="51" spans="6:34" x14ac:dyDescent="0.25">
      <c r="F51" s="227" t="s">
        <v>20</v>
      </c>
      <c r="G51" s="228"/>
      <c r="H51" s="121" t="e">
        <f>(A!D51/D!H$60)*1000</f>
        <v>#VALUE!</v>
      </c>
      <c r="I51" s="115" t="e">
        <f>(A!E51/D!I$60)*1000</f>
        <v>#VALUE!</v>
      </c>
      <c r="J51" s="121" t="e">
        <f>(A!F51/D!J$60)*1000</f>
        <v>#VALUE!</v>
      </c>
      <c r="K51" s="115" t="e">
        <f>(A!G51/D!K$60)*1000</f>
        <v>#VALUE!</v>
      </c>
      <c r="L51" s="121">
        <f>(A!H51/D!L$60)*1000</f>
        <v>5.6513416120083995E-2</v>
      </c>
      <c r="M51" s="115">
        <f>(A!I51/D!M$60)*1000</f>
        <v>3.7938572742133227E-2</v>
      </c>
      <c r="N51" s="121">
        <f>(A!J50/D!N$60)*1000</f>
        <v>0.28536337502521691</v>
      </c>
      <c r="O51" s="115">
        <f>(A!K51/D!O$60)*1000</f>
        <v>1.4835840223129795E-2</v>
      </c>
      <c r="P51" s="121">
        <f>(A!L51/D!P$60)*1000</f>
        <v>1.1868916160448587E-2</v>
      </c>
      <c r="Q51" s="115">
        <f>(A!M51/D!Q$60)*1000</f>
        <v>4.1703104503716662E-3</v>
      </c>
      <c r="R51" s="121">
        <f>(A!N51/D!R$60)*1000</f>
        <v>9.0095507775004805E-3</v>
      </c>
      <c r="S51" s="115">
        <f>(A!O51/D!S$60)*1000</f>
        <v>9.550628408821437E-3</v>
      </c>
      <c r="T51" s="121">
        <f>(A!P51/D!T$60)*1000</f>
        <v>2.1606132351906983E-2</v>
      </c>
      <c r="U51" s="115">
        <f>(A!Q51/D!U$60)*1000</f>
        <v>3.816506700051004E-2</v>
      </c>
      <c r="V51" s="121">
        <f>(A!R51/D!V$60)*1000</f>
        <v>4.8445985920337546E-2</v>
      </c>
      <c r="W51" s="115">
        <f>(A!S51/D!W$60)*1000</f>
        <v>8.5261171346912856E-2</v>
      </c>
      <c r="X51" s="121">
        <f>(A!T51/D!X$60)*1000</f>
        <v>8.2033712656835678E-2</v>
      </c>
      <c r="Y51" s="115">
        <f>(A!U51/D!Y$60)*1000</f>
        <v>3.4839584907337455E-2</v>
      </c>
      <c r="Z51" s="121">
        <f>(A!V51/D!Z$60)*1000</f>
        <v>2.4364894904809069E-2</v>
      </c>
      <c r="AA51" s="115">
        <f>(A!W51/D!AA$60)*1000</f>
        <v>2.8918959577900839E-2</v>
      </c>
      <c r="AB51" s="121">
        <f>(A!X51/D!AB$60)*1000</f>
        <v>1.3309798333117415E-2</v>
      </c>
      <c r="AC51" s="116">
        <f>(A!Y51/D!AC$60)*1000</f>
        <v>4.3256673072816575E-2</v>
      </c>
      <c r="AD51" s="116">
        <f>(A!Z51/D!AD$60)*1000</f>
        <v>1.111187498681963E-2</v>
      </c>
      <c r="AE51" s="116">
        <f>(A!AA51/D!AE$60)*1000</f>
        <v>6.9401964441128941E-3</v>
      </c>
      <c r="AF51" s="116">
        <f>(A!AB51/D!AF$60)*1000</f>
        <v>4.9672645558344808E-3</v>
      </c>
      <c r="AG51" s="116">
        <f>(A!AC51/D!AG$60)*1000</f>
        <v>1.4858056062892085E-3</v>
      </c>
      <c r="AH51" s="116">
        <f>(A!AD51/D!AH$60)*1000</f>
        <v>6.1039393523869222E-5</v>
      </c>
    </row>
    <row r="52" spans="6:34" x14ac:dyDescent="0.25">
      <c r="F52" s="229" t="s">
        <v>21</v>
      </c>
      <c r="G52" s="230"/>
      <c r="H52" s="121" t="e">
        <f>(A!D52/D!H$60)*1000</f>
        <v>#VALUE!</v>
      </c>
      <c r="I52" s="115" t="e">
        <f>(A!E52/D!I$60)*1000</f>
        <v>#VALUE!</v>
      </c>
      <c r="J52" s="121" t="e">
        <f>(A!F52/D!J$60)*1000</f>
        <v>#VALUE!</v>
      </c>
      <c r="K52" s="115" t="e">
        <f>(A!G52/D!K$60)*1000</f>
        <v>#VALUE!</v>
      </c>
      <c r="L52" s="121">
        <f>(A!H52/D!L$60)*1000</f>
        <v>6.6717081896663477E-2</v>
      </c>
      <c r="M52" s="115">
        <f>(A!I52/D!M$60)*1000</f>
        <v>6.3940564977523498E-2</v>
      </c>
      <c r="N52" s="121">
        <f>(A!J51/D!N$60)*1000</f>
        <v>1.1459627799072019E-2</v>
      </c>
      <c r="O52" s="115">
        <f>(A!K52/D!O$60)*1000</f>
        <v>6.4466356210777953E-2</v>
      </c>
      <c r="P52" s="121">
        <f>(A!L52/D!P$60)*1000</f>
        <v>4.5227121812055779E-2</v>
      </c>
      <c r="Q52" s="115">
        <f>(A!M52/D!Q$60)*1000</f>
        <v>6.1151727153476172E-2</v>
      </c>
      <c r="R52" s="121">
        <f>(A!N52/D!R$60)*1000</f>
        <v>6.1721323670570163E-2</v>
      </c>
      <c r="S52" s="115">
        <f>(A!O52/D!S$60)*1000</f>
        <v>6.9661086080151771E-2</v>
      </c>
      <c r="T52" s="121">
        <f>(A!P52/D!T$60)*1000</f>
        <v>0.15282582807848286</v>
      </c>
      <c r="U52" s="115">
        <f>(A!Q52/D!U$60)*1000</f>
        <v>0.19470130291649279</v>
      </c>
      <c r="V52" s="121">
        <f>(A!R52/D!V$60)*1000</f>
        <v>0.45841890435460569</v>
      </c>
      <c r="W52" s="115">
        <f>(A!S52/D!W$60)*1000</f>
        <v>0.37023250011341469</v>
      </c>
      <c r="X52" s="121">
        <f>(A!T52/D!X$60)*1000</f>
        <v>0.28635243417951656</v>
      </c>
      <c r="Y52" s="115">
        <f>(A!U52/D!Y$60)*1000</f>
        <v>0.20902406559708459</v>
      </c>
      <c r="Z52" s="121">
        <f>(A!V52/D!Z$60)*1000</f>
        <v>0.20051048750962913</v>
      </c>
      <c r="AA52" s="115">
        <f>(A!W52/D!AA$60)*1000</f>
        <v>8.5373828107966676E-2</v>
      </c>
      <c r="AB52" s="121">
        <f>(A!X52/D!AB$60)*1000</f>
        <v>9.4573886945631999E-2</v>
      </c>
      <c r="AC52" s="116">
        <f>(A!Y52/D!AC$60)*1000</f>
        <v>6.9390369421311132E-2</v>
      </c>
      <c r="AD52" s="116">
        <f>(A!Z52/D!AD$60)*1000</f>
        <v>8.9198506927602852E-2</v>
      </c>
      <c r="AE52" s="116">
        <f>(A!AA52/D!AE$60)*1000</f>
        <v>0.17370545816237723</v>
      </c>
      <c r="AF52" s="116">
        <f>(A!AB52/D!AF$60)*1000</f>
        <v>0.11237114341242208</v>
      </c>
      <c r="AG52" s="116">
        <f>(A!AC52/D!AG$60)*1000</f>
        <v>8.2009886444850327E-2</v>
      </c>
      <c r="AH52" s="116">
        <f>(A!AD52/D!AH$60)*1000</f>
        <v>0.10345123312895455</v>
      </c>
    </row>
    <row r="53" spans="6:34" x14ac:dyDescent="0.25">
      <c r="F53" s="227" t="s">
        <v>22</v>
      </c>
      <c r="G53" s="228"/>
      <c r="H53" s="121" t="e">
        <f>(A!D53/D!H$60)*1000</f>
        <v>#VALUE!</v>
      </c>
      <c r="I53" s="115" t="e">
        <f>(A!E53/D!I$60)*1000</f>
        <v>#VALUE!</v>
      </c>
      <c r="J53" s="121" t="e">
        <f>(A!F53/D!J$60)*1000</f>
        <v>#VALUE!</v>
      </c>
      <c r="K53" s="115" t="e">
        <f>(A!G53/D!K$60)*1000</f>
        <v>#VALUE!</v>
      </c>
      <c r="L53" s="121">
        <f>(A!H53/D!L$60)*1000</f>
        <v>0.20485370596012756</v>
      </c>
      <c r="M53" s="115">
        <f>(A!I53/D!M$60)*1000</f>
        <v>0.42828514507560284</v>
      </c>
      <c r="N53" s="121">
        <f>(A!J52/D!N$60)*1000</f>
        <v>6.6786892273552556E-2</v>
      </c>
      <c r="O53" s="115">
        <f>(A!K53/D!O$60)*1000</f>
        <v>0.57202460404422761</v>
      </c>
      <c r="P53" s="121">
        <f>(A!L53/D!P$60)*1000</f>
        <v>0.75069698236639526</v>
      </c>
      <c r="Q53" s="115">
        <f>(A!M53/D!Q$60)*1000</f>
        <v>1.0825521061069814</v>
      </c>
      <c r="R53" s="121">
        <f>(A!N53/D!R$60)*1000</f>
        <v>1.0927939623728162</v>
      </c>
      <c r="S53" s="115">
        <f>(A!O53/D!S$60)*1000</f>
        <v>1.7626798672041737</v>
      </c>
      <c r="T53" s="121">
        <f>(A!P53/D!T$60)*1000</f>
        <v>1.7093579315033172</v>
      </c>
      <c r="U53" s="115">
        <f>(A!Q53/D!U$60)*1000</f>
        <v>0.59053206287383497</v>
      </c>
      <c r="V53" s="121">
        <f>(A!R53/D!V$60)*1000</f>
        <v>5.2319429475566975E-2</v>
      </c>
      <c r="W53" s="115">
        <f>(A!S53/D!W$60)*1000</f>
        <v>4.4017307081613215E-2</v>
      </c>
      <c r="X53" s="121">
        <f>(A!T53/D!X$60)*1000</f>
        <v>2.3014611810652476E-2</v>
      </c>
      <c r="Y53" s="115">
        <f>(A!U53/D!Y$60)*1000</f>
        <v>2.4715257099684459E-2</v>
      </c>
      <c r="Z53" s="121">
        <f>(A!V53/D!Z$60)*1000</f>
        <v>3.409169142731374E-2</v>
      </c>
      <c r="AA53" s="115">
        <f>(A!W53/D!AA$60)*1000</f>
        <v>1.5588758557537176E-2</v>
      </c>
      <c r="AB53" s="121">
        <f>(A!X53/D!AB$60)*1000</f>
        <v>1.5585201019130284E-2</v>
      </c>
      <c r="AC53" s="116">
        <f>(A!Y53/D!AC$60)*1000</f>
        <v>1.2857997010463378E-2</v>
      </c>
      <c r="AD53" s="116">
        <f>(A!Z53/D!AD$60)*1000</f>
        <v>1.720660494738396E-2</v>
      </c>
      <c r="AE53" s="116">
        <f>(A!AA53/D!AE$60)*1000</f>
        <v>2.2807285838617432E-2</v>
      </c>
      <c r="AF53" s="116">
        <f>(A!AB53/D!AF$60)*1000</f>
        <v>1.0790813021297273E-2</v>
      </c>
      <c r="AG53" s="116">
        <f>(A!AC53/D!AG$60)*1000</f>
        <v>1.8764571587389818E-2</v>
      </c>
      <c r="AH53" s="116">
        <f>(A!AD53/D!AH$60)*1000</f>
        <v>0.12170273658641696</v>
      </c>
    </row>
    <row r="54" spans="6:34" x14ac:dyDescent="0.25">
      <c r="F54" s="229" t="s">
        <v>23</v>
      </c>
      <c r="G54" s="230"/>
      <c r="H54" s="121" t="e">
        <f>(A!D54/D!H$60)*1000</f>
        <v>#VALUE!</v>
      </c>
      <c r="I54" s="115" t="e">
        <f>(A!E54/D!I$60)*1000</f>
        <v>#VALUE!</v>
      </c>
      <c r="J54" s="121" t="e">
        <f>(A!F54/D!J$60)*1000</f>
        <v>#VALUE!</v>
      </c>
      <c r="K54" s="115" t="e">
        <f>(A!G54/D!K$60)*1000</f>
        <v>#VALUE!</v>
      </c>
      <c r="L54" s="121">
        <f>(A!H54/D!L$60)*1000</f>
        <v>4.5698804863505563E-3</v>
      </c>
      <c r="M54" s="115" t="e">
        <f>(A!I54/D!M$60)*1000</f>
        <v>#VALUE!</v>
      </c>
      <c r="N54" s="121">
        <f>(A!J53/D!N$60)*1000</f>
        <v>0.66629286867056692</v>
      </c>
      <c r="O54" s="115">
        <f>(A!K54/D!O$60)*1000</f>
        <v>6.0855164857057478E-4</v>
      </c>
      <c r="P54" s="121">
        <f>(A!L54/D!P$60)*1000</f>
        <v>5.4715821057032545E-4</v>
      </c>
      <c r="Q54" s="115">
        <f>(A!M54/D!Q$60)*1000</f>
        <v>2.8156731283097702E-3</v>
      </c>
      <c r="R54" s="121">
        <f>(A!N54/D!R$60)*1000</f>
        <v>3.2163083125359955E-3</v>
      </c>
      <c r="S54" s="115">
        <f>(A!O54/D!S$60)*1000</f>
        <v>4.4276974152240934E-3</v>
      </c>
      <c r="T54" s="121">
        <f>(A!P54/D!T$60)*1000</f>
        <v>4.7581518554115189E-3</v>
      </c>
      <c r="U54" s="115">
        <f>(A!Q54/D!U$60)*1000</f>
        <v>9.5187786896647666E-3</v>
      </c>
      <c r="V54" s="121">
        <f>(A!R54/D!V$60)*1000</f>
        <v>7.1062166066637612E-3</v>
      </c>
      <c r="W54" s="115">
        <f>(A!S54/D!W$60)*1000</f>
        <v>1.5978564623690062E-2</v>
      </c>
      <c r="X54" s="121">
        <f>(A!T54/D!X$60)*1000</f>
        <v>1.8932507350795682E-2</v>
      </c>
      <c r="Y54" s="115">
        <f>(A!U54/D!Y$60)*1000</f>
        <v>1.9943313630505308E-2</v>
      </c>
      <c r="Z54" s="121">
        <f>(A!V54/D!Z$60)*1000</f>
        <v>0.16331042148123692</v>
      </c>
      <c r="AA54" s="115">
        <f>(A!W54/D!AA$60)*1000</f>
        <v>5.2394366197183101E-2</v>
      </c>
      <c r="AB54" s="121">
        <f>(A!X54/D!AB$60)*1000</f>
        <v>3.1178995552100873E-2</v>
      </c>
      <c r="AC54" s="116">
        <f>(A!Y54/D!AC$60)*1000</f>
        <v>3.9034849455477257E-2</v>
      </c>
      <c r="AD54" s="116">
        <f>(A!Z54/D!AD$60)*1000</f>
        <v>6.438271578902971E-2</v>
      </c>
      <c r="AE54" s="116">
        <f>(A!AA54/D!AE$60)*1000</f>
        <v>4.0809751751005013E-2</v>
      </c>
      <c r="AF54" s="116">
        <f>(A!AB54/D!AF$60)*1000</f>
        <v>5.2901247064539643E-2</v>
      </c>
      <c r="AG54" s="116">
        <f>(A!AC54/D!AG$60)*1000</f>
        <v>1.7600631303104901E-2</v>
      </c>
      <c r="AH54" s="116">
        <f>(A!AD54/D!AH$60)*1000</f>
        <v>4.1369664440047797E-2</v>
      </c>
    </row>
    <row r="55" spans="6:34" x14ac:dyDescent="0.25">
      <c r="F55" s="227" t="s">
        <v>24</v>
      </c>
      <c r="G55" s="228"/>
      <c r="H55" s="121" t="e">
        <f>(A!D55/D!H$60)*1000</f>
        <v>#VALUE!</v>
      </c>
      <c r="I55" s="115" t="e">
        <f>(A!E55/D!I$60)*1000</f>
        <v>#VALUE!</v>
      </c>
      <c r="J55" s="121" t="e">
        <f>(A!F55/D!J$60)*1000</f>
        <v>#VALUE!</v>
      </c>
      <c r="K55" s="115" t="e">
        <f>(A!G55/D!K$60)*1000</f>
        <v>#VALUE!</v>
      </c>
      <c r="L55" s="121">
        <f>(A!H55/D!L$60)*1000</f>
        <v>7.3023099058927236E-3</v>
      </c>
      <c r="M55" s="115">
        <f>(A!I55/D!M$60)*1000</f>
        <v>6.1062270126685733E-3</v>
      </c>
      <c r="N55" s="121">
        <f>(A!J54/D!N$60)*1000</f>
        <v>1.7322473270123058E-3</v>
      </c>
      <c r="O55" s="115">
        <f>(A!K55/D!O$60)*1000</f>
        <v>1.0830486104193644E-2</v>
      </c>
      <c r="P55" s="121">
        <f>(A!L55/D!P$60)*1000</f>
        <v>1.7800226261036375E-2</v>
      </c>
      <c r="Q55" s="115">
        <f>(A!M55/D!Q$60)*1000</f>
        <v>6.0076373706456784E-2</v>
      </c>
      <c r="R55" s="121">
        <f>(A!N55/D!R$60)*1000</f>
        <v>7.5667138606258399E-2</v>
      </c>
      <c r="S55" s="115">
        <f>(A!O55/D!S$60)*1000</f>
        <v>5.972302584775907E-2</v>
      </c>
      <c r="T55" s="121">
        <f>(A!P55/D!T$60)*1000</f>
        <v>7.5522914273658551E-2</v>
      </c>
      <c r="U55" s="115">
        <f>(A!Q55/D!U$60)*1000</f>
        <v>6.3943640747438218E-2</v>
      </c>
      <c r="V55" s="121">
        <f>(A!R55/D!V$60)*1000</f>
        <v>4.1422435735742627E-2</v>
      </c>
      <c r="W55" s="115">
        <f>(A!S55/D!W$60)*1000</f>
        <v>4.4222202059610763E-2</v>
      </c>
      <c r="X55" s="121">
        <f>(A!T55/D!X$60)*1000</f>
        <v>6.7253563171952496E-2</v>
      </c>
      <c r="Y55" s="115">
        <f>(A!U55/D!Y$60)*1000</f>
        <v>6.0088440513754941E-2</v>
      </c>
      <c r="Z55" s="121">
        <f>(A!V55/D!Z$60)*1000</f>
        <v>5.5312116209970293E-2</v>
      </c>
      <c r="AA55" s="115">
        <f>(A!W55/D!AA$60)*1000</f>
        <v>7.7038874111542324E-2</v>
      </c>
      <c r="AB55" s="121">
        <f>(A!X55/D!AB$60)*1000</f>
        <v>9.5621669473593296E-2</v>
      </c>
      <c r="AC55" s="116">
        <f>(A!Y55/D!AC$60)*1000</f>
        <v>3.3483344010249841E-2</v>
      </c>
      <c r="AD55" s="116">
        <f>(A!Z55/D!AD$60)*1000</f>
        <v>5.0744174276134035E-2</v>
      </c>
      <c r="AE55" s="116">
        <f>(A!AA55/D!AE$60)*1000</f>
        <v>3.9198661361846736E-2</v>
      </c>
      <c r="AF55" s="116">
        <f>(A!AB55/D!AF$60)*1000</f>
        <v>4.8687930196777071E-2</v>
      </c>
      <c r="AG55" s="116">
        <f>(A!AC55/D!AG$60)*1000</f>
        <v>3.6628742158341936E-2</v>
      </c>
      <c r="AH55" s="116">
        <f>(A!AD55/D!AH$60)*1000</f>
        <v>4.645938216223628E-2</v>
      </c>
    </row>
    <row r="56" spans="6:34" ht="15.75" thickBot="1" x14ac:dyDescent="0.3">
      <c r="F56" s="231" t="s">
        <v>25</v>
      </c>
      <c r="G56" s="232"/>
      <c r="H56" s="122" t="e">
        <f>(A!D56/D!H$60)*1000</f>
        <v>#VALUE!</v>
      </c>
      <c r="I56" s="117" t="e">
        <f>(A!E56/D!I$60)*1000</f>
        <v>#VALUE!</v>
      </c>
      <c r="J56" s="122" t="e">
        <f>(A!F56/D!J$60)*1000</f>
        <v>#VALUE!</v>
      </c>
      <c r="K56" s="117" t="e">
        <f>(A!G56/D!K$60)*1000</f>
        <v>#VALUE!</v>
      </c>
      <c r="L56" s="122" t="e">
        <f>(A!H56/D!L$60)*1000</f>
        <v>#VALUE!</v>
      </c>
      <c r="M56" s="117" t="e">
        <f>(A!I56/D!M$60)*1000</f>
        <v>#VALUE!</v>
      </c>
      <c r="N56" s="122">
        <f>(A!J55/D!N$60)*1000</f>
        <v>1.5563269114383702E-2</v>
      </c>
      <c r="O56" s="117" t="e">
        <f>(A!K56/D!O$60)*1000</f>
        <v>#VALUE!</v>
      </c>
      <c r="P56" s="122" t="e">
        <f>(A!L56/D!P$60)*1000</f>
        <v>#VALUE!</v>
      </c>
      <c r="Q56" s="117">
        <f>(A!M56/D!Q$60)*1000</f>
        <v>2.5263567021328284E-4</v>
      </c>
      <c r="R56" s="122">
        <f>(A!N56/D!R$60)*1000</f>
        <v>2.5345555768861586E-4</v>
      </c>
      <c r="S56" s="117">
        <f>(A!O56/D!S$60)*1000</f>
        <v>2.4517429452217219E-4</v>
      </c>
      <c r="T56" s="122">
        <f>(A!P56/D!T$60)*1000</f>
        <v>4.9719871539417241E-4</v>
      </c>
      <c r="U56" s="117">
        <f>(A!Q56/D!U$60)*1000</f>
        <v>5.007418741595957E-4</v>
      </c>
      <c r="V56" s="122">
        <f>(A!R56/D!V$60)*1000</f>
        <v>6.88046045541058E-4</v>
      </c>
      <c r="W56" s="117">
        <f>(A!S56/D!W$60)*1000</f>
        <v>8.4834187723994005E-4</v>
      </c>
      <c r="X56" s="122">
        <f>(A!T56/D!X$60)*1000</f>
        <v>8.0127039705519263E-4</v>
      </c>
      <c r="Y56" s="117">
        <f>(A!U56/D!Y$60)*1000</f>
        <v>1.9130483089640458E-3</v>
      </c>
      <c r="Z56" s="122">
        <f>(A!V56/D!Z$60)*1000</f>
        <v>1.6914493232089798E-3</v>
      </c>
      <c r="AA56" s="117">
        <f>(A!W56/D!AA$60)*1000</f>
        <v>3.5330942310208002E-2</v>
      </c>
      <c r="AB56" s="122">
        <f>(A!X56/D!AB$60)*1000</f>
        <v>4.2879885131925553E-2</v>
      </c>
      <c r="AC56" s="118">
        <f>(A!Y56/D!AC$60)*1000</f>
        <v>7.9954516335682263E-3</v>
      </c>
      <c r="AD56" s="118">
        <f>(A!Z56/D!AD$60)*1000</f>
        <v>0.23200236192243615</v>
      </c>
      <c r="AE56" s="118">
        <f>(A!AA56/D!AE$60)*1000</f>
        <v>0.69613494135687348</v>
      </c>
      <c r="AF56" s="118">
        <f>(A!AB56/D!AF$60)*1000</f>
        <v>1.733693011579885</v>
      </c>
      <c r="AG56" s="118">
        <f>(A!AC56/D!AG$60)*1000</f>
        <v>4.045443897403319E-2</v>
      </c>
      <c r="AH56" s="118">
        <f>(A!AD56/D!AH$60)*1000</f>
        <v>3.2273697819741815E-3</v>
      </c>
    </row>
    <row r="57" spans="6:34" x14ac:dyDescent="0.25">
      <c r="F57" t="s">
        <v>52</v>
      </c>
    </row>
    <row r="58" spans="6:34" ht="19.5" thickBot="1" x14ac:dyDescent="0.3">
      <c r="G58" s="226" t="s">
        <v>62</v>
      </c>
      <c r="H58" s="226"/>
      <c r="I58" s="226"/>
      <c r="J58" s="226"/>
      <c r="K58" s="226"/>
      <c r="L58" s="226"/>
      <c r="M58" s="226"/>
      <c r="N58" s="226"/>
      <c r="O58" s="226"/>
      <c r="P58" s="226"/>
      <c r="Q58" s="226"/>
      <c r="R58" s="226"/>
      <c r="S58" s="226"/>
      <c r="T58" s="226"/>
      <c r="U58" s="226"/>
      <c r="V58" s="226"/>
      <c r="W58" s="226"/>
      <c r="X58" s="226"/>
      <c r="Y58" s="226"/>
      <c r="Z58" s="226"/>
      <c r="AA58" s="226"/>
      <c r="AB58" s="226"/>
      <c r="AC58" s="226"/>
    </row>
    <row r="59" spans="6:34" ht="15.75" thickBot="1" x14ac:dyDescent="0.3">
      <c r="G59" s="46" t="s">
        <v>38</v>
      </c>
      <c r="H59" s="47">
        <v>1995</v>
      </c>
      <c r="I59" s="146">
        <v>1996</v>
      </c>
      <c r="J59" s="47">
        <v>1997</v>
      </c>
      <c r="K59" s="146">
        <v>1998</v>
      </c>
      <c r="L59" s="47">
        <v>1999</v>
      </c>
      <c r="M59" s="146">
        <v>2000</v>
      </c>
      <c r="N59" s="47">
        <v>2001</v>
      </c>
      <c r="O59" s="146">
        <v>2002</v>
      </c>
      <c r="P59" s="47">
        <v>2003</v>
      </c>
      <c r="Q59" s="146">
        <v>2004</v>
      </c>
      <c r="R59" s="47">
        <v>2005</v>
      </c>
      <c r="S59" s="146">
        <v>2006</v>
      </c>
      <c r="T59" s="47">
        <v>2007</v>
      </c>
      <c r="U59" s="146">
        <v>2008</v>
      </c>
      <c r="V59" s="47">
        <v>2009</v>
      </c>
      <c r="W59" s="146">
        <v>2010</v>
      </c>
      <c r="X59" s="47">
        <v>2011</v>
      </c>
      <c r="Y59" s="146">
        <v>2012</v>
      </c>
      <c r="Z59" s="47">
        <v>2013</v>
      </c>
      <c r="AA59" s="146">
        <v>2014</v>
      </c>
      <c r="AB59" s="47">
        <v>2015</v>
      </c>
      <c r="AC59" s="147">
        <v>2016</v>
      </c>
      <c r="AD59" s="147">
        <v>2017</v>
      </c>
      <c r="AE59" s="147">
        <v>2018</v>
      </c>
      <c r="AF59" s="147">
        <v>2019</v>
      </c>
      <c r="AG59" s="147">
        <v>2020</v>
      </c>
      <c r="AH59" s="147">
        <v>2021</v>
      </c>
    </row>
    <row r="60" spans="6:34" x14ac:dyDescent="0.25">
      <c r="G60" s="13" t="s">
        <v>37</v>
      </c>
      <c r="H60" s="37">
        <v>36426000</v>
      </c>
      <c r="I60" s="33">
        <v>37019000</v>
      </c>
      <c r="J60" s="37">
        <v>37505000</v>
      </c>
      <c r="K60" s="33">
        <v>38088000</v>
      </c>
      <c r="L60" s="37">
        <v>38573000</v>
      </c>
      <c r="M60" s="33">
        <v>39152000</v>
      </c>
      <c r="N60" s="37">
        <v>39656000</v>
      </c>
      <c r="O60" s="33">
        <v>40156000</v>
      </c>
      <c r="P60" s="37">
        <v>40661000</v>
      </c>
      <c r="Q60" s="33">
        <v>41166000</v>
      </c>
      <c r="R60" s="37">
        <v>41672000</v>
      </c>
      <c r="S60" s="33">
        <v>42170000</v>
      </c>
      <c r="T60" s="37">
        <v>42659000</v>
      </c>
      <c r="U60" s="33">
        <v>43134000</v>
      </c>
      <c r="V60" s="37">
        <v>43609000</v>
      </c>
      <c r="W60" s="33">
        <v>44086000</v>
      </c>
      <c r="X60" s="37">
        <v>44553000</v>
      </c>
      <c r="Y60" s="33">
        <v>45002000</v>
      </c>
      <c r="Z60" s="37">
        <v>45435000</v>
      </c>
      <c r="AA60" s="33">
        <v>45866000</v>
      </c>
      <c r="AB60" s="37">
        <v>46314000</v>
      </c>
      <c r="AC60" s="34">
        <v>46830000</v>
      </c>
      <c r="AD60" s="34">
        <v>47419000</v>
      </c>
      <c r="AE60" s="34">
        <v>48258000</v>
      </c>
      <c r="AF60" s="34">
        <v>49396000</v>
      </c>
      <c r="AG60" s="34">
        <v>50372000</v>
      </c>
      <c r="AH60" s="34">
        <v>51049000</v>
      </c>
    </row>
    <row r="61" spans="6:34" ht="15.75" thickBot="1" x14ac:dyDescent="0.3">
      <c r="G61" s="45" t="s">
        <v>61</v>
      </c>
      <c r="H61" s="195">
        <v>10143047</v>
      </c>
      <c r="I61" s="196">
        <v>10170226</v>
      </c>
      <c r="J61" s="195">
        <v>10192264</v>
      </c>
      <c r="K61" s="35">
        <v>10213752</v>
      </c>
      <c r="L61" s="38">
        <v>10239085</v>
      </c>
      <c r="M61" s="174">
        <v>10263414</v>
      </c>
      <c r="N61" s="38">
        <v>10309725</v>
      </c>
      <c r="O61" s="35">
        <v>10355844</v>
      </c>
      <c r="P61" s="38">
        <v>10396421</v>
      </c>
      <c r="Q61" s="35">
        <v>10445852</v>
      </c>
      <c r="R61" s="38">
        <v>10511382</v>
      </c>
      <c r="S61" s="35">
        <v>10584534</v>
      </c>
      <c r="T61" s="38">
        <v>10666866</v>
      </c>
      <c r="U61" s="35">
        <v>10753080</v>
      </c>
      <c r="V61" s="38">
        <v>10839905</v>
      </c>
      <c r="W61" s="35">
        <v>11000638</v>
      </c>
      <c r="X61" s="38">
        <v>11075889</v>
      </c>
      <c r="Y61" s="35">
        <v>11137974</v>
      </c>
      <c r="Z61" s="38">
        <v>11180840</v>
      </c>
      <c r="AA61" s="35">
        <v>11237274</v>
      </c>
      <c r="AB61" s="38">
        <v>11311117</v>
      </c>
      <c r="AC61" s="36">
        <v>11351727</v>
      </c>
      <c r="AD61" s="36">
        <v>11398589</v>
      </c>
      <c r="AE61" s="36">
        <v>11455519</v>
      </c>
      <c r="AF61" s="36">
        <v>11522440</v>
      </c>
      <c r="AG61" s="36">
        <v>11554767</v>
      </c>
      <c r="AH61" s="36">
        <v>11617623</v>
      </c>
    </row>
    <row r="62" spans="6:34" x14ac:dyDescent="0.25">
      <c r="G62" t="s">
        <v>54</v>
      </c>
      <c r="K62" t="s">
        <v>53</v>
      </c>
      <c r="W62" s="1"/>
      <c r="X62" s="235"/>
      <c r="Y62" s="235"/>
      <c r="Z62" s="1"/>
      <c r="AA62" s="54"/>
    </row>
    <row r="63" spans="6:34" x14ac:dyDescent="0.25">
      <c r="W63" s="1"/>
      <c r="X63" s="124"/>
      <c r="Y63" s="124"/>
      <c r="Z63" s="1"/>
      <c r="AA63" s="5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07" t="s">
        <v>26</v>
      </c>
      <c r="G66" s="216"/>
      <c r="H66" s="127" t="e">
        <f>+(B!E46/D!H$60)*1000</f>
        <v>#VALUE!</v>
      </c>
      <c r="I66" s="128" t="e">
        <f>+(B!F46/D!I$60)*1000</f>
        <v>#VALUE!</v>
      </c>
      <c r="J66" s="127" t="e">
        <f>+(B!G46/D!J$60)*1000</f>
        <v>#VALUE!</v>
      </c>
      <c r="K66" s="128" t="e">
        <f>+(B!H46/D!K$60)*1000</f>
        <v>#VALUE!</v>
      </c>
      <c r="L66" s="127">
        <f>+(B!I46/D!L$60)*1000</f>
        <v>1.9034638218442952</v>
      </c>
      <c r="M66" s="128">
        <f>+(B!J46/D!M$60)*1000</f>
        <v>1.8574856967715569</v>
      </c>
      <c r="N66" s="127">
        <f>+(B!K46/D!N$60)*1000</f>
        <v>1.8859872402662903</v>
      </c>
      <c r="O66" s="128">
        <f>+(B!L46/D!O$60)*1000</f>
        <v>2.0332289072616794</v>
      </c>
      <c r="P66" s="127">
        <f>+(B!M46/D!P$60)*1000</f>
        <v>2.1319372371559973</v>
      </c>
      <c r="Q66" s="128">
        <f>+(B!N46/D!Q$60)*1000</f>
        <v>2.3328307341009573</v>
      </c>
      <c r="R66" s="127">
        <f>+(B!O46/D!R$60)*1000</f>
        <v>2.2454909771549243</v>
      </c>
      <c r="S66" s="128">
        <f>+(B!P46/D!S$60)*1000</f>
        <v>2.9411074223381548</v>
      </c>
      <c r="T66" s="127">
        <f>+(B!Q46/D!T$60)*1000</f>
        <v>3.0884057291544571</v>
      </c>
      <c r="U66" s="128">
        <f>+(B!R46/D!U$60)*1000</f>
        <v>3.1841818519033711</v>
      </c>
      <c r="V66" s="127">
        <f>+(B!S46/D!V$60)*1000</f>
        <v>3.6806049210025451</v>
      </c>
      <c r="W66" s="128">
        <f>+(B!T46/D!W$60)*1000</f>
        <v>3.668844984802432</v>
      </c>
      <c r="X66" s="127">
        <f>+(B!U46/D!X$60)*1000</f>
        <v>5.0139474333939349</v>
      </c>
      <c r="Y66" s="128">
        <f>+(B!V46/D!Y$60)*1000</f>
        <v>6.6545397982311894</v>
      </c>
      <c r="Z66" s="127">
        <f>+(B!W46/D!Z$60)*1000</f>
        <v>6.4886805326290302</v>
      </c>
      <c r="AA66" s="128">
        <f>+(B!X46/D!AA$60)*1000</f>
        <v>5.6758143286966378</v>
      </c>
      <c r="AB66" s="127">
        <f>+(B!Y46/D!AB$60)*1000</f>
        <v>4.8289113443019396</v>
      </c>
      <c r="AC66" s="129">
        <f>+(B!Z46/D!AC$60)*1000</f>
        <v>4.310856288703822</v>
      </c>
      <c r="AD66" s="129">
        <f>+(B!AA46/D!AD$60)*1000</f>
        <v>5.0451000653746387</v>
      </c>
      <c r="AE66" s="129">
        <f>+(B!AB46/D!AE$60)*1000</f>
        <v>5.4486862281901454</v>
      </c>
      <c r="AF66" s="129">
        <f>+(B!AC46/D!AF$60)*1000</f>
        <v>5.7992914406024783</v>
      </c>
      <c r="AG66" s="129">
        <f>+(B!AD46/D!AG$60)*1000</f>
        <v>4.6800246168506314</v>
      </c>
      <c r="AH66" s="129">
        <f>+(B!AE46/D!AH$60)*1000</f>
        <v>8.516958216615409</v>
      </c>
    </row>
    <row r="67" spans="6:34" x14ac:dyDescent="0.25">
      <c r="F67" s="227" t="s">
        <v>16</v>
      </c>
      <c r="G67" s="228"/>
      <c r="H67" s="130" t="e">
        <f>+(B!E47/D!H$60)*1000</f>
        <v>#VALUE!</v>
      </c>
      <c r="I67" s="131" t="e">
        <f>+(B!F47/D!I$60)*1000</f>
        <v>#VALUE!</v>
      </c>
      <c r="J67" s="130" t="e">
        <f>+(B!G47/D!J$60)*1000</f>
        <v>#VALUE!</v>
      </c>
      <c r="K67" s="131" t="e">
        <f>+(B!H47/D!K$60)*1000</f>
        <v>#VALUE!</v>
      </c>
      <c r="L67" s="130">
        <f>+(B!I47/D!L$60)*1000</f>
        <v>1.934096388665647E-2</v>
      </c>
      <c r="M67" s="131">
        <f>+(B!J47/D!M$60)*1000</f>
        <v>9.7717511238250912E-2</v>
      </c>
      <c r="N67" s="130">
        <f>+(B!K47/D!N$60)*1000</f>
        <v>9.248746721807545E-2</v>
      </c>
      <c r="O67" s="131">
        <f>+(B!L47/D!O$60)*1000</f>
        <v>3.7095701763123816E-2</v>
      </c>
      <c r="P67" s="130">
        <f>+(B!M47/D!P$60)*1000</f>
        <v>4.3570226998844094E-2</v>
      </c>
      <c r="Q67" s="131">
        <f>+(B!N47/D!Q$60)*1000</f>
        <v>5.6073993101102858E-2</v>
      </c>
      <c r="R67" s="130">
        <f>+(B!O47/D!R$60)*1000</f>
        <v>5.0939647725091186E-2</v>
      </c>
      <c r="S67" s="131">
        <f>+(B!P47/D!S$60)*1000</f>
        <v>7.3808655442257523E-2</v>
      </c>
      <c r="T67" s="130">
        <f>+(B!Q47/D!T$60)*1000</f>
        <v>9.0115825499894511E-2</v>
      </c>
      <c r="U67" s="131">
        <f>+(B!R47/D!U$60)*1000</f>
        <v>0.10627212871516668</v>
      </c>
      <c r="V67" s="130">
        <f>+(B!S47/D!V$60)*1000</f>
        <v>9.2600724621064459E-2</v>
      </c>
      <c r="W67" s="131">
        <f>+(B!T47/D!W$60)*1000</f>
        <v>0.11674774304767954</v>
      </c>
      <c r="X67" s="130">
        <f>+(B!U47/D!X$60)*1000</f>
        <v>9.8224384441002843E-2</v>
      </c>
      <c r="Y67" s="131">
        <f>+(B!V47/D!Y$60)*1000</f>
        <v>0.12089456024176704</v>
      </c>
      <c r="Z67" s="130">
        <f>+(B!W47/D!Z$60)*1000</f>
        <v>0.18039980191482338</v>
      </c>
      <c r="AA67" s="131">
        <f>+(B!X47/D!AA$60)*1000</f>
        <v>0.24775410979810755</v>
      </c>
      <c r="AB67" s="130">
        <f>+(B!Y47/D!AB$60)*1000</f>
        <v>0.39162521051949734</v>
      </c>
      <c r="AC67" s="132">
        <f>+(B!Z47/D!AC$60)*1000</f>
        <v>0.54570104633781769</v>
      </c>
      <c r="AD67" s="132">
        <f>+(B!AA47/D!AD$60)*1000</f>
        <v>0.62081338703895061</v>
      </c>
      <c r="AE67" s="132">
        <f>+(B!AB47/D!AE$60)*1000</f>
        <v>0.77583177918687041</v>
      </c>
      <c r="AF67" s="132">
        <f>+(B!AC47/D!AF$60)*1000</f>
        <v>0.82932383188922176</v>
      </c>
      <c r="AG67" s="132">
        <f>+(B!AD47/D!AG$60)*1000</f>
        <v>0.67819046295561025</v>
      </c>
      <c r="AH67" s="132">
        <f>+(B!AE47/D!AH$60)*1000</f>
        <v>1.0621630198436796</v>
      </c>
    </row>
    <row r="68" spans="6:34" x14ac:dyDescent="0.25">
      <c r="F68" s="229" t="s">
        <v>17</v>
      </c>
      <c r="G68" s="230"/>
      <c r="H68" s="12" t="e">
        <f>+(B!E48/D!H$60)*1000</f>
        <v>#VALUE!</v>
      </c>
      <c r="I68" s="9" t="e">
        <f>+(B!F48/D!I$60)*1000</f>
        <v>#VALUE!</v>
      </c>
      <c r="J68" s="12" t="e">
        <f>+(B!G48/D!J$60)*1000</f>
        <v>#VALUE!</v>
      </c>
      <c r="K68" s="9" t="e">
        <f>+(B!H48/D!K$60)*1000</f>
        <v>#VALUE!</v>
      </c>
      <c r="L68" s="12" t="e">
        <f>+(B!I48/D!L$60)*1000</f>
        <v>#VALUE!</v>
      </c>
      <c r="M68" s="9">
        <f>+(B!J48/D!M$60)*1000</f>
        <v>4.6536575398447079E-5</v>
      </c>
      <c r="N68" s="12" t="e">
        <f>+(B!K48/D!N$60)*1000</f>
        <v>#VALUE!</v>
      </c>
      <c r="O68" s="9">
        <f>+(B!L48/D!O$60)*1000</f>
        <v>1.3945612112760234E-6</v>
      </c>
      <c r="P68" s="12">
        <f>+(B!M48/D!P$60)*1000</f>
        <v>6.1680726002803671E-5</v>
      </c>
      <c r="Q68" s="9">
        <f>+(B!N48/D!Q$60)*1000</f>
        <v>2.9507360443084096E-4</v>
      </c>
      <c r="R68" s="12">
        <f>+(B!O48/D!R$60)*1000</f>
        <v>5.7184680360913807E-5</v>
      </c>
      <c r="S68" s="9">
        <f>+(B!P48/D!S$60)*1000</f>
        <v>4.132558691012568E-4</v>
      </c>
      <c r="T68" s="12" t="e">
        <f>+(B!Q48/D!T$60)*1000</f>
        <v>#VALUE!</v>
      </c>
      <c r="U68" s="9">
        <f>+(B!R48/D!U$60)*1000</f>
        <v>4.9658042379561364E-3</v>
      </c>
      <c r="V68" s="12">
        <f>+(B!S48/D!V$60)*1000</f>
        <v>2.4616707560365979E-3</v>
      </c>
      <c r="W68" s="9">
        <f>+(B!T48/D!W$60)*1000</f>
        <v>1.7791815996007802E-3</v>
      </c>
      <c r="X68" s="12">
        <f>+(B!U48/D!X$60)*1000</f>
        <v>2.1216753080600631E-3</v>
      </c>
      <c r="Y68" s="9">
        <f>+(B!V48/D!Y$60)*1000</f>
        <v>4.8604728678725388E-3</v>
      </c>
      <c r="Z68" s="12">
        <f>+(B!W48/D!Z$60)*1000</f>
        <v>1.0089072301089469E-2</v>
      </c>
      <c r="AA68" s="9">
        <f>+(B!X48/D!AA$60)*1000</f>
        <v>1.8119434875506914E-2</v>
      </c>
      <c r="AB68" s="12">
        <f>+(B!Y48/D!AB$60)*1000</f>
        <v>2.5569352679535348E-2</v>
      </c>
      <c r="AC68" s="10">
        <f>+(B!Z48/D!AC$60)*1000</f>
        <v>1.2126820414264361E-2</v>
      </c>
      <c r="AD68" s="10">
        <f>+(B!AA48/D!AD$60)*1000</f>
        <v>6.5760454670068968E-2</v>
      </c>
      <c r="AE68" s="10">
        <f>+(B!AB48/D!AE$60)*1000</f>
        <v>6.8127336400182342E-2</v>
      </c>
      <c r="AF68" s="10">
        <f>+(B!AC48/D!AF$60)*1000</f>
        <v>0.12160589926309823</v>
      </c>
      <c r="AG68" s="10">
        <f>+(B!AD48/D!AG$60)*1000</f>
        <v>0.18838926387675692</v>
      </c>
      <c r="AH68" s="10">
        <f>+(B!AE48/D!AH$60)*1000</f>
        <v>8.0926168974906454E-2</v>
      </c>
    </row>
    <row r="69" spans="6:34" x14ac:dyDescent="0.25">
      <c r="F69" s="227" t="s">
        <v>18</v>
      </c>
      <c r="G69" s="228"/>
      <c r="H69" s="12" t="e">
        <f>+(B!E49/D!H$60)*1000</f>
        <v>#VALUE!</v>
      </c>
      <c r="I69" s="9" t="e">
        <f>+(B!F49/D!I$60)*1000</f>
        <v>#VALUE!</v>
      </c>
      <c r="J69" s="12" t="e">
        <f>+(B!G49/D!J$60)*1000</f>
        <v>#VALUE!</v>
      </c>
      <c r="K69" s="9" t="e">
        <f>+(B!H49/D!K$60)*1000</f>
        <v>#VALUE!</v>
      </c>
      <c r="L69" s="12">
        <f>+(B!I49/D!L$60)*1000</f>
        <v>2.4260311616934125E-2</v>
      </c>
      <c r="M69" s="9">
        <f>+(B!J49/D!M$60)*1000</f>
        <v>2.5224381896199428E-2</v>
      </c>
      <c r="N69" s="12">
        <f>+(B!K49/D!N$60)*1000</f>
        <v>1.568193968125883E-2</v>
      </c>
      <c r="O69" s="9">
        <f>+(B!L49/D!O$60)*1000</f>
        <v>2.5872148620380519E-2</v>
      </c>
      <c r="P69" s="12">
        <f>+(B!M49/D!P$60)*1000</f>
        <v>3.5428272792110374E-2</v>
      </c>
      <c r="Q69" s="9">
        <f>+(B!N49/D!Q$60)*1000</f>
        <v>3.3871058640625756E-2</v>
      </c>
      <c r="R69" s="12">
        <f>+(B!O49/D!R$60)*1000</f>
        <v>3.567812919946247E-2</v>
      </c>
      <c r="S69" s="9">
        <f>+(B!P49/D!S$60)*1000</f>
        <v>2.7394830448185914E-2</v>
      </c>
      <c r="T69" s="12">
        <f>+(B!Q49/D!T$60)*1000</f>
        <v>2.3110410464380317E-2</v>
      </c>
      <c r="U69" s="9">
        <f>+(B!R49/D!U$60)*1000</f>
        <v>4.0172532109240967E-2</v>
      </c>
      <c r="V69" s="12">
        <f>+(B!S49/D!V$60)*1000</f>
        <v>2.2877960971359124E-2</v>
      </c>
      <c r="W69" s="9">
        <f>+(B!T49/D!W$60)*1000</f>
        <v>3.2003833416504111E-2</v>
      </c>
      <c r="X69" s="12">
        <f>+(B!U49/D!X$60)*1000</f>
        <v>7.0562543487531701E-2</v>
      </c>
      <c r="Y69" s="9">
        <f>+(B!V49/D!Y$60)*1000</f>
        <v>7.3606195280209771E-2</v>
      </c>
      <c r="Z69" s="12">
        <f>+(B!W49/D!Z$60)*1000</f>
        <v>3.939647848574887E-2</v>
      </c>
      <c r="AA69" s="9">
        <f>+(B!X49/D!AA$60)*1000</f>
        <v>3.6255134522304104E-2</v>
      </c>
      <c r="AB69" s="12">
        <f>+(B!Y49/D!AB$60)*1000</f>
        <v>3.148192771084337E-2</v>
      </c>
      <c r="AC69" s="10">
        <f>+(B!Z49/D!AC$60)*1000</f>
        <v>2.4716442451420031E-2</v>
      </c>
      <c r="AD69" s="10">
        <f>+(B!AA49/D!AD$60)*1000</f>
        <v>4.0229760222695546E-2</v>
      </c>
      <c r="AE69" s="10">
        <f>+(B!AB49/D!AE$60)*1000</f>
        <v>2.1295204940113558E-2</v>
      </c>
      <c r="AF69" s="10">
        <f>+(B!AC49/D!AF$60)*1000</f>
        <v>6.1688193375981866E-2</v>
      </c>
      <c r="AG69" s="10">
        <f>+(B!AD49/D!AG$60)*1000</f>
        <v>4.5788672278249822E-2</v>
      </c>
      <c r="AH69" s="10">
        <f>+(B!AE49/D!AH$60)*1000</f>
        <v>5.7092773609669141E-2</v>
      </c>
    </row>
    <row r="70" spans="6:34" x14ac:dyDescent="0.25">
      <c r="F70" s="229" t="s">
        <v>19</v>
      </c>
      <c r="G70" s="230"/>
      <c r="H70" s="12" t="e">
        <f>+(B!E50/D!H$60)*1000</f>
        <v>#VALUE!</v>
      </c>
      <c r="I70" s="9" t="e">
        <f>+(B!F50/D!I$60)*1000</f>
        <v>#VALUE!</v>
      </c>
      <c r="J70" s="12" t="e">
        <f>+(B!G50/D!J$60)*1000</f>
        <v>#VALUE!</v>
      </c>
      <c r="K70" s="9" t="e">
        <f>+(B!H50/D!K$60)*1000</f>
        <v>#VALUE!</v>
      </c>
      <c r="L70" s="12">
        <f>+(B!I50/D!L$60)*1000</f>
        <v>1.7274518445544811E-3</v>
      </c>
      <c r="M70" s="9">
        <f>+(B!J50/D!M$60)*1000</f>
        <v>1.1988914997956681E-3</v>
      </c>
      <c r="N70" s="12">
        <f>+(B!K50/D!N$60)*1000</f>
        <v>2.2283387129312087E-3</v>
      </c>
      <c r="O70" s="9">
        <f>+(B!L50/D!O$60)*1000</f>
        <v>5.0079191154497465E-3</v>
      </c>
      <c r="P70" s="12">
        <f>+(B!M50/D!P$60)*1000</f>
        <v>3.0833132485674233E-2</v>
      </c>
      <c r="Q70" s="9">
        <f>+(B!N50/D!Q$60)*1000</f>
        <v>1.9082543846863916E-2</v>
      </c>
      <c r="R70" s="12">
        <f>+(B!O50/D!R$60)*1000</f>
        <v>2.0787195239009407E-2</v>
      </c>
      <c r="S70" s="9">
        <f>+(B!P50/D!S$60)*1000</f>
        <v>2.2906782072563435E-2</v>
      </c>
      <c r="T70" s="12">
        <f>+(B!Q50/D!T$60)*1000</f>
        <v>5.1872289552028885E-3</v>
      </c>
      <c r="U70" s="9">
        <f>+(B!R50/D!U$60)*1000</f>
        <v>7.1484675661890847E-3</v>
      </c>
      <c r="V70" s="12">
        <f>+(B!S50/D!V$60)*1000</f>
        <v>4.077644522919581E-3</v>
      </c>
      <c r="W70" s="9">
        <f>+(B!T50/D!W$60)*1000</f>
        <v>3.0339631629088603E-2</v>
      </c>
      <c r="X70" s="12">
        <f>+(B!U50/D!X$60)*1000</f>
        <v>1.3304536170403787E-2</v>
      </c>
      <c r="Y70" s="9">
        <f>+(B!V50/D!Y$60)*1000</f>
        <v>9.9305141993689169E-3</v>
      </c>
      <c r="Z70" s="12">
        <f>+(B!W50/D!Z$60)*1000</f>
        <v>1.3063255199735885E-2</v>
      </c>
      <c r="AA70" s="9">
        <f>+(B!X50/D!AA$60)*1000</f>
        <v>3.6441939563075045E-2</v>
      </c>
      <c r="AB70" s="12">
        <f>+(B!Y50/D!AB$60)*1000</f>
        <v>4.0793367016452906E-2</v>
      </c>
      <c r="AC70" s="10">
        <f>+(B!Z50/D!AC$60)*1000</f>
        <v>2.4807730087550717E-2</v>
      </c>
      <c r="AD70" s="10">
        <f>+(B!AA50/D!AD$60)*1000</f>
        <v>1.2508340538602671E-2</v>
      </c>
      <c r="AE70" s="10">
        <f>+(B!AB50/D!AE$60)*1000</f>
        <v>3.1869596750797792E-2</v>
      </c>
      <c r="AF70" s="10">
        <f>+(B!AC50/D!AF$60)*1000</f>
        <v>9.4157381164466758E-2</v>
      </c>
      <c r="AG70" s="10">
        <f>+(B!AD50/D!AG$60)*1000</f>
        <v>0.12705056380528867</v>
      </c>
      <c r="AH70" s="10">
        <f>+(B!AE50/D!AH$60)*1000</f>
        <v>1.2378338459127505</v>
      </c>
    </row>
    <row r="71" spans="6:34" x14ac:dyDescent="0.25">
      <c r="F71" s="227" t="s">
        <v>20</v>
      </c>
      <c r="G71" s="228"/>
      <c r="H71" s="12" t="e">
        <f>+(B!E51/D!H$60)*1000</f>
        <v>#VALUE!</v>
      </c>
      <c r="I71" s="9" t="e">
        <f>+(B!F51/D!I$60)*1000</f>
        <v>#VALUE!</v>
      </c>
      <c r="J71" s="12" t="e">
        <f>+(B!G51/D!J$60)*1000</f>
        <v>#VALUE!</v>
      </c>
      <c r="K71" s="9" t="e">
        <f>+(B!H51/D!K$60)*1000</f>
        <v>#VALUE!</v>
      </c>
      <c r="L71" s="12">
        <f>+(B!I51/D!L$60)*1000</f>
        <v>5.6954346304409816E-3</v>
      </c>
      <c r="M71" s="9">
        <f>+(B!J51/D!M$60)*1000</f>
        <v>3.3410042909685325E-3</v>
      </c>
      <c r="N71" s="12">
        <f>+(B!K51/D!N$60)*1000</f>
        <v>6.5392878757312891E-3</v>
      </c>
      <c r="O71" s="9">
        <f>+(B!L51/D!O$60)*1000</f>
        <v>7.9549506923000304E-3</v>
      </c>
      <c r="P71" s="12">
        <f>+(B!M51/D!P$60)*1000</f>
        <v>8.9382946804062863E-3</v>
      </c>
      <c r="Q71" s="9">
        <f>+(B!N51/D!Q$60)*1000</f>
        <v>9.5046397512510306E-3</v>
      </c>
      <c r="R71" s="12">
        <f>+(B!O51/D!R$60)*1000</f>
        <v>2.1018405644077559E-2</v>
      </c>
      <c r="S71" s="9">
        <f>+(B!P51/D!S$60)*1000</f>
        <v>1.0569931230732747E-2</v>
      </c>
      <c r="T71" s="12">
        <f>+(B!Q51/D!T$60)*1000</f>
        <v>7.3617290606905923E-3</v>
      </c>
      <c r="U71" s="9">
        <f>+(B!R51/D!U$60)*1000</f>
        <v>1.5391732739834007E-2</v>
      </c>
      <c r="V71" s="12">
        <f>+(B!S51/D!V$60)*1000</f>
        <v>8.7333348620697547E-3</v>
      </c>
      <c r="W71" s="9">
        <f>+(B!T51/D!W$60)*1000</f>
        <v>9.886812139908361E-3</v>
      </c>
      <c r="X71" s="12">
        <f>+(B!U51/D!X$60)*1000</f>
        <v>1.5342288959217113E-2</v>
      </c>
      <c r="Y71" s="9">
        <f>+(B!V51/D!Y$60)*1000</f>
        <v>2.2092929203146528E-2</v>
      </c>
      <c r="Z71" s="12">
        <f>+(B!W51/D!Z$60)*1000</f>
        <v>2.2075404423902278E-2</v>
      </c>
      <c r="AA71" s="9">
        <f>+(B!X51/D!AA$60)*1000</f>
        <v>3.5921445079143598E-2</v>
      </c>
      <c r="AB71" s="12">
        <f>+(B!Y51/D!AB$60)*1000</f>
        <v>1.9100833441292049E-2</v>
      </c>
      <c r="AC71" s="10">
        <f>+(B!Z51/D!AC$60)*1000</f>
        <v>1.1221481956011102E-2</v>
      </c>
      <c r="AD71" s="10">
        <f>+(B!AA51/D!AD$60)*1000</f>
        <v>7.9886543368691883E-3</v>
      </c>
      <c r="AE71" s="10">
        <f>+(B!AB51/D!AE$60)*1000</f>
        <v>9.9972025363670274E-3</v>
      </c>
      <c r="AF71" s="10">
        <f>+(B!AC51/D!AF$60)*1000</f>
        <v>1.971483520932869E-2</v>
      </c>
      <c r="AG71" s="10">
        <f>+(B!AD51/D!AG$60)*1000</f>
        <v>5.4787639958707217E-2</v>
      </c>
      <c r="AH71" s="10">
        <f>+(B!AE51/D!AH$60)*1000</f>
        <v>0.17871180630374736</v>
      </c>
    </row>
    <row r="72" spans="6:34" x14ac:dyDescent="0.25">
      <c r="F72" s="229" t="s">
        <v>21</v>
      </c>
      <c r="G72" s="230"/>
      <c r="H72" s="12" t="e">
        <f>+(B!E52/D!H$60)*1000</f>
        <v>#VALUE!</v>
      </c>
      <c r="I72" s="9" t="e">
        <f>+(B!F52/D!I$60)*1000</f>
        <v>#VALUE!</v>
      </c>
      <c r="J72" s="12" t="e">
        <f>+(B!G52/D!J$60)*1000</f>
        <v>#VALUE!</v>
      </c>
      <c r="K72" s="9" t="e">
        <f>+(B!H52/D!K$60)*1000</f>
        <v>#VALUE!</v>
      </c>
      <c r="L72" s="12">
        <f>+(B!I52/D!L$60)*1000</f>
        <v>1.0920830632826071</v>
      </c>
      <c r="M72" s="9">
        <f>+(B!J52/D!M$60)*1000</f>
        <v>1.023709899877401</v>
      </c>
      <c r="N72" s="12">
        <f>+(B!K52/D!N$60)*1000</f>
        <v>0.84994250554771023</v>
      </c>
      <c r="O72" s="9">
        <f>+(B!L52/D!O$60)*1000</f>
        <v>1.2396797489789819</v>
      </c>
      <c r="P72" s="12">
        <f>+(B!M52/D!P$60)*1000</f>
        <v>1.2035444283219792</v>
      </c>
      <c r="Q72" s="9">
        <f>+(B!N52/D!Q$60)*1000</f>
        <v>1.2885330126803674</v>
      </c>
      <c r="R72" s="12">
        <f>+(B!O52/D!R$60)*1000</f>
        <v>1.1633811672105969</v>
      </c>
      <c r="S72" s="9">
        <f>+(B!P52/D!S$60)*1000</f>
        <v>1.4519039601612522</v>
      </c>
      <c r="T72" s="12">
        <f>+(B!Q52/D!T$60)*1000</f>
        <v>1.4657596286832788</v>
      </c>
      <c r="U72" s="9">
        <f>+(B!R52/D!U$60)*1000</f>
        <v>1.7488943756665276</v>
      </c>
      <c r="V72" s="12">
        <f>+(B!S52/D!V$60)*1000</f>
        <v>2.1391682909491161</v>
      </c>
      <c r="W72" s="9">
        <f>+(B!T52/D!W$60)*1000</f>
        <v>2.1688111872249696</v>
      </c>
      <c r="X72" s="12">
        <f>+(B!U52/D!X$60)*1000</f>
        <v>2.6728570466635246</v>
      </c>
      <c r="Y72" s="9">
        <f>+(B!V52/D!Y$60)*1000</f>
        <v>3.8268165859295138</v>
      </c>
      <c r="Z72" s="12">
        <f>+(B!W52/D!Z$60)*1000</f>
        <v>3.290667987234511</v>
      </c>
      <c r="AA72" s="9">
        <f>+(B!X52/D!AA$60)*1000</f>
        <v>3.4210330092007153</v>
      </c>
      <c r="AB72" s="12">
        <f>+(B!Y52/D!AB$60)*1000</f>
        <v>2.4171999827266055</v>
      </c>
      <c r="AC72" s="10">
        <f>+(B!Z52/D!AC$60)*1000</f>
        <v>2.4289686098654713</v>
      </c>
      <c r="AD72" s="10">
        <f>+(B!AA52/D!AD$60)*1000</f>
        <v>3.0789831080368626</v>
      </c>
      <c r="AE72" s="10">
        <f>+(B!AB52/D!AE$60)*1000</f>
        <v>3.3784035807534503</v>
      </c>
      <c r="AF72" s="10">
        <f>+(B!AC52/D!AF$60)*1000</f>
        <v>3.3862438254109639</v>
      </c>
      <c r="AG72" s="10">
        <f>+(B!AD52/D!AG$60)*1000</f>
        <v>2.7619907885333124</v>
      </c>
      <c r="AH72" s="10">
        <f>+(B!AE52/D!AH$60)*1000</f>
        <v>4.7292209445826563</v>
      </c>
    </row>
    <row r="73" spans="6:34" x14ac:dyDescent="0.25">
      <c r="F73" s="227" t="s">
        <v>22</v>
      </c>
      <c r="G73" s="228"/>
      <c r="H73" s="12" t="e">
        <f>+(B!E53/D!H$60)*1000</f>
        <v>#VALUE!</v>
      </c>
      <c r="I73" s="9" t="e">
        <f>+(B!F53/D!I$60)*1000</f>
        <v>#VALUE!</v>
      </c>
      <c r="J73" s="12" t="e">
        <f>+(B!G53/D!J$60)*1000</f>
        <v>#VALUE!</v>
      </c>
      <c r="K73" s="9" t="e">
        <f>+(B!H53/D!K$60)*1000</f>
        <v>#VALUE!</v>
      </c>
      <c r="L73" s="12">
        <f>+(B!I53/D!L$60)*1000</f>
        <v>0.29422964249604644</v>
      </c>
      <c r="M73" s="9">
        <f>+(B!J53/D!M$60)*1000</f>
        <v>0.32965263588067023</v>
      </c>
      <c r="N73" s="12">
        <f>+(B!K53/D!N$60)*1000</f>
        <v>0.36074717571111559</v>
      </c>
      <c r="O73" s="9">
        <f>+(B!L53/D!O$60)*1000</f>
        <v>0.37996613208486901</v>
      </c>
      <c r="P73" s="12">
        <f>+(B!M53/D!P$60)*1000</f>
        <v>0.40275841715648902</v>
      </c>
      <c r="Q73" s="9">
        <f>+(B!N53/D!Q$60)*1000</f>
        <v>0.41807753971724243</v>
      </c>
      <c r="R73" s="12">
        <f>+(B!O53/D!R$60)*1000</f>
        <v>0.41991145133422919</v>
      </c>
      <c r="S73" s="9">
        <f>+(B!P53/D!S$60)*1000</f>
        <v>0.6900654493715912</v>
      </c>
      <c r="T73" s="12">
        <f>+(B!Q53/D!T$60)*1000</f>
        <v>0.58985536463583299</v>
      </c>
      <c r="U73" s="9">
        <f>+(B!R53/D!U$60)*1000</f>
        <v>0.3970121018222284</v>
      </c>
      <c r="V73" s="12">
        <f>+(B!S53/D!V$60)*1000</f>
        <v>0.45597491343530006</v>
      </c>
      <c r="W73" s="9">
        <f>+(B!T53/D!W$60)*1000</f>
        <v>0.35130699088145895</v>
      </c>
      <c r="X73" s="12">
        <f>+(B!U53/D!X$60)*1000</f>
        <v>0.63856507979260657</v>
      </c>
      <c r="Y73" s="9">
        <f>+(B!V53/D!Y$60)*1000</f>
        <v>0.45070263543842493</v>
      </c>
      <c r="Z73" s="12">
        <f>+(B!W53/D!Z$60)*1000</f>
        <v>1.1701175305381315</v>
      </c>
      <c r="AA73" s="9">
        <f>+(B!X53/D!AA$60)*1000</f>
        <v>0.6727495312431867</v>
      </c>
      <c r="AB73" s="12">
        <f>+(B!Y53/D!AB$60)*1000</f>
        <v>0.78937643045299477</v>
      </c>
      <c r="AC73" s="10">
        <f>+(B!Z53/D!AC$60)*1000</f>
        <v>0.38265043775357677</v>
      </c>
      <c r="AD73" s="10">
        <f>+(B!AA53/D!AD$60)*1000</f>
        <v>0.42707121617916871</v>
      </c>
      <c r="AE73" s="10">
        <f>+(B!AB53/D!AE$60)*1000</f>
        <v>0.43525674499564837</v>
      </c>
      <c r="AF73" s="10">
        <f>+(B!AC53/D!AF$60)*1000</f>
        <v>0.45281581504575269</v>
      </c>
      <c r="AG73" s="10">
        <f>+(B!AD53/D!AG$60)*1000</f>
        <v>0.25940443103311361</v>
      </c>
      <c r="AH73" s="10">
        <f>+(B!AE53/D!AH$60)*1000</f>
        <v>0.33523203196928442</v>
      </c>
    </row>
    <row r="74" spans="6:34" x14ac:dyDescent="0.25">
      <c r="F74" s="229" t="s">
        <v>23</v>
      </c>
      <c r="G74" s="230"/>
      <c r="H74" s="12" t="e">
        <f>+(B!E54/D!H$60)*1000</f>
        <v>#VALUE!</v>
      </c>
      <c r="I74" s="9" t="e">
        <f>+(B!F54/D!I$60)*1000</f>
        <v>#VALUE!</v>
      </c>
      <c r="J74" s="12" t="e">
        <f>+(B!G54/D!J$60)*1000</f>
        <v>#VALUE!</v>
      </c>
      <c r="K74" s="9" t="e">
        <f>+(B!H54/D!K$60)*1000</f>
        <v>#VALUE!</v>
      </c>
      <c r="L74" s="12">
        <f>+(B!I54/D!L$60)*1000</f>
        <v>0.38721333575298783</v>
      </c>
      <c r="M74" s="9">
        <f>+(B!J54/D!M$60)*1000</f>
        <v>0.22821980997139354</v>
      </c>
      <c r="N74" s="12">
        <f>+(B!K54/D!N$60)*1000</f>
        <v>0.42762381480734307</v>
      </c>
      <c r="O74" s="9">
        <f>+(B!L54/D!O$60)*1000</f>
        <v>0.24929250921406515</v>
      </c>
      <c r="P74" s="12">
        <f>+(B!M54/D!P$60)*1000</f>
        <v>0.30291311084331424</v>
      </c>
      <c r="Q74" s="9">
        <f>+(B!N54/D!Q$60)*1000</f>
        <v>0.39890783656415485</v>
      </c>
      <c r="R74" s="12">
        <f>+(B!O54/D!R$60)*1000</f>
        <v>0.42568511230562489</v>
      </c>
      <c r="S74" s="9">
        <f>+(B!P54/D!S$60)*1000</f>
        <v>0.55618472847996203</v>
      </c>
      <c r="T74" s="12">
        <f>+(B!Q54/D!T$60)*1000</f>
        <v>0.77816427951897604</v>
      </c>
      <c r="U74" s="9">
        <f>+(B!R54/D!U$60)*1000</f>
        <v>0.71257244864839797</v>
      </c>
      <c r="V74" s="12">
        <f>+(B!S54/D!V$60)*1000</f>
        <v>0.79617556009080692</v>
      </c>
      <c r="W74" s="9">
        <f>+(B!T54/D!W$60)*1000</f>
        <v>0.74588962482420729</v>
      </c>
      <c r="X74" s="12">
        <f>+(B!U54/D!X$60)*1000</f>
        <v>1.2800098758781675</v>
      </c>
      <c r="Y74" s="9">
        <f>+(B!V54/D!Y$60)*1000</f>
        <v>1.7415350428869829</v>
      </c>
      <c r="Z74" s="12">
        <f>+(B!W54/D!Z$60)*1000</f>
        <v>1.38211709034885</v>
      </c>
      <c r="AA74" s="9">
        <f>+(B!X54/D!AA$60)*1000</f>
        <v>0.90949635895870573</v>
      </c>
      <c r="AB74" s="12">
        <f>+(B!Y54/D!AB$60)*1000</f>
        <v>0.8219305177700047</v>
      </c>
      <c r="AC74" s="10">
        <f>+(B!Z54/D!AC$60)*1000</f>
        <v>0.67940380098227637</v>
      </c>
      <c r="AD74" s="10">
        <f>+(B!AA54/D!AD$60)*1000</f>
        <v>0.55449714249562421</v>
      </c>
      <c r="AE74" s="10">
        <f>+(B!AB54/D!AE$60)*1000</f>
        <v>0.49649073728708198</v>
      </c>
      <c r="AF74" s="10">
        <f>+(B!AC54/D!AF$60)*1000</f>
        <v>0.6154688638756175</v>
      </c>
      <c r="AG74" s="10">
        <f>+(B!AD54/D!AG$60)*1000</f>
        <v>0.43438457873421743</v>
      </c>
      <c r="AH74" s="10">
        <f>+(B!AE54/D!AH$60)*1000</f>
        <v>0.68129130835080021</v>
      </c>
    </row>
    <row r="75" spans="6:34" x14ac:dyDescent="0.25">
      <c r="F75" s="227" t="s">
        <v>24</v>
      </c>
      <c r="G75" s="228"/>
      <c r="H75" s="12" t="e">
        <f>+(B!E55/D!H$60)*1000</f>
        <v>#VALUE!</v>
      </c>
      <c r="I75" s="9" t="e">
        <f>+(B!F55/D!I$60)*1000</f>
        <v>#VALUE!</v>
      </c>
      <c r="J75" s="12" t="e">
        <f>+(B!G55/D!J$60)*1000</f>
        <v>#VALUE!</v>
      </c>
      <c r="K75" s="9" t="e">
        <f>+(B!H55/D!K$60)*1000</f>
        <v>#VALUE!</v>
      </c>
      <c r="L75" s="12">
        <f>+(B!I55/D!L$60)*1000</f>
        <v>7.8898918932932355E-2</v>
      </c>
      <c r="M75" s="9">
        <f>+(B!J55/D!M$60)*1000</f>
        <v>0.14837326317940333</v>
      </c>
      <c r="N75" s="12">
        <f>+(B!K55/D!N$60)*1000</f>
        <v>0.13073547508573735</v>
      </c>
      <c r="O75" s="9">
        <f>+(B!L55/D!O$60)*1000</f>
        <v>8.773846996712821E-2</v>
      </c>
      <c r="P75" s="12">
        <f>+(B!M55/D!P$60)*1000</f>
        <v>0.10233481714665159</v>
      </c>
      <c r="Q75" s="9">
        <f>+(B!N55/D!Q$60)*1000</f>
        <v>0.10811601807316717</v>
      </c>
      <c r="R75" s="12">
        <f>+(B!O55/D!R$60)*1000</f>
        <v>0.10611091380303321</v>
      </c>
      <c r="S75" s="9">
        <f>+(B!P55/D!S$60)*1000</f>
        <v>0.10543236898268911</v>
      </c>
      <c r="T75" s="12">
        <f>+(B!Q55/D!T$60)*1000</f>
        <v>0.12525422536862091</v>
      </c>
      <c r="U75" s="9">
        <f>+(B!R55/D!U$60)*1000</f>
        <v>0.14575636388927529</v>
      </c>
      <c r="V75" s="12">
        <f>+(B!S55/D!V$60)*1000</f>
        <v>0.15560320117406956</v>
      </c>
      <c r="W75" s="9">
        <f>+(B!T55/D!W$60)*1000</f>
        <v>0.20805026539037336</v>
      </c>
      <c r="X75" s="12">
        <f>+(B!U55/D!X$60)*1000</f>
        <v>0.22028725338361055</v>
      </c>
      <c r="Y75" s="9">
        <f>+(B!V55/D!Y$60)*1000</f>
        <v>0.40186725034442922</v>
      </c>
      <c r="Z75" s="12">
        <f>+(B!W55/D!Z$60)*1000</f>
        <v>0.37862088698140201</v>
      </c>
      <c r="AA75" s="9">
        <f>+(B!X55/D!AA$60)*1000</f>
        <v>0.29372781581127638</v>
      </c>
      <c r="AB75" s="12">
        <f>+(B!Y55/D!AB$60)*1000</f>
        <v>0.28954527788573647</v>
      </c>
      <c r="AC75" s="10">
        <f>+(B!Z55/D!AC$60)*1000</f>
        <v>0.19799376468076021</v>
      </c>
      <c r="AD75" s="10">
        <f>+(B!AA55/D!AD$60)*1000</f>
        <v>0.23427529049537107</v>
      </c>
      <c r="AE75" s="10">
        <f>+(B!AB55/D!AE$60)*1000</f>
        <v>0.22933627585063615</v>
      </c>
      <c r="AF75" s="10">
        <f>+(B!AC55/D!AF$60)*1000</f>
        <v>0.21582618025751077</v>
      </c>
      <c r="AG75" s="10">
        <f>+(B!AD55/D!AG$60)*1000</f>
        <v>0.12876038275232271</v>
      </c>
      <c r="AH75" s="10">
        <f>+(B!AE55/D!AH$60)*1000</f>
        <v>0.15182587318066956</v>
      </c>
    </row>
    <row r="76" spans="6:34" ht="15.75" thickBot="1" x14ac:dyDescent="0.3">
      <c r="F76" s="231" t="s">
        <v>25</v>
      </c>
      <c r="G76" s="232"/>
      <c r="H76" s="133" t="e">
        <f>+(B!E56/D!H$60)*1000</f>
        <v>#VALUE!</v>
      </c>
      <c r="I76" s="134" t="e">
        <f>+(B!F56/D!I$60)*1000</f>
        <v>#VALUE!</v>
      </c>
      <c r="J76" s="133" t="e">
        <f>+(B!G56/D!J$60)*1000</f>
        <v>#VALUE!</v>
      </c>
      <c r="K76" s="134" t="e">
        <f>+(B!H56/D!K$60)*1000</f>
        <v>#VALUE!</v>
      </c>
      <c r="L76" s="133">
        <f>+(B!I56/D!L$60)*1000</f>
        <v>1.4621626526326704E-5</v>
      </c>
      <c r="M76" s="134">
        <f>+(B!J56/D!M$60)*1000</f>
        <v>1.6857376379239887E-6</v>
      </c>
      <c r="N76" s="133">
        <f>+(B!K56/D!N$60)*1000</f>
        <v>1.3869275771636069E-6</v>
      </c>
      <c r="O76" s="134">
        <f>+(B!L56/D!O$60)*1000</f>
        <v>6.2008168144237472E-4</v>
      </c>
      <c r="P76" s="133">
        <f>+(B!M56/D!P$60)*1000</f>
        <v>1.5544625070706575E-3</v>
      </c>
      <c r="Q76" s="134">
        <f>+(B!N56/D!Q$60)*1000</f>
        <v>3.6911528931642617E-4</v>
      </c>
      <c r="R76" s="133">
        <f>+(B!O56/D!R$60)*1000</f>
        <v>1.9217940103666729E-3</v>
      </c>
      <c r="S76" s="134">
        <f>+(B!P56/D!S$60)*1000</f>
        <v>2.4276025610623668E-3</v>
      </c>
      <c r="T76" s="133">
        <f>+(B!Q56/D!T$60)*1000</f>
        <v>3.598091844628332E-3</v>
      </c>
      <c r="U76" s="134">
        <f>+(B!R56/D!U$60)*1000</f>
        <v>5.9949923494227297E-3</v>
      </c>
      <c r="V76" s="133">
        <f>+(B!S56/D!V$60)*1000</f>
        <v>2.9318030681740005E-3</v>
      </c>
      <c r="W76" s="134">
        <f>+(B!T56/D!W$60)*1000</f>
        <v>4.0298734292065512E-3</v>
      </c>
      <c r="X76" s="133">
        <f>+(B!U56/D!X$60)*1000</f>
        <v>2.6729513164096691E-3</v>
      </c>
      <c r="Y76" s="134">
        <f>+(B!V56/D!Y$60)*1000</f>
        <v>2.2334562908315186E-3</v>
      </c>
      <c r="Z76" s="133">
        <f>+(B!W56/D!Z$60)*1000</f>
        <v>2.1339055793991413E-3</v>
      </c>
      <c r="AA76" s="134">
        <f>+(B!X56/D!AA$60)*1000</f>
        <v>4.3148737627000389E-3</v>
      </c>
      <c r="AB76" s="133">
        <f>+(B!Y56/D!AB$60)*1000</f>
        <v>2.2885304659498208E-3</v>
      </c>
      <c r="AC76" s="135">
        <f>+(B!Z56/D!AC$60)*1000</f>
        <v>3.267648942985266E-3</v>
      </c>
      <c r="AD76" s="135">
        <f>+(B!AA56/D!AD$60)*1000</f>
        <v>2.9722895885615475E-3</v>
      </c>
      <c r="AE76" s="135">
        <f>+(B!AB56/D!AE$60)*1000</f>
        <v>2.0767541133076381E-3</v>
      </c>
      <c r="AF76" s="135">
        <f>+(B!AC56/D!AF$60)*1000</f>
        <v>2.4456433719329501E-3</v>
      </c>
      <c r="AG76" s="135">
        <f>+(B!AD56/D!AG$60)*1000</f>
        <v>1.2765425236242356E-3</v>
      </c>
      <c r="AH76" s="135">
        <f>+(B!AE56/D!AH$60)*1000</f>
        <v>2.6598366275539186E-3</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3" t="s">
        <v>26</v>
      </c>
      <c r="G80" s="234"/>
      <c r="H80" s="148" t="e">
        <f>+('C'!D46/D!H$60)*1000</f>
        <v>#VALUE!</v>
      </c>
      <c r="I80" s="148" t="e">
        <f>+('C'!E46/D!I$60)*1000</f>
        <v>#VALUE!</v>
      </c>
      <c r="J80" s="148" t="e">
        <f>+('C'!F46/D!J$60)*1000</f>
        <v>#VALUE!</v>
      </c>
      <c r="K80" s="148" t="e">
        <f>+('C'!G46/D!K$60)*1000</f>
        <v>#VALUE!</v>
      </c>
      <c r="L80" s="148">
        <f>+('C'!H46/D!L$60)*1000</f>
        <v>5.4512220983589561</v>
      </c>
      <c r="M80" s="148">
        <f>+('C'!I46/D!M$60)*1000</f>
        <v>3.8652615447486718</v>
      </c>
      <c r="N80" s="148">
        <f>+('C'!J46/D!N$60)*1000</f>
        <v>3.4197521182166635</v>
      </c>
      <c r="O80" s="148">
        <f>+('C'!K46/D!O$60)*1000</f>
        <v>3.9700034864030278</v>
      </c>
      <c r="P80" s="148">
        <f>+('C'!L46/D!P$60)*1000</f>
        <v>3.4699294163940873</v>
      </c>
      <c r="Q80" s="148">
        <f>+('C'!M46/D!Q$60)*1000</f>
        <v>4.6861290871107224</v>
      </c>
      <c r="R80" s="148">
        <f>+('C'!N46/D!R$60)*1000</f>
        <v>6.5895949318487226</v>
      </c>
      <c r="S80" s="148">
        <f>+('C'!O46/D!S$60)*1000</f>
        <v>5.8113919848233344</v>
      </c>
      <c r="T80" s="148">
        <f>+('C'!P46/D!T$60)*1000</f>
        <v>6.0345085445040914</v>
      </c>
      <c r="U80" s="148">
        <f>+('C'!Q46/D!U$60)*1000</f>
        <v>7.4847289840960727</v>
      </c>
      <c r="V80" s="148">
        <f>+('C'!R46/D!V$60)*1000</f>
        <v>5.6916760301772573</v>
      </c>
      <c r="W80" s="148">
        <f>+('C'!S46/D!W$60)*1000</f>
        <v>6.5437735335480651</v>
      </c>
      <c r="X80" s="148">
        <f>+('C'!T46/D!X$60)*1000</f>
        <v>8.9170605795344855</v>
      </c>
      <c r="Y80" s="148">
        <f>+('C'!U46/D!Y$60)*1000</f>
        <v>4.1927758766277066</v>
      </c>
      <c r="Z80" s="148">
        <f>+('C'!V46/D!Z$60)*1000</f>
        <v>4.3998525365907337</v>
      </c>
      <c r="AA80" s="148">
        <f>+('C'!W46/D!AA$60)*1000</f>
        <v>4.3889809444904726</v>
      </c>
      <c r="AB80" s="148">
        <f>+('C'!X46/D!AB$60)*1000</f>
        <v>5.5667767845575851</v>
      </c>
      <c r="AC80" s="148">
        <f>+('C'!Y46/D!AC$60)*1000</f>
        <v>5.3187486653854377</v>
      </c>
      <c r="AD80" s="148">
        <f>+('C'!Z46/D!AD$60)*1000</f>
        <v>5.6496214597524208</v>
      </c>
      <c r="AE80" s="148">
        <f>+('C'!AA46/D!AE$60)*1000</f>
        <v>2.9297774462265322</v>
      </c>
      <c r="AF80" s="148">
        <f>+('C'!AB46/D!AF$60)*1000</f>
        <v>4.0562980808162603</v>
      </c>
      <c r="AG80" s="148">
        <f>+('C'!AC46/D!AG$60)*1000</f>
        <v>3.7181350750416891</v>
      </c>
      <c r="AH80" s="148">
        <f>+('C'!AD46/D!AH$60)*1000</f>
        <v>2.4960821955376198</v>
      </c>
    </row>
    <row r="81" spans="6:34" x14ac:dyDescent="0.25">
      <c r="F81" s="227" t="s">
        <v>16</v>
      </c>
      <c r="G81" s="228"/>
      <c r="H81" s="125" t="e">
        <f>+('C'!D47/D!H$60)*1000</f>
        <v>#VALUE!</v>
      </c>
      <c r="I81" s="125" t="e">
        <f>+('C'!E47/D!I$60)*1000</f>
        <v>#VALUE!</v>
      </c>
      <c r="J81" s="125" t="e">
        <f>+('C'!F47/D!J$60)*1000</f>
        <v>#VALUE!</v>
      </c>
      <c r="K81" s="125" t="e">
        <f>+('C'!G47/D!K$60)*1000</f>
        <v>#VALUE!</v>
      </c>
      <c r="L81" s="125">
        <f>+('C'!H47/D!L$60)*1000</f>
        <v>6.4251953698182671</v>
      </c>
      <c r="M81" s="125">
        <f>+('C'!I47/D!M$60)*1000</f>
        <v>4.715809256232121</v>
      </c>
      <c r="N81" s="125">
        <f>+('C'!J47/D!N$60)*1000</f>
        <v>4.1065442051644139</v>
      </c>
      <c r="O81" s="125">
        <f>+('C'!K47/D!O$60)*1000</f>
        <v>4.7553537453929682</v>
      </c>
      <c r="P81" s="125">
        <f>+('C'!L47/D!P$60)*1000</f>
        <v>4.5214626054450209</v>
      </c>
      <c r="Q81" s="125">
        <f>+('C'!M47/D!Q$60)*1000</f>
        <v>5.2971738327746198</v>
      </c>
      <c r="R81" s="125">
        <f>+('C'!N47/D!R$60)*1000</f>
        <v>7.0223253743520822</v>
      </c>
      <c r="S81" s="125">
        <f>+('C'!O47/D!S$60)*1000</f>
        <v>6.7592124496087269</v>
      </c>
      <c r="T81" s="125">
        <f>+('C'!P47/D!T$60)*1000</f>
        <v>7.0367014932370671</v>
      </c>
      <c r="U81" s="125">
        <f>+('C'!Q47/D!U$60)*1000</f>
        <v>8.4134964992813099</v>
      </c>
      <c r="V81" s="125">
        <f>+('C'!R47/D!V$60)*1000</f>
        <v>7.3203667820862668</v>
      </c>
      <c r="W81" s="125">
        <f>+('C'!S47/D!W$60)*1000</f>
        <v>7.4279807421857287</v>
      </c>
      <c r="X81" s="125">
        <f>+('C'!T47/D!X$60)*1000</f>
        <v>10.167474895068795</v>
      </c>
      <c r="Y81" s="125">
        <f>+('C'!U47/D!Y$60)*1000</f>
        <v>7.9698725167770341</v>
      </c>
      <c r="Z81" s="125">
        <f>+('C'!V47/D!Z$60)*1000</f>
        <v>8.5639030483107739</v>
      </c>
      <c r="AA81" s="125">
        <f>+('C'!W47/D!AA$60)*1000</f>
        <v>8.7955066934112409</v>
      </c>
      <c r="AB81" s="125">
        <f>+('C'!X47/D!AB$60)*1000</f>
        <v>9.2955600898216524</v>
      </c>
      <c r="AC81" s="125">
        <f>+('C'!Y47/D!AC$60)*1000</f>
        <v>8.3016446722186625</v>
      </c>
      <c r="AD81" s="125">
        <f>+('C'!Z47/D!AD$60)*1000</f>
        <v>8.3764682933001549</v>
      </c>
      <c r="AE81" s="125">
        <f>+('C'!AA47/D!AE$60)*1000</f>
        <v>6.5901282688880611</v>
      </c>
      <c r="AF81" s="125">
        <f>+('C'!AB47/D!AF$60)*1000</f>
        <v>6.4913559802413152</v>
      </c>
      <c r="AG81" s="125">
        <f>+('C'!AC47/D!AG$60)*1000</f>
        <v>7.0900756372587939</v>
      </c>
      <c r="AH81" s="125">
        <f>+('C'!AD47/D!AH$60)*1000</f>
        <v>8.2880965347019551</v>
      </c>
    </row>
    <row r="82" spans="6:34" x14ac:dyDescent="0.25">
      <c r="F82" s="229" t="s">
        <v>17</v>
      </c>
      <c r="G82" s="230"/>
      <c r="H82" s="24" t="e">
        <f>+('C'!D48/D!H$60)*1000</f>
        <v>#VALUE!</v>
      </c>
      <c r="I82" s="24" t="e">
        <f>+('C'!E48/D!I$60)*1000</f>
        <v>#VALUE!</v>
      </c>
      <c r="J82" s="24" t="e">
        <f>+('C'!F48/D!J$60)*1000</f>
        <v>#VALUE!</v>
      </c>
      <c r="K82" s="24" t="e">
        <f>+('C'!G48/D!K$60)*1000</f>
        <v>#VALUE!</v>
      </c>
      <c r="L82" s="24" t="e">
        <f>+('C'!H48/D!L$60)*1000</f>
        <v>#VALUE!</v>
      </c>
      <c r="M82" s="24">
        <f>+('C'!I48/D!M$60)*1000</f>
        <v>8.4434000817327336E-3</v>
      </c>
      <c r="N82" s="24" t="e">
        <f>+('C'!J48/D!N$60)*1000</f>
        <v>#VALUE!</v>
      </c>
      <c r="O82" s="24">
        <f>+('C'!K48/D!O$60)*1000</f>
        <v>1.4142967427034563E-2</v>
      </c>
      <c r="P82" s="24">
        <f>+('C'!L48/D!P$60)*1000</f>
        <v>3.8715181623668868E-2</v>
      </c>
      <c r="Q82" s="24">
        <f>+('C'!M48/D!Q$60)*1000</f>
        <v>4.8213137054851092E-2</v>
      </c>
      <c r="R82" s="24">
        <f>+('C'!N48/D!R$60)*1000</f>
        <v>8.3110961796890002E-3</v>
      </c>
      <c r="S82" s="24">
        <f>+('C'!O48/D!S$60)*1000</f>
        <v>9.6071377756699067E-3</v>
      </c>
      <c r="T82" s="24" t="e">
        <f>+('C'!P48/D!T$60)*1000</f>
        <v>#VALUE!</v>
      </c>
      <c r="U82" s="24">
        <f>+('C'!Q48/D!U$60)*1000</f>
        <v>-1.3338897389530301E-3</v>
      </c>
      <c r="V82" s="24">
        <f>+('C'!R48/D!V$60)*1000</f>
        <v>8.163518998371895E-2</v>
      </c>
      <c r="W82" s="24">
        <f>+('C'!S48/D!W$60)*1000</f>
        <v>4.7549085877602877E-2</v>
      </c>
      <c r="X82" s="24">
        <f>+('C'!T48/D!X$60)*1000</f>
        <v>0.18879839741431553</v>
      </c>
      <c r="Y82" s="24">
        <f>+('C'!U48/D!Y$60)*1000</f>
        <v>0.20636676147726768</v>
      </c>
      <c r="Z82" s="24">
        <f>+('C'!V48/D!Z$60)*1000</f>
        <v>0.54797937713216682</v>
      </c>
      <c r="AA82" s="24">
        <f>+('C'!W48/D!AA$60)*1000</f>
        <v>0.34800143897440367</v>
      </c>
      <c r="AB82" s="24">
        <f>+('C'!X48/D!AB$60)*1000</f>
        <v>0.13738515351729497</v>
      </c>
      <c r="AC82" s="24">
        <f>+('C'!Y48/D!AC$60)*1000</f>
        <v>0.10914755498612001</v>
      </c>
      <c r="AD82" s="24">
        <f>+('C'!Z48/D!AD$60)*1000</f>
        <v>0.18372203125329509</v>
      </c>
      <c r="AE82" s="24">
        <f>+('C'!AA48/D!AE$60)*1000</f>
        <v>-6.4083115752828532E-2</v>
      </c>
      <c r="AF82" s="24">
        <f>+('C'!AB48/D!AF$60)*1000</f>
        <v>1.0414588225767256E-2</v>
      </c>
      <c r="AG82" s="24">
        <f>+('C'!AC48/D!AG$60)*1000</f>
        <v>-0.17504421106964185</v>
      </c>
      <c r="AH82" s="24">
        <f>+('C'!AD48/D!AH$60)*1000</f>
        <v>-9.1702286038903777E-3</v>
      </c>
    </row>
    <row r="83" spans="6:34" x14ac:dyDescent="0.25">
      <c r="F83" s="227" t="s">
        <v>18</v>
      </c>
      <c r="G83" s="228"/>
      <c r="H83" s="24" t="e">
        <f>+('C'!D49/D!H$60)*1000</f>
        <v>#VALUE!</v>
      </c>
      <c r="I83" s="24" t="e">
        <f>+('C'!E49/D!I$60)*1000</f>
        <v>#VALUE!</v>
      </c>
      <c r="J83" s="24" t="e">
        <f>+('C'!F49/D!J$60)*1000</f>
        <v>#VALUE!</v>
      </c>
      <c r="K83" s="24" t="e">
        <f>+('C'!G49/D!K$60)*1000</f>
        <v>#VALUE!</v>
      </c>
      <c r="L83" s="24" t="e">
        <f>+('C'!H49/D!L$60)*1000</f>
        <v>#VALUE!</v>
      </c>
      <c r="M83" s="24">
        <f>+('C'!I49/D!M$60)*1000</f>
        <v>-2.413475684511647E-2</v>
      </c>
      <c r="N83" s="24">
        <f>+('C'!J49/D!N$60)*1000</f>
        <v>4.2468100665725234E-2</v>
      </c>
      <c r="O83" s="24">
        <f>+('C'!K49/D!O$60)*1000</f>
        <v>-2.5498705050303817E-2</v>
      </c>
      <c r="P83" s="24">
        <f>+('C'!L49/D!P$60)*1000</f>
        <v>-3.3883155849585594E-2</v>
      </c>
      <c r="Q83" s="24">
        <f>+('C'!M49/D!Q$60)*1000</f>
        <v>-3.3140164213185642E-2</v>
      </c>
      <c r="R83" s="24">
        <f>+('C'!N49/D!R$60)*1000</f>
        <v>-3.2903460357074289E-2</v>
      </c>
      <c r="S83" s="24">
        <f>+('C'!O49/D!S$60)*1000</f>
        <v>-2.4224021816457195E-2</v>
      </c>
      <c r="T83" s="24">
        <f>+('C'!P49/D!T$60)*1000</f>
        <v>-9.9758315947396786E-3</v>
      </c>
      <c r="U83" s="24">
        <f>+('C'!Q49/D!U$60)*1000</f>
        <v>0.2875508415634998</v>
      </c>
      <c r="V83" s="24">
        <f>+('C'!R49/D!V$60)*1000</f>
        <v>-1.5763397463826274E-2</v>
      </c>
      <c r="W83" s="24">
        <f>+('C'!S49/D!W$60)*1000</f>
        <v>-1.823100303951368E-2</v>
      </c>
      <c r="X83" s="24">
        <f>+('C'!T49/D!X$60)*1000</f>
        <v>-6.5738962583888838E-2</v>
      </c>
      <c r="Y83" s="24">
        <f>+('C'!U49/D!Y$60)*1000</f>
        <v>0.10222454557575217</v>
      </c>
      <c r="Z83" s="24">
        <f>+('C'!V49/D!Z$60)*1000</f>
        <v>0.6726598657422691</v>
      </c>
      <c r="AA83" s="24">
        <f>+('C'!W49/D!AA$60)*1000</f>
        <v>9.559191994069681E-2</v>
      </c>
      <c r="AB83" s="24">
        <f>+('C'!X49/D!AB$60)*1000</f>
        <v>3.303715939024917E-2</v>
      </c>
      <c r="AC83" s="24">
        <f>+('C'!Y49/D!AC$60)*1000</f>
        <v>9.4410079009182163E-2</v>
      </c>
      <c r="AD83" s="24">
        <f>+('C'!Z49/D!AD$60)*1000</f>
        <v>4.0892827769459496E-2</v>
      </c>
      <c r="AE83" s="24">
        <f>+('C'!AA49/D!AE$60)*1000</f>
        <v>-1.836856065315596E-3</v>
      </c>
      <c r="AF83" s="24">
        <f>+('C'!AB49/D!AF$60)*1000</f>
        <v>8.8128067049963538E-2</v>
      </c>
      <c r="AG83" s="24">
        <f>+('C'!AC49/D!AG$60)*1000</f>
        <v>8.8745275152862693E-2</v>
      </c>
      <c r="AH83" s="24">
        <f>+('C'!AD49/D!AH$60)*1000</f>
        <v>0.11735630472683105</v>
      </c>
    </row>
    <row r="84" spans="6:34" x14ac:dyDescent="0.25">
      <c r="F84" s="229" t="s">
        <v>19</v>
      </c>
      <c r="G84" s="230"/>
      <c r="H84" s="24" t="e">
        <f>+('C'!D50/D!H$60)*1000</f>
        <v>#VALUE!</v>
      </c>
      <c r="I84" s="24" t="e">
        <f>+('C'!E50/D!I$60)*1000</f>
        <v>#VALUE!</v>
      </c>
      <c r="J84" s="24" t="e">
        <f>+('C'!F50/D!J$60)*1000</f>
        <v>#VALUE!</v>
      </c>
      <c r="K84" s="24" t="e">
        <f>+('C'!G50/D!K$60)*1000</f>
        <v>#VALUE!</v>
      </c>
      <c r="L84" s="24">
        <f>+('C'!H50/D!L$60)*1000</f>
        <v>0.49660661602675449</v>
      </c>
      <c r="M84" s="24">
        <f>+('C'!I50/D!M$60)*1000</f>
        <v>0.36217258377605233</v>
      </c>
      <c r="N84" s="24">
        <f>+('C'!J50/D!N$60)*1000</f>
        <v>-8.6793927778898536E-4</v>
      </c>
      <c r="O84" s="24">
        <f>+('C'!K50/D!O$60)*1000</f>
        <v>0.52848969020818803</v>
      </c>
      <c r="P84" s="24">
        <f>+('C'!L50/D!P$60)*1000</f>
        <v>0.13953852586016083</v>
      </c>
      <c r="Q84" s="24">
        <f>+('C'!M50/D!Q$60)*1000</f>
        <v>0.38637195744060626</v>
      </c>
      <c r="R84" s="24">
        <f>+('C'!N50/D!R$60)*1000</f>
        <v>0.48722993856786334</v>
      </c>
      <c r="S84" s="24" t="e">
        <f>+('C'!O50/D!S$60)*1000</f>
        <v>#VALUE!</v>
      </c>
      <c r="T84" s="24">
        <f>+('C'!P50/D!T$60)*1000</f>
        <v>-5.0839916547504634E-3</v>
      </c>
      <c r="U84" s="24">
        <f>+('C'!Q50/D!U$60)*1000</f>
        <v>0.91327532804748002</v>
      </c>
      <c r="V84" s="24">
        <f>+('C'!R50/D!V$60)*1000</f>
        <v>1.2556224173909056</v>
      </c>
      <c r="W84" s="24">
        <f>+('C'!S50/D!W$60)*1000</f>
        <v>2.0138893753118907</v>
      </c>
      <c r="X84" s="24">
        <f>+('C'!T50/D!X$60)*1000</f>
        <v>2.977872264493973</v>
      </c>
      <c r="Y84" s="24">
        <f>+('C'!U50/D!Y$60)*1000</f>
        <v>2.0090366428158748</v>
      </c>
      <c r="Z84" s="24">
        <f>+('C'!V50/D!Z$60)*1000</f>
        <v>0.38176187960823155</v>
      </c>
      <c r="AA84" s="24">
        <f>+('C'!W50/D!AA$60)*1000</f>
        <v>0.19248013779270048</v>
      </c>
      <c r="AB84" s="24">
        <f>+('C'!X50/D!AB$60)*1000</f>
        <v>0.1470865181154726</v>
      </c>
      <c r="AC84" s="24">
        <f>+('C'!Y50/D!AC$60)*1000</f>
        <v>0.31103019431988044</v>
      </c>
      <c r="AD84" s="24">
        <f>+('C'!Z50/D!AD$60)*1000</f>
        <v>0.8896800227756807</v>
      </c>
      <c r="AE84" s="24">
        <f>+('C'!AA50/D!AE$60)*1000</f>
        <v>-2.2464544738696173E-2</v>
      </c>
      <c r="AF84" s="24">
        <f>+('C'!AB50/D!AF$60)*1000</f>
        <v>0.19550453478014415</v>
      </c>
      <c r="AG84" s="24">
        <f>+('C'!AC50/D!AG$60)*1000</f>
        <v>0.15802011037878186</v>
      </c>
      <c r="AH84" s="24">
        <f>+('C'!AD50/D!AH$60)*1000</f>
        <v>-0.13752962839624674</v>
      </c>
    </row>
    <row r="85" spans="6:34" x14ac:dyDescent="0.25">
      <c r="F85" s="227" t="s">
        <v>20</v>
      </c>
      <c r="G85" s="228"/>
      <c r="H85" s="24" t="e">
        <f>+('C'!D51/D!H$60)*1000</f>
        <v>#VALUE!</v>
      </c>
      <c r="I85" s="24" t="e">
        <f>+('C'!E51/D!I$60)*1000</f>
        <v>#VALUE!</v>
      </c>
      <c r="J85" s="24" t="e">
        <f>+('C'!F51/D!J$60)*1000</f>
        <v>#VALUE!</v>
      </c>
      <c r="K85" s="24" t="e">
        <f>+('C'!G51/D!K$60)*1000</f>
        <v>#VALUE!</v>
      </c>
      <c r="L85" s="24">
        <f>+('C'!H51/D!L$60)*1000</f>
        <v>5.0817981489643012E-2</v>
      </c>
      <c r="M85" s="24">
        <f>+('C'!I51/D!M$60)*1000</f>
        <v>3.4597568451164691E-2</v>
      </c>
      <c r="N85" s="24">
        <f>+('C'!J51/D!N$60)*1000</f>
        <v>0.27882408714948559</v>
      </c>
      <c r="O85" s="24">
        <f>+('C'!K51/D!O$60)*1000</f>
        <v>6.880889530829765E-3</v>
      </c>
      <c r="P85" s="24">
        <f>+('C'!L51/D!P$60)*1000</f>
        <v>2.9306214800423002E-3</v>
      </c>
      <c r="Q85" s="24">
        <f>+('C'!M51/D!Q$60)*1000</f>
        <v>-5.3343293008793662E-3</v>
      </c>
      <c r="R85" s="24">
        <f>+('C'!N51/D!R$60)*1000</f>
        <v>-1.2008854866577077E-2</v>
      </c>
      <c r="S85" s="24">
        <f>+('C'!O51/D!S$60)*1000</f>
        <v>-1.0193028219113111E-3</v>
      </c>
      <c r="T85" s="24">
        <f>+('C'!P51/D!T$60)*1000</f>
        <v>1.4244403291216392E-2</v>
      </c>
      <c r="U85" s="24">
        <f>+('C'!Q51/D!U$60)*1000</f>
        <v>2.2773334260676029E-2</v>
      </c>
      <c r="V85" s="24">
        <f>+('C'!R51/D!V$60)*1000</f>
        <v>3.9712651058267795E-2</v>
      </c>
      <c r="W85" s="24">
        <f>+('C'!S51/D!W$60)*1000</f>
        <v>7.5374359207004499E-2</v>
      </c>
      <c r="X85" s="24">
        <f>+('C'!T51/D!X$60)*1000</f>
        <v>6.669142369761856E-2</v>
      </c>
      <c r="Y85" s="24">
        <f>+('C'!U51/D!Y$60)*1000</f>
        <v>1.2746655704190927E-2</v>
      </c>
      <c r="Z85" s="24">
        <f>+('C'!V51/D!Z$60)*1000</f>
        <v>2.2894904809067904E-3</v>
      </c>
      <c r="AA85" s="24">
        <f>+('C'!W51/D!AA$60)*1000</f>
        <v>-7.002485501242754E-3</v>
      </c>
      <c r="AB85" s="24">
        <f>+('C'!X51/D!AB$60)*1000</f>
        <v>-5.7910351081746341E-3</v>
      </c>
      <c r="AC85" s="24">
        <f>+('C'!Y51/D!AC$60)*1000</f>
        <v>3.2035191116805466E-2</v>
      </c>
      <c r="AD85" s="24">
        <f>+('C'!Z51/D!AD$60)*1000</f>
        <v>3.123220649950441E-3</v>
      </c>
      <c r="AE85" s="24">
        <f>+('C'!AA51/D!AE$60)*1000</f>
        <v>-3.0570060922541333E-3</v>
      </c>
      <c r="AF85" s="24">
        <f>+('C'!AB51/D!AF$60)*1000</f>
        <v>-1.474757065349421E-2</v>
      </c>
      <c r="AG85" s="24">
        <f>+('C'!AC51/D!AG$60)*1000</f>
        <v>-5.3301834352418011E-2</v>
      </c>
      <c r="AH85" s="24">
        <f>+('C'!AD51/D!AH$60)*1000</f>
        <v>-0.17865076691022352</v>
      </c>
    </row>
    <row r="86" spans="6:34" x14ac:dyDescent="0.25">
      <c r="F86" s="229" t="s">
        <v>21</v>
      </c>
      <c r="G86" s="230"/>
      <c r="H86" s="24" t="e">
        <f>+('C'!D52/D!H$60)*1000</f>
        <v>#VALUE!</v>
      </c>
      <c r="I86" s="24" t="e">
        <f>+('C'!E52/D!I$60)*1000</f>
        <v>#VALUE!</v>
      </c>
      <c r="J86" s="24" t="e">
        <f>+('C'!F52/D!J$60)*1000</f>
        <v>#VALUE!</v>
      </c>
      <c r="K86" s="24" t="e">
        <f>+('C'!G52/D!K$60)*1000</f>
        <v>#VALUE!</v>
      </c>
      <c r="L86" s="24">
        <f>+('C'!H52/D!L$60)*1000</f>
        <v>-1.0253659813859435</v>
      </c>
      <c r="M86" s="24">
        <f>+('C'!I52/D!M$60)*1000</f>
        <v>-0.95976933489987748</v>
      </c>
      <c r="N86" s="24">
        <f>+('C'!J52/D!N$60)*1000</f>
        <v>-0.83848287774863828</v>
      </c>
      <c r="O86" s="24">
        <f>+('C'!K52/D!O$60)*1000</f>
        <v>-1.175213392768204</v>
      </c>
      <c r="P86" s="24">
        <f>+('C'!L52/D!P$60)*1000</f>
        <v>-1.1583173065099235</v>
      </c>
      <c r="Q86" s="24">
        <f>+('C'!M52/D!Q$60)*1000</f>
        <v>-1.2273812855268911</v>
      </c>
      <c r="R86" s="24">
        <f>+('C'!N52/D!R$60)*1000</f>
        <v>-1.1016598435400269</v>
      </c>
      <c r="S86" s="24">
        <f>+('C'!O52/D!S$60)*1000</f>
        <v>-1.3822428740811004</v>
      </c>
      <c r="T86" s="24">
        <f>+('C'!P52/D!T$60)*1000</f>
        <v>-1.3129338006047961</v>
      </c>
      <c r="U86" s="24">
        <f>+('C'!Q52/D!U$60)*1000</f>
        <v>-1.5541930727500346</v>
      </c>
      <c r="V86" s="24">
        <f>+('C'!R52/D!V$60)*1000</f>
        <v>-1.6807493865945105</v>
      </c>
      <c r="W86" s="24">
        <f>+('C'!S52/D!W$60)*1000</f>
        <v>-1.798578687111555</v>
      </c>
      <c r="X86" s="24">
        <f>+('C'!T52/D!X$60)*1000</f>
        <v>-2.3865046124840079</v>
      </c>
      <c r="Y86" s="24">
        <f>+('C'!U52/D!Y$60)*1000</f>
        <v>-3.6177925203324297</v>
      </c>
      <c r="Z86" s="24">
        <f>+('C'!V52/D!Z$60)*1000</f>
        <v>-3.090157499724882</v>
      </c>
      <c r="AA86" s="24">
        <f>+('C'!W52/D!AA$60)*1000</f>
        <v>-3.3356591810927489</v>
      </c>
      <c r="AB86" s="24">
        <f>+('C'!X52/D!AB$60)*1000</f>
        <v>-2.3226260957809735</v>
      </c>
      <c r="AC86" s="24">
        <f>+('C'!Y52/D!AC$60)*1000</f>
        <v>-2.3595782404441596</v>
      </c>
      <c r="AD86" s="24">
        <f>+('C'!Z52/D!AD$60)*1000</f>
        <v>-2.9897846011092595</v>
      </c>
      <c r="AE86" s="24">
        <f>+('C'!AA52/D!AE$60)*1000</f>
        <v>-3.2046981225910729</v>
      </c>
      <c r="AF86" s="24">
        <f>+('C'!AB52/D!AF$60)*1000</f>
        <v>-3.2738726819985424</v>
      </c>
      <c r="AG86" s="24">
        <f>+('C'!AC52/D!AG$60)*1000</f>
        <v>-2.6799809020884617</v>
      </c>
      <c r="AH86" s="24">
        <f>+('C'!AD52/D!AH$60)*1000</f>
        <v>-4.6257697114537013</v>
      </c>
    </row>
    <row r="87" spans="6:34" x14ac:dyDescent="0.25">
      <c r="F87" s="227" t="s">
        <v>22</v>
      </c>
      <c r="G87" s="228"/>
      <c r="H87" s="24" t="e">
        <f>+('C'!D53/D!H$60)*1000</f>
        <v>#VALUE!</v>
      </c>
      <c r="I87" s="24" t="e">
        <f>+('C'!E53/D!I$60)*1000</f>
        <v>#VALUE!</v>
      </c>
      <c r="J87" s="24" t="e">
        <f>+('C'!F53/D!J$60)*1000</f>
        <v>#VALUE!</v>
      </c>
      <c r="K87" s="24" t="e">
        <f>+('C'!G53/D!K$60)*1000</f>
        <v>#VALUE!</v>
      </c>
      <c r="L87" s="24">
        <f>+('C'!H53/D!L$60)*1000</f>
        <v>-8.9375936535918896E-2</v>
      </c>
      <c r="M87" s="24">
        <f>+('C'!I53/D!M$60)*1000</f>
        <v>9.8632509194932605E-2</v>
      </c>
      <c r="N87" s="24">
        <f>+('C'!J53/D!N$60)*1000</f>
        <v>-0.29396028343756303</v>
      </c>
      <c r="O87" s="24">
        <f>+('C'!K53/D!O$60)*1000</f>
        <v>0.19205847195935852</v>
      </c>
      <c r="P87" s="24">
        <f>+('C'!L53/D!P$60)*1000</f>
        <v>0.34793856520990635</v>
      </c>
      <c r="Q87" s="24">
        <f>+('C'!M53/D!Q$60)*1000</f>
        <v>0.66447456638973901</v>
      </c>
      <c r="R87" s="24">
        <f>+('C'!N53/D!R$60)*1000</f>
        <v>0.67288251103858721</v>
      </c>
      <c r="S87" s="24">
        <f>+('C'!O53/D!S$60)*1000</f>
        <v>1.0726144178325827</v>
      </c>
      <c r="T87" s="24">
        <f>+('C'!P53/D!T$60)*1000</f>
        <v>1.1195025668674841</v>
      </c>
      <c r="U87" s="24">
        <f>+('C'!Q53/D!U$60)*1000</f>
        <v>0.19351996105160657</v>
      </c>
      <c r="V87" s="24">
        <f>+('C'!R53/D!V$60)*1000</f>
        <v>-0.40365548395973311</v>
      </c>
      <c r="W87" s="24">
        <f>+('C'!S53/D!W$60)*1000</f>
        <v>-0.30728968379984573</v>
      </c>
      <c r="X87" s="24">
        <f>+('C'!T53/D!X$60)*1000</f>
        <v>-0.61555046798195412</v>
      </c>
      <c r="Y87" s="24">
        <f>+('C'!U53/D!Y$60)*1000</f>
        <v>-0.42598737833874051</v>
      </c>
      <c r="Z87" s="24">
        <f>+('C'!V53/D!Z$60)*1000</f>
        <v>-1.1360258391108176</v>
      </c>
      <c r="AA87" s="24">
        <f>+('C'!W53/D!AA$60)*1000</f>
        <v>-0.65716077268564954</v>
      </c>
      <c r="AB87" s="24">
        <f>+('C'!X53/D!AB$60)*1000</f>
        <v>-0.77379122943386447</v>
      </c>
      <c r="AC87" s="24">
        <f>+('C'!Y53/D!AC$60)*1000</f>
        <v>-0.3697924407431134</v>
      </c>
      <c r="AD87" s="24">
        <f>+('C'!Z53/D!AD$60)*1000</f>
        <v>-0.40986461123178475</v>
      </c>
      <c r="AE87" s="24">
        <f>+('C'!AA53/D!AE$60)*1000</f>
        <v>-0.41244945915703091</v>
      </c>
      <c r="AF87" s="24">
        <f>+('C'!AB53/D!AF$60)*1000</f>
        <v>-0.44202500202445544</v>
      </c>
      <c r="AG87" s="24">
        <f>+('C'!AC53/D!AG$60)*1000</f>
        <v>-0.24063985944572377</v>
      </c>
      <c r="AH87" s="24">
        <f>+('C'!AD53/D!AH$60)*1000</f>
        <v>-0.21352929538286741</v>
      </c>
    </row>
    <row r="88" spans="6:34" x14ac:dyDescent="0.25">
      <c r="F88" s="229" t="s">
        <v>23</v>
      </c>
      <c r="G88" s="230"/>
      <c r="H88" s="24" t="e">
        <f>+('C'!D54/D!H$60)*1000</f>
        <v>#VALUE!</v>
      </c>
      <c r="I88" s="24" t="e">
        <f>+('C'!E54/D!I$60)*1000</f>
        <v>#VALUE!</v>
      </c>
      <c r="J88" s="24" t="e">
        <f>+('C'!F54/D!J$60)*1000</f>
        <v>#VALUE!</v>
      </c>
      <c r="K88" s="24" t="e">
        <f>+('C'!G54/D!K$60)*1000</f>
        <v>#VALUE!</v>
      </c>
      <c r="L88" s="24">
        <f>+('C'!H54/D!L$60)*1000</f>
        <v>-0.38264345526663729</v>
      </c>
      <c r="M88" s="24" t="e">
        <f>+('C'!I54/D!M$60)*1000</f>
        <v>#VALUE!</v>
      </c>
      <c r="N88" s="24">
        <f>+('C'!J54/D!N$60)*1000</f>
        <v>0.23866905386322373</v>
      </c>
      <c r="O88" s="24">
        <f>+('C'!K54/D!O$60)*1000</f>
        <v>-0.24868395756549461</v>
      </c>
      <c r="P88" s="24">
        <f>+('C'!L54/D!P$60)*1000</f>
        <v>-0.30236595263274391</v>
      </c>
      <c r="Q88" s="24">
        <f>+('C'!M54/D!Q$60)*1000</f>
        <v>-0.39609216343584513</v>
      </c>
      <c r="R88" s="24">
        <f>+('C'!N54/D!R$60)*1000</f>
        <v>-0.42246880399308895</v>
      </c>
      <c r="S88" s="24">
        <f>+('C'!O54/D!S$60)*1000</f>
        <v>-0.55175703106473795</v>
      </c>
      <c r="T88" s="24">
        <f>+('C'!P54/D!T$60)*1000</f>
        <v>-0.77340612766356442</v>
      </c>
      <c r="U88" s="24">
        <f>+('C'!Q54/D!U$60)*1000</f>
        <v>-0.70305366995873331</v>
      </c>
      <c r="V88" s="24">
        <f>+('C'!R54/D!V$60)*1000</f>
        <v>-0.78906934348414326</v>
      </c>
      <c r="W88" s="24">
        <f>+('C'!S54/D!W$60)*1000</f>
        <v>-0.72991106020051721</v>
      </c>
      <c r="X88" s="24">
        <f>+('C'!T54/D!X$60)*1000</f>
        <v>-1.2610773685273717</v>
      </c>
      <c r="Y88" s="24">
        <f>+('C'!U54/D!Y$60)*1000</f>
        <v>-1.7215917292564775</v>
      </c>
      <c r="Z88" s="24">
        <f>+('C'!V54/D!Z$60)*1000</f>
        <v>-1.2188066688676129</v>
      </c>
      <c r="AA88" s="24">
        <f>+('C'!W54/D!AA$60)*1000</f>
        <v>-0.85710199276152255</v>
      </c>
      <c r="AB88" s="24">
        <f>+('C'!X54/D!AB$60)*1000</f>
        <v>-0.7907515222179039</v>
      </c>
      <c r="AC88" s="24">
        <f>+('C'!Y54/D!AC$60)*1000</f>
        <v>-0.64036895152679907</v>
      </c>
      <c r="AD88" s="24">
        <f>+('C'!Z54/D!AD$60)*1000</f>
        <v>-0.4901144267065945</v>
      </c>
      <c r="AE88" s="24">
        <f>+('C'!AA54/D!AE$60)*1000</f>
        <v>-0.45568098553607694</v>
      </c>
      <c r="AF88" s="24">
        <f>+('C'!AB54/D!AF$60)*1000</f>
        <v>-0.56256761681107781</v>
      </c>
      <c r="AG88" s="24">
        <f>+('C'!AC54/D!AG$60)*1000</f>
        <v>-0.41678394743111252</v>
      </c>
      <c r="AH88" s="24">
        <f>+('C'!AD54/D!AH$60)*1000</f>
        <v>-0.63992164391075235</v>
      </c>
    </row>
    <row r="89" spans="6:34" x14ac:dyDescent="0.25">
      <c r="F89" s="227" t="s">
        <v>24</v>
      </c>
      <c r="G89" s="228"/>
      <c r="H89" s="24" t="e">
        <f>+('C'!D55/D!H$60)*1000</f>
        <v>#VALUE!</v>
      </c>
      <c r="I89" s="24" t="e">
        <f>+('C'!E55/D!I$60)*1000</f>
        <v>#VALUE!</v>
      </c>
      <c r="J89" s="24" t="e">
        <f>+('C'!F55/D!J$60)*1000</f>
        <v>#VALUE!</v>
      </c>
      <c r="K89" s="24" t="e">
        <f>+('C'!G55/D!K$60)*1000</f>
        <v>#VALUE!</v>
      </c>
      <c r="L89" s="24">
        <f>+('C'!H55/D!L$60)*1000</f>
        <v>-7.159660902703964E-2</v>
      </c>
      <c r="M89" s="24">
        <f>+('C'!I55/D!M$60)*1000</f>
        <v>-0.14226703616673478</v>
      </c>
      <c r="N89" s="24">
        <f>+('C'!J55/D!N$60)*1000</f>
        <v>-0.12900322775872503</v>
      </c>
      <c r="O89" s="24">
        <f>+('C'!K55/D!O$60)*1000</f>
        <v>-7.6907983862934556E-2</v>
      </c>
      <c r="P89" s="24">
        <f>+('C'!L55/D!P$60)*1000</f>
        <v>-8.4534590885615199E-2</v>
      </c>
      <c r="Q89" s="24">
        <f>+('C'!M55/D!Q$60)*1000</f>
        <v>-4.8039644366710391E-2</v>
      </c>
      <c r="R89" s="24">
        <f>+('C'!N55/D!R$60)*1000</f>
        <v>-3.0443775196774821E-2</v>
      </c>
      <c r="S89" s="24">
        <f>+('C'!O55/D!S$60)*1000</f>
        <v>-4.5709343134930032E-2</v>
      </c>
      <c r="T89" s="24">
        <f>+('C'!P55/D!T$60)*1000</f>
        <v>-4.9731311094962379E-2</v>
      </c>
      <c r="U89" s="24">
        <f>+('C'!Q55/D!U$60)*1000</f>
        <v>-8.1812723141837074E-2</v>
      </c>
      <c r="V89" s="24">
        <f>+('C'!R55/D!V$60)*1000</f>
        <v>-0.11418076543832693</v>
      </c>
      <c r="W89" s="24">
        <f>+('C'!S55/D!W$60)*1000</f>
        <v>-0.16382806333076261</v>
      </c>
      <c r="X89" s="24">
        <f>+('C'!T55/D!X$60)*1000</f>
        <v>-0.15303369021165805</v>
      </c>
      <c r="Y89" s="24">
        <f>+('C'!U55/D!Y$60)*1000</f>
        <v>-0.34177880983067427</v>
      </c>
      <c r="Z89" s="24">
        <f>+('C'!V55/D!Z$60)*1000</f>
        <v>-0.32330877077143172</v>
      </c>
      <c r="AA89" s="24">
        <f>+('C'!W55/D!AA$60)*1000</f>
        <v>-0.21668894169973402</v>
      </c>
      <c r="AB89" s="24">
        <f>+('C'!X55/D!AB$60)*1000</f>
        <v>-0.19392360841214321</v>
      </c>
      <c r="AC89" s="24">
        <f>+('C'!Y55/D!AC$60)*1000</f>
        <v>-0.16451042067051036</v>
      </c>
      <c r="AD89" s="24">
        <f>+('C'!Z55/D!AD$60)*1000</f>
        <v>-0.18353111621923704</v>
      </c>
      <c r="AE89" s="24">
        <f>+('C'!AA55/D!AE$60)*1000</f>
        <v>-0.19013761448878941</v>
      </c>
      <c r="AF89" s="24">
        <f>+('C'!AB55/D!AF$60)*1000</f>
        <v>-0.16713825006073368</v>
      </c>
      <c r="AG89" s="24">
        <f>+('C'!AC55/D!AG$60)*1000</f>
        <v>-9.2131640593980782E-2</v>
      </c>
      <c r="AH89" s="24">
        <f>+('C'!AD55/D!AH$60)*1000</f>
        <v>-0.10536649101843328</v>
      </c>
    </row>
    <row r="90" spans="6:34" ht="15.75" thickBot="1" x14ac:dyDescent="0.3">
      <c r="F90" s="231" t="s">
        <v>25</v>
      </c>
      <c r="G90" s="232"/>
      <c r="H90" s="126" t="e">
        <f>+('C'!D56/D!H$60)*1000</f>
        <v>#VALUE!</v>
      </c>
      <c r="I90" s="126" t="e">
        <f>+('C'!E56/D!I$60)*1000</f>
        <v>#VALUE!</v>
      </c>
      <c r="J90" s="126" t="e">
        <f>+('C'!F56/D!J$60)*1000</f>
        <v>#VALUE!</v>
      </c>
      <c r="K90" s="126" t="e">
        <f>+('C'!G56/D!K$60)*1000</f>
        <v>#VALUE!</v>
      </c>
      <c r="L90" s="126" t="e">
        <f>+('C'!H56/D!L$60)*1000</f>
        <v>#VALUE!</v>
      </c>
      <c r="M90" s="126" t="e">
        <f>+('C'!I56/D!M$60)*1000</f>
        <v>#VALUE!</v>
      </c>
      <c r="N90" s="126">
        <f>+('C'!J56/D!N$60)*1000</f>
        <v>1.5561882186806538E-2</v>
      </c>
      <c r="O90" s="126" t="e">
        <f>+('C'!K56/D!O$60)*1000</f>
        <v>#VALUE!</v>
      </c>
      <c r="P90" s="126" t="e">
        <f>+('C'!L56/D!P$60)*1000</f>
        <v>#VALUE!</v>
      </c>
      <c r="Q90" s="126">
        <f>+('C'!M56/D!Q$60)*1000</f>
        <v>-1.1647961910314337E-4</v>
      </c>
      <c r="R90" s="126">
        <f>+('C'!N56/D!R$60)*1000</f>
        <v>-1.6683384526780573E-3</v>
      </c>
      <c r="S90" s="126">
        <f>+('C'!O56/D!S$60)*1000</f>
        <v>-2.1824282665401941E-3</v>
      </c>
      <c r="T90" s="126">
        <f>+('C'!P56/D!T$60)*1000</f>
        <v>-3.1008931292341594E-3</v>
      </c>
      <c r="U90" s="126">
        <f>+('C'!Q56/D!U$60)*1000</f>
        <v>-5.4942504752631344E-3</v>
      </c>
      <c r="V90" s="126">
        <f>+('C'!R56/D!V$60)*1000</f>
        <v>-2.2437570226329427E-3</v>
      </c>
      <c r="W90" s="126">
        <f>+('C'!S56/D!W$60)*1000</f>
        <v>-3.1815315519666105E-3</v>
      </c>
      <c r="X90" s="126">
        <f>+('C'!T56/D!X$60)*1000</f>
        <v>-1.8716809193544766E-3</v>
      </c>
      <c r="Y90" s="126">
        <f>+('C'!U56/D!Y$60)*1000</f>
        <v>-3.2040798186747278E-4</v>
      </c>
      <c r="Z90" s="126">
        <f>+('C'!V56/D!Z$60)*1000</f>
        <v>-4.4245625619016162E-4</v>
      </c>
      <c r="AA90" s="126">
        <f>+('C'!W56/D!AA$60)*1000</f>
        <v>3.1016068547507956E-2</v>
      </c>
      <c r="AB90" s="126">
        <f>+('C'!X56/D!AB$60)*1000</f>
        <v>4.0591354665975729E-2</v>
      </c>
      <c r="AC90" s="126">
        <f>+('C'!Y56/D!AC$60)*1000</f>
        <v>4.7278026905829603E-3</v>
      </c>
      <c r="AD90" s="126">
        <f>+('C'!Z56/D!AD$60)*1000</f>
        <v>0.22903007233387462</v>
      </c>
      <c r="AE90" s="126">
        <f>+('C'!AA56/D!AE$60)*1000</f>
        <v>0.69405818724356583</v>
      </c>
      <c r="AF90" s="126">
        <f>+('C'!AB56/D!AF$60)*1000</f>
        <v>1.7312473682079521</v>
      </c>
      <c r="AG90" s="126">
        <f>+('C'!AC56/D!AG$60)*1000</f>
        <v>3.9177896450408957E-2</v>
      </c>
      <c r="AH90" s="126">
        <f>+('C'!AD56/D!AH$60)*1000</f>
        <v>5.6753315442026244E-4</v>
      </c>
    </row>
    <row r="91" spans="6:34" x14ac:dyDescent="0.25">
      <c r="F91" t="s">
        <v>52</v>
      </c>
    </row>
    <row r="92" spans="6:34" ht="19.5" thickBot="1" x14ac:dyDescent="0.3">
      <c r="G92" s="236" t="s">
        <v>56</v>
      </c>
      <c r="H92" s="236"/>
      <c r="I92" s="236"/>
      <c r="J92" s="236"/>
      <c r="K92" s="236"/>
      <c r="L92" s="236"/>
      <c r="M92" s="236"/>
      <c r="N92" s="236"/>
      <c r="O92" s="236"/>
      <c r="P92" s="236"/>
      <c r="Q92" s="236"/>
      <c r="R92" s="236"/>
      <c r="S92" s="236"/>
      <c r="T92" s="236"/>
      <c r="U92" s="236"/>
      <c r="V92" s="236"/>
      <c r="W92" s="236"/>
      <c r="X92" s="236"/>
      <c r="Y92" s="236"/>
      <c r="Z92" s="236"/>
      <c r="AA92" s="236"/>
      <c r="AB92" s="236"/>
      <c r="AC92" s="236"/>
    </row>
    <row r="93" spans="6:34" x14ac:dyDescent="0.25">
      <c r="G93" s="159" t="s">
        <v>38</v>
      </c>
      <c r="H93" s="160">
        <v>1995</v>
      </c>
      <c r="I93" s="160">
        <v>1996</v>
      </c>
      <c r="J93" s="160">
        <v>1997</v>
      </c>
      <c r="K93" s="160">
        <v>1998</v>
      </c>
      <c r="L93" s="160">
        <v>1999</v>
      </c>
      <c r="M93" s="160">
        <v>2000</v>
      </c>
      <c r="N93" s="160">
        <v>2001</v>
      </c>
      <c r="O93" s="160">
        <v>2002</v>
      </c>
      <c r="P93" s="160">
        <v>2003</v>
      </c>
      <c r="Q93" s="160">
        <v>2004</v>
      </c>
      <c r="R93" s="160">
        <v>2005</v>
      </c>
      <c r="S93" s="160">
        <v>2006</v>
      </c>
      <c r="T93" s="160">
        <v>2007</v>
      </c>
      <c r="U93" s="160">
        <v>2008</v>
      </c>
      <c r="V93" s="160">
        <v>2009</v>
      </c>
      <c r="W93" s="160">
        <v>2010</v>
      </c>
      <c r="X93" s="160">
        <v>2011</v>
      </c>
      <c r="Y93" s="160">
        <v>2012</v>
      </c>
      <c r="Z93" s="160">
        <v>2013</v>
      </c>
      <c r="AA93" s="160">
        <v>2014</v>
      </c>
      <c r="AB93" s="160">
        <v>2015</v>
      </c>
      <c r="AC93" s="160">
        <v>2016</v>
      </c>
      <c r="AD93" s="160">
        <v>2017</v>
      </c>
      <c r="AE93" s="160">
        <v>2018</v>
      </c>
      <c r="AF93" s="160">
        <v>2019</v>
      </c>
      <c r="AG93" s="160">
        <v>2020</v>
      </c>
      <c r="AH93" s="160">
        <v>2021</v>
      </c>
    </row>
    <row r="94" spans="6:34" ht="15.75" thickBot="1" x14ac:dyDescent="0.3">
      <c r="G94" s="161" t="s">
        <v>37</v>
      </c>
      <c r="H94" s="175">
        <v>92507279383.038727</v>
      </c>
      <c r="I94" s="175">
        <v>97160109277.80867</v>
      </c>
      <c r="J94" s="162">
        <v>106659508271.25496</v>
      </c>
      <c r="K94" s="162">
        <v>98443739941.166397</v>
      </c>
      <c r="L94" s="162">
        <v>86186158684.768494</v>
      </c>
      <c r="M94" s="162">
        <v>99886577330.727112</v>
      </c>
      <c r="N94" s="162">
        <v>98211749595.544189</v>
      </c>
      <c r="O94" s="162">
        <v>97963003804.785095</v>
      </c>
      <c r="P94" s="162">
        <v>94641378693.223038</v>
      </c>
      <c r="Q94" s="162">
        <v>117081522349.67728</v>
      </c>
      <c r="R94" s="162">
        <v>145619193046.09409</v>
      </c>
      <c r="S94" s="162">
        <v>161618580752.94565</v>
      </c>
      <c r="T94" s="162">
        <v>206181823187.67459</v>
      </c>
      <c r="U94" s="162">
        <v>242186949772.53314</v>
      </c>
      <c r="V94" s="162">
        <v>232397835356.35651</v>
      </c>
      <c r="W94" s="162">
        <v>286563099757.48175</v>
      </c>
      <c r="X94" s="162">
        <v>334943877377.47156</v>
      </c>
      <c r="Y94" s="162">
        <v>370921317942.56396</v>
      </c>
      <c r="Z94" s="162">
        <v>382116120909.2182</v>
      </c>
      <c r="AA94" s="162">
        <v>381112110485.38477</v>
      </c>
      <c r="AB94" s="162">
        <v>293481753078.86798</v>
      </c>
      <c r="AC94" s="162">
        <v>282825012368.25525</v>
      </c>
      <c r="AD94" s="162">
        <v>311883730442.04541</v>
      </c>
      <c r="AE94" s="162">
        <v>334198218100.71857</v>
      </c>
      <c r="AF94" s="162">
        <v>323109540251.85498</v>
      </c>
      <c r="AG94" s="162">
        <v>270299984937.97015</v>
      </c>
      <c r="AH94" s="162">
        <v>314464137241.33002</v>
      </c>
    </row>
    <row r="95" spans="6:34" x14ac:dyDescent="0.25">
      <c r="G95" s="1" t="s">
        <v>41</v>
      </c>
      <c r="H95" s="158" t="s">
        <v>40</v>
      </c>
      <c r="Y95" s="54"/>
      <c r="Z95" s="54"/>
      <c r="AA95" s="54"/>
      <c r="AB95" s="5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07" t="s">
        <v>26</v>
      </c>
      <c r="G98" s="216"/>
      <c r="H98" s="166" t="e">
        <f>+A!D46/(D!H$94)</f>
        <v>#VALUE!</v>
      </c>
      <c r="I98" s="166" t="e">
        <f>+A!E46/(D!I$94)</f>
        <v>#VALUE!</v>
      </c>
      <c r="J98" s="166" t="e">
        <f>+A!F46/(D!J$94)</f>
        <v>#VALUE!</v>
      </c>
      <c r="K98" s="166" t="e">
        <f>+A!G46/(D!K$94)</f>
        <v>#VALUE!</v>
      </c>
      <c r="L98" s="166">
        <f>+A!H46/(D!L$94)</f>
        <v>3.2916225102643582E-6</v>
      </c>
      <c r="M98" s="166">
        <f>+A!I46/(D!M$94)</f>
        <v>2.2431142000004799E-6</v>
      </c>
      <c r="N98" s="166">
        <f>+A!J46/(D!N$94)</f>
        <v>2.142354665979252E-6</v>
      </c>
      <c r="O98" s="166">
        <f>+A!K46/(D!O$94)</f>
        <v>2.4607840780421732E-6</v>
      </c>
      <c r="P98" s="166">
        <f>+A!L46/(D!P$94)</f>
        <v>2.4067432569672659E-6</v>
      </c>
      <c r="Q98" s="166">
        <f>+A!M46/(D!Q$94)</f>
        <v>2.4678744707216941E-6</v>
      </c>
      <c r="R98" s="166">
        <f>+A!N46/(D!R$94)</f>
        <v>2.5283459707365512E-6</v>
      </c>
      <c r="S98" s="166">
        <f>+A!O46/(D!S$94)</f>
        <v>2.2837281349735708E-6</v>
      </c>
      <c r="T98" s="166">
        <f>+A!P46/(D!T$94)</f>
        <v>1.8875301129031077E-6</v>
      </c>
      <c r="U98" s="166">
        <f>+A!Q46/(D!U$94)</f>
        <v>1.9001552331049312E-6</v>
      </c>
      <c r="V98" s="166">
        <f>+A!R46/(D!V$94)</f>
        <v>1.7586902191807392E-6</v>
      </c>
      <c r="W98" s="166">
        <f>+A!S46/(D!W$94)</f>
        <v>1.5711496015398788E-6</v>
      </c>
      <c r="X98" s="166">
        <f>+A!T46/(D!X$94)</f>
        <v>1.8530513376141693E-6</v>
      </c>
      <c r="Y98" s="166">
        <f>+A!U46/(D!Y$94)</f>
        <v>1.3160497291115219E-6</v>
      </c>
      <c r="Z98" s="166">
        <f>+A!V46/(D!Z$94)</f>
        <v>1.2946862823344057E-6</v>
      </c>
      <c r="AA98" s="166">
        <f>+A!W46/(D!AA$94)</f>
        <v>1.2112758616147494E-6</v>
      </c>
      <c r="AB98" s="166">
        <f>+A!X46/(D!AB$94)</f>
        <v>1.6405309527731173E-6</v>
      </c>
      <c r="AC98" s="166">
        <f>+A!Y46/(D!AC$94)</f>
        <v>1.5944643517343161E-6</v>
      </c>
      <c r="AD98" s="166">
        <f>+A!Z46/(D!AD$94)</f>
        <v>1.6260322373379974E-6</v>
      </c>
      <c r="AE98" s="166">
        <f>+A!AA46/(D!AE$94)</f>
        <v>1.2098445715774169E-6</v>
      </c>
      <c r="AF98" s="166">
        <f>+A!AB46/(D!AF$94)</f>
        <v>1.5066924350810936E-6</v>
      </c>
      <c r="AG98" s="166">
        <f>+A!AC46/(D!AG$94)</f>
        <v>1.5650467020820574E-6</v>
      </c>
      <c r="AH98" s="166">
        <f>+A!AD46/(D!AH$94)</f>
        <v>1.7878181751725341E-6</v>
      </c>
    </row>
    <row r="99" spans="6:34" x14ac:dyDescent="0.25">
      <c r="F99" s="227" t="s">
        <v>16</v>
      </c>
      <c r="G99" s="228"/>
      <c r="H99" s="163" t="e">
        <f>+A!D47/(D!H$94)</f>
        <v>#VALUE!</v>
      </c>
      <c r="I99" s="163" t="e">
        <f>+A!E47/(D!I$94)</f>
        <v>#VALUE!</v>
      </c>
      <c r="J99" s="163" t="e">
        <f>+A!F47/(D!J$94)</f>
        <v>#VALUE!</v>
      </c>
      <c r="K99" s="163" t="e">
        <f>+A!G47/(D!K$94)</f>
        <v>#VALUE!</v>
      </c>
      <c r="L99" s="163">
        <f>+A!H47/(D!L$94)</f>
        <v>2.884281000493551E-6</v>
      </c>
      <c r="M99" s="163">
        <f>+A!I47/(D!M$94)</f>
        <v>1.8867319817757555E-6</v>
      </c>
      <c r="N99" s="163" t="e">
        <f>+A!#REF!/(D!N$94)</f>
        <v>#REF!</v>
      </c>
      <c r="O99" s="163">
        <f>+A!K47/(D!O$94)</f>
        <v>1.9644722244684766E-6</v>
      </c>
      <c r="P99" s="163">
        <f>+A!L47/(D!P$94)</f>
        <v>1.9612858832253208E-6</v>
      </c>
      <c r="Q99" s="163">
        <f>+A!M47/(D!Q$94)</f>
        <v>1.8822081877431911E-6</v>
      </c>
      <c r="R99" s="163">
        <f>+A!N47/(D!R$94)</f>
        <v>2.0241638058432174E-6</v>
      </c>
      <c r="S99" s="163">
        <f>+A!O47/(D!S$94)</f>
        <v>1.7828921566912611E-6</v>
      </c>
      <c r="T99" s="163">
        <f>+A!P47/(D!T$94)</f>
        <v>1.474537838979466E-6</v>
      </c>
      <c r="U99" s="163">
        <f>+A!Q47/(D!U$94)</f>
        <v>1.5173885312365328E-6</v>
      </c>
      <c r="V99" s="163">
        <f>+A!R47/(D!V$94)</f>
        <v>1.3910288772883698E-6</v>
      </c>
      <c r="W99" s="163">
        <f>+A!S47/(D!W$94)</f>
        <v>1.1607108531471553E-6</v>
      </c>
      <c r="X99" s="163">
        <f>+A!T47/(D!X$94)</f>
        <v>1.365505479846585E-6</v>
      </c>
      <c r="Y99" s="163">
        <f>+A!U47/(D!Y$94)</f>
        <v>9.816116852479746E-7</v>
      </c>
      <c r="Z99" s="163">
        <f>+A!V47/(D!Z$94)</f>
        <v>1.0397294912725982E-6</v>
      </c>
      <c r="AA99" s="163">
        <f>+A!W47/(D!AA$94)</f>
        <v>1.0883364463851282E-6</v>
      </c>
      <c r="AB99" s="163">
        <f>+A!X47/(D!AB$94)</f>
        <v>1.5287229795149572E-6</v>
      </c>
      <c r="AC99" s="163">
        <f>+A!Y47/(D!AC$94)</f>
        <v>1.4649383254000492E-6</v>
      </c>
      <c r="AD99" s="163">
        <f>+A!Z47/(D!AD$94)</f>
        <v>1.3679524077620301E-6</v>
      </c>
      <c r="AE99" s="163">
        <f>+A!AA47/(D!AE$94)</f>
        <v>1.0636397226177661E-6</v>
      </c>
      <c r="AF99" s="163">
        <f>+A!AB47/(D!AF$94)</f>
        <v>1.1191631782773519E-6</v>
      </c>
      <c r="AG99" s="163">
        <f>+A!AC47/(D!AG$94)</f>
        <v>1.4476623078236509E-6</v>
      </c>
      <c r="AH99" s="163">
        <f>+A!AD47/(D!AH$94)</f>
        <v>1.517888189691049E-6</v>
      </c>
    </row>
    <row r="100" spans="6:34" x14ac:dyDescent="0.25">
      <c r="F100" s="229" t="s">
        <v>17</v>
      </c>
      <c r="G100" s="230"/>
      <c r="H100" s="164" t="e">
        <f>+A!D48/(D!H$94)</f>
        <v>#VALUE!</v>
      </c>
      <c r="I100" s="164" t="e">
        <f>+A!E48/(D!I$94)</f>
        <v>#VALUE!</v>
      </c>
      <c r="J100" s="164" t="e">
        <f>+A!F48/(D!J$94)</f>
        <v>#VALUE!</v>
      </c>
      <c r="K100" s="164" t="e">
        <f>+A!G48/(D!K$94)</f>
        <v>#VALUE!</v>
      </c>
      <c r="L100" s="164">
        <f>+A!H48/(D!L$94)</f>
        <v>3.2161289495895183E-8</v>
      </c>
      <c r="M100" s="164">
        <f>+A!I48/(D!M$94)</f>
        <v>3.3277544278989698E-9</v>
      </c>
      <c r="N100" s="164">
        <f>+A!J47/(D!N$94)</f>
        <v>1.6954875632065388E-6</v>
      </c>
      <c r="O100" s="164">
        <f>+A!K48/(D!O$94)</f>
        <v>5.7979132727681469E-9</v>
      </c>
      <c r="P100" s="164">
        <f>+A!L48/(D!P$94)</f>
        <v>1.6659795342910644E-8</v>
      </c>
      <c r="Q100" s="164">
        <f>+A!M48/(D!Q$94)</f>
        <v>1.7055543521513703E-8</v>
      </c>
      <c r="R100" s="164">
        <f>+A!N48/(D!R$94)</f>
        <v>2.394759871314599E-9</v>
      </c>
      <c r="S100" s="164">
        <f>+A!O48/(D!S$94)</f>
        <v>2.6145508643337005E-9</v>
      </c>
      <c r="T100" s="164">
        <f>+A!P48/(D!T$94)</f>
        <v>3.7846401197535204E-9</v>
      </c>
      <c r="U100" s="164">
        <f>+A!Q48/(D!U$94)</f>
        <v>6.4685153410263136E-10</v>
      </c>
      <c r="V100" s="164">
        <f>+A!R48/(D!V$94)</f>
        <v>1.578061170138042E-8</v>
      </c>
      <c r="W100" s="164">
        <f>+A!S48/(D!W$94)</f>
        <v>7.5888556546199994E-9</v>
      </c>
      <c r="X100" s="164">
        <f>+A!T48/(D!X$94)</f>
        <v>2.5395484361739584E-8</v>
      </c>
      <c r="Y100" s="164">
        <f>+A!U48/(D!Y$94)</f>
        <v>2.5627127749696824E-8</v>
      </c>
      <c r="Z100" s="164">
        <f>+A!V48/(D!Z$94)</f>
        <v>6.6356373396829157E-8</v>
      </c>
      <c r="AA100" s="164">
        <f>+A!W48/(D!AA$94)</f>
        <v>4.406183781096081E-8</v>
      </c>
      <c r="AB100" s="164">
        <f>+A!X48/(D!AB$94)</f>
        <v>2.571565325893313E-8</v>
      </c>
      <c r="AC100" s="164">
        <f>+A!Y48/(D!AC$94)</f>
        <v>2.0080540092420243E-8</v>
      </c>
      <c r="AD100" s="164">
        <f>+A!Z48/(D!AD$94)</f>
        <v>3.7931475243138088E-8</v>
      </c>
      <c r="AE100" s="164">
        <f>+A!AA48/(D!AE$94)</f>
        <v>5.839827666022507E-10</v>
      </c>
      <c r="AF100" s="164">
        <f>+A!AB48/(D!AF$94)</f>
        <v>2.0182889044120574E-8</v>
      </c>
      <c r="AG100" s="164">
        <f>+A!AC48/(D!AG$94)</f>
        <v>2.4869294763529631E-9</v>
      </c>
      <c r="AH100" s="164">
        <f>+A!AD48/(D!AH$94)</f>
        <v>1.1648606521985818E-8</v>
      </c>
    </row>
    <row r="101" spans="6:34" x14ac:dyDescent="0.25">
      <c r="F101" s="227" t="s">
        <v>18</v>
      </c>
      <c r="G101" s="228"/>
      <c r="H101" s="164" t="e">
        <f>+A!D49/(D!H$94)</f>
        <v>#VALUE!</v>
      </c>
      <c r="I101" s="164" t="e">
        <f>+A!E49/(D!I$94)</f>
        <v>#VALUE!</v>
      </c>
      <c r="J101" s="164" t="e">
        <f>+A!F49/(D!J$94)</f>
        <v>#VALUE!</v>
      </c>
      <c r="K101" s="164" t="e">
        <f>+A!G49/(D!K$94)</f>
        <v>#VALUE!</v>
      </c>
      <c r="L101" s="164" t="e">
        <f>+A!H49/(D!L$94)</f>
        <v>#VALUE!</v>
      </c>
      <c r="M101" s="164">
        <f>+A!I49/(D!M$94)</f>
        <v>4.2709442189362737E-10</v>
      </c>
      <c r="N101" s="164">
        <f>+A!J48/(D!N$94)</f>
        <v>2.3479858667588809E-8</v>
      </c>
      <c r="O101" s="164">
        <f>+A!K49/(D!O$94)</f>
        <v>1.5307819704960402E-10</v>
      </c>
      <c r="P101" s="164">
        <f>+A!L49/(D!P$94)</f>
        <v>6.6383225675154677E-10</v>
      </c>
      <c r="Q101" s="164">
        <f>+A!M49/(D!Q$94)</f>
        <v>2.5698333431417783E-10</v>
      </c>
      <c r="R101" s="164">
        <f>+A!N49/(D!R$94)</f>
        <v>7.9402994606212323E-10</v>
      </c>
      <c r="S101" s="164">
        <f>+A!O49/(D!S$94)</f>
        <v>8.2733680358446628E-10</v>
      </c>
      <c r="T101" s="164">
        <f>+A!P49/(D!T$94)</f>
        <v>2.7175431438977342E-9</v>
      </c>
      <c r="U101" s="164">
        <f>+A!Q49/(D!U$94)</f>
        <v>5.8368215187799489E-8</v>
      </c>
      <c r="V101" s="164">
        <f>+A!R49/(D!V$94)</f>
        <v>1.3350339495385229E-9</v>
      </c>
      <c r="W101" s="164">
        <f>+A!S49/(D!W$94)</f>
        <v>2.1188666667615747E-9</v>
      </c>
      <c r="X101" s="164">
        <f>+A!T49/(D!X$94)</f>
        <v>6.4161495257848404E-10</v>
      </c>
      <c r="Y101" s="164">
        <f>+A!U49/(D!Y$94)</f>
        <v>2.1332650934949128E-8</v>
      </c>
      <c r="Z101" s="164">
        <f>+A!V49/(D!Z$94)</f>
        <v>8.4666095539282782E-8</v>
      </c>
      <c r="AA101" s="164">
        <f>+A!W49/(D!AA$94)</f>
        <v>1.5867501539896372E-8</v>
      </c>
      <c r="AB101" s="164">
        <f>+A!X49/(D!AB$94)</f>
        <v>1.0181678992482343E-8</v>
      </c>
      <c r="AC101" s="164">
        <f>+A!Y49/(D!AC$94)</f>
        <v>1.9724899694289422E-8</v>
      </c>
      <c r="AD101" s="164">
        <f>+A!Z49/(D!AD$94)</f>
        <v>1.2333929681256033E-8</v>
      </c>
      <c r="AE101" s="164">
        <f>+A!AA49/(D!AE$94)</f>
        <v>2.8097726114057365E-9</v>
      </c>
      <c r="AF101" s="164">
        <f>+A!AB49/(D!AF$94)</f>
        <v>2.2903452476926714E-8</v>
      </c>
      <c r="AG101" s="164">
        <f>+A!AC49/(D!AG$94)</f>
        <v>2.5071196365605281E-8</v>
      </c>
      <c r="AH101" s="164">
        <f>+A!AD49/(D!AH$94)</f>
        <v>2.8319448691745941E-8</v>
      </c>
    </row>
    <row r="102" spans="6:34" x14ac:dyDescent="0.25">
      <c r="F102" s="229" t="s">
        <v>19</v>
      </c>
      <c r="G102" s="230"/>
      <c r="H102" s="164" t="e">
        <f>+A!D50/(D!H$94)</f>
        <v>#VALUE!</v>
      </c>
      <c r="I102" s="164" t="e">
        <f>+A!E50/(D!I$94)</f>
        <v>#VALUE!</v>
      </c>
      <c r="J102" s="164" t="e">
        <f>+A!F50/(D!J$94)</f>
        <v>#VALUE!</v>
      </c>
      <c r="K102" s="164" t="e">
        <f>+A!G50/(D!K$94)</f>
        <v>#VALUE!</v>
      </c>
      <c r="L102" s="164">
        <f>+A!H50/(D!L$94)</f>
        <v>2.2303163632465162E-7</v>
      </c>
      <c r="M102" s="164">
        <f>+A!I50/(D!M$94)</f>
        <v>1.4242874648607641E-7</v>
      </c>
      <c r="N102" s="164">
        <f>+A!J49/(D!N$94)</f>
        <v>5.493029115372525E-10</v>
      </c>
      <c r="O102" s="164">
        <f>+A!K50/(D!O$94)</f>
        <v>2.1868592395033898E-7</v>
      </c>
      <c r="P102" s="164">
        <f>+A!L50/(D!P$94)</f>
        <v>7.319717966551616E-8</v>
      </c>
      <c r="Q102" s="164">
        <f>+A!M50/(D!Q$94)</f>
        <v>1.4255827619110219E-7</v>
      </c>
      <c r="R102" s="164">
        <f>+A!N50/(D!R$94)</f>
        <v>1.4537980576021218E-7</v>
      </c>
      <c r="S102" s="164" t="e">
        <f>+A!O50/(D!S$94)</f>
        <v>#VALUE!</v>
      </c>
      <c r="T102" s="164">
        <f>+A!P50/(D!T$94)</f>
        <v>2.135978784119738E-11</v>
      </c>
      <c r="U102" s="164">
        <f>+A!Q50/(D!U$94)</f>
        <v>1.6392939436781586E-7</v>
      </c>
      <c r="V102" s="164">
        <f>+A!R50/(D!V$94)</f>
        <v>2.3638025679440756E-7</v>
      </c>
      <c r="W102" s="164">
        <f>+A!S50/(D!W$94)</f>
        <v>3.1449227090393046E-7</v>
      </c>
      <c r="X102" s="164">
        <f>+A!T50/(D!X$94)</f>
        <v>3.9787531285372139E-7</v>
      </c>
      <c r="Y102" s="164">
        <f>+A!U50/(D!Y$94)</f>
        <v>2.4495103302223522E-7</v>
      </c>
      <c r="Z102" s="164">
        <f>+A!V50/(D!Z$94)</f>
        <v>4.6946148090574427E-8</v>
      </c>
      <c r="AA102" s="164">
        <f>+A!W50/(D!AA$94)</f>
        <v>2.7550265948325601E-8</v>
      </c>
      <c r="AB102" s="164">
        <f>+A!X50/(D!AB$94)</f>
        <v>2.9649097120057187E-8</v>
      </c>
      <c r="AC102" s="164">
        <f>+A!Y50/(D!AC$94)</f>
        <v>5.5607846945029459E-8</v>
      </c>
      <c r="AD102" s="164">
        <f>+A!Z50/(D!AD$94)</f>
        <v>1.3716929042552155E-7</v>
      </c>
      <c r="AE102" s="164">
        <f>+A!AA50/(D!AE$94)</f>
        <v>1.358083243469646E-9</v>
      </c>
      <c r="AF102" s="164">
        <f>+A!AB50/(D!AF$94)</f>
        <v>4.4282629317745303E-8</v>
      </c>
      <c r="AG102" s="164">
        <f>+A!AC50/(D!AG$94)</f>
        <v>5.31246052540303E-8</v>
      </c>
      <c r="AH102" s="164">
        <f>+A!AD50/(D!AH$94)</f>
        <v>1.7861950966094983E-7</v>
      </c>
    </row>
    <row r="103" spans="6:34" x14ac:dyDescent="0.25">
      <c r="F103" s="227" t="s">
        <v>20</v>
      </c>
      <c r="G103" s="228"/>
      <c r="H103" s="164" t="e">
        <f>+A!D51/(D!H$94)</f>
        <v>#VALUE!</v>
      </c>
      <c r="I103" s="164" t="e">
        <f>+A!E51/(D!I$94)</f>
        <v>#VALUE!</v>
      </c>
      <c r="J103" s="164" t="e">
        <f>+A!F51/(D!J$94)</f>
        <v>#VALUE!</v>
      </c>
      <c r="K103" s="164" t="e">
        <f>+A!G51/(D!K$94)</f>
        <v>#VALUE!</v>
      </c>
      <c r="L103" s="164">
        <f>+A!H51/(D!L$94)</f>
        <v>2.5292831624775124E-8</v>
      </c>
      <c r="M103" s="164">
        <f>+A!I51/(D!M$94)</f>
        <v>1.4870576604921573E-8</v>
      </c>
      <c r="N103" s="164">
        <f>+A!J50/(D!N$94)</f>
        <v>1.1522419717195851E-7</v>
      </c>
      <c r="O103" s="164">
        <f>+A!K51/(D!O$94)</f>
        <v>6.0813570109300814E-9</v>
      </c>
      <c r="P103" s="164">
        <f>+A!L51/(D!P$94)</f>
        <v>5.0992706009106093E-9</v>
      </c>
      <c r="Q103" s="164">
        <f>+A!M51/(D!Q$94)</f>
        <v>1.4662860249397263E-9</v>
      </c>
      <c r="R103" s="164">
        <f>+A!N51/(D!R$94)</f>
        <v>2.5782727684884016E-9</v>
      </c>
      <c r="S103" s="164">
        <f>+A!O51/(D!S$94)</f>
        <v>2.4919783240495974E-9</v>
      </c>
      <c r="T103" s="164">
        <f>+A!P51/(D!T$94)</f>
        <v>4.470306769772993E-9</v>
      </c>
      <c r="U103" s="164">
        <f>+A!Q51/(D!U$94)</f>
        <v>6.7972778943958601E-9</v>
      </c>
      <c r="V103" s="164">
        <f>+A!R51/(D!V$94)</f>
        <v>9.0907946571896256E-9</v>
      </c>
      <c r="W103" s="164">
        <f>+A!S51/(D!W$94)</f>
        <v>1.3116915622357141E-8</v>
      </c>
      <c r="X103" s="164">
        <f>+A!T51/(D!X$94)</f>
        <v>1.0911822089767885E-8</v>
      </c>
      <c r="Y103" s="164">
        <f>+A!U51/(D!Y$94)</f>
        <v>4.2269099244459629E-9</v>
      </c>
      <c r="Z103" s="164">
        <f>+A!V51/(D!Z$94)</f>
        <v>2.8970748404069603E-9</v>
      </c>
      <c r="AA103" s="164">
        <f>+A!W51/(D!AA$94)</f>
        <v>3.4803328561527458E-9</v>
      </c>
      <c r="AB103" s="164">
        <f>+A!X51/(D!AB$94)</f>
        <v>2.1004031546531801E-9</v>
      </c>
      <c r="AC103" s="164">
        <f>+A!Y51/(D!AC$94)</f>
        <v>7.1624146076670309E-9</v>
      </c>
      <c r="AD103" s="164">
        <f>+A!Z51/(D!AD$94)</f>
        <v>1.6894565139809744E-9</v>
      </c>
      <c r="AE103" s="164">
        <f>+A!AA51/(D!AE$94)</f>
        <v>1.0021597419141951E-9</v>
      </c>
      <c r="AF103" s="164">
        <f>+A!AB51/(D!AF$94)</f>
        <v>7.5938023931062608E-10</v>
      </c>
      <c r="AG103" s="164">
        <f>+A!AC51/(D!AG$94)</f>
        <v>2.7688865767852473E-10</v>
      </c>
      <c r="AH103" s="164">
        <f>+A!AD51/(D!AH$94)</f>
        <v>9.9089200674373888E-12</v>
      </c>
    </row>
    <row r="104" spans="6:34" x14ac:dyDescent="0.25">
      <c r="F104" s="229" t="s">
        <v>21</v>
      </c>
      <c r="G104" s="230"/>
      <c r="H104" s="164" t="e">
        <f>+A!D52/(D!H$94)</f>
        <v>#VALUE!</v>
      </c>
      <c r="I104" s="164" t="e">
        <f>+A!E52/(D!I$94)</f>
        <v>#VALUE!</v>
      </c>
      <c r="J104" s="164" t="e">
        <f>+A!F52/(D!J$94)</f>
        <v>#VALUE!</v>
      </c>
      <c r="K104" s="164" t="e">
        <f>+A!G52/(D!K$94)</f>
        <v>#VALUE!</v>
      </c>
      <c r="L104" s="164">
        <f>+A!H52/(D!L$94)</f>
        <v>2.9859527785809137E-8</v>
      </c>
      <c r="M104" s="164">
        <f>+A!I52/(D!M$94)</f>
        <v>2.5062436484445479E-8</v>
      </c>
      <c r="N104" s="164">
        <f>+A!J51/(D!N$94)</f>
        <v>4.627175484313109E-9</v>
      </c>
      <c r="O104" s="164">
        <f>+A!K52/(D!O$94)</f>
        <v>2.6425394275972086E-8</v>
      </c>
      <c r="P104" s="164">
        <f>+A!L52/(D!P$94)</f>
        <v>1.9431035614569756E-8</v>
      </c>
      <c r="Q104" s="164">
        <f>+A!M52/(D!Q$94)</f>
        <v>2.1501018687488383E-8</v>
      </c>
      <c r="R104" s="164">
        <f>+A!N52/(D!R$94)</f>
        <v>1.7662857115173318E-8</v>
      </c>
      <c r="S104" s="164">
        <f>+A!O52/(D!S$94)</f>
        <v>1.8176177431544854E-8</v>
      </c>
      <c r="T104" s="164">
        <f>+A!P52/(D!T$94)</f>
        <v>3.1619649585045113E-8</v>
      </c>
      <c r="U104" s="164">
        <f>+A!Q52/(D!U$94)</f>
        <v>3.4676707427414237E-8</v>
      </c>
      <c r="V104" s="164">
        <f>+A!R52/(D!V$94)</f>
        <v>8.6021412244850344E-8</v>
      </c>
      <c r="W104" s="164">
        <f>+A!S52/(D!W$94)</f>
        <v>5.6958031281115266E-8</v>
      </c>
      <c r="X104" s="164">
        <f>+A!T52/(D!X$94)</f>
        <v>3.808954532887992E-8</v>
      </c>
      <c r="Y104" s="164">
        <f>+A!U52/(D!Y$94)</f>
        <v>2.5359828472993208E-8</v>
      </c>
      <c r="Z104" s="164">
        <f>+A!V52/(D!Z$94)</f>
        <v>2.3841428041096353E-8</v>
      </c>
      <c r="AA104" s="164">
        <f>+A!W52/(D!AA$94)</f>
        <v>1.0274551483060691E-8</v>
      </c>
      <c r="AB104" s="164">
        <f>+A!X52/(D!AB$94)</f>
        <v>1.4924590554776085E-8</v>
      </c>
      <c r="AC104" s="164">
        <f>+A!Y52/(D!AC$94)</f>
        <v>1.148961675203213E-8</v>
      </c>
      <c r="AD104" s="164">
        <f>+A!Z52/(D!AD$94)</f>
        <v>1.3561797513467821E-8</v>
      </c>
      <c r="AE104" s="164">
        <f>+A!AA52/(D!AE$94)</f>
        <v>2.5082952409619613E-8</v>
      </c>
      <c r="AF104" s="164">
        <f>+A!AB52/(D!AF$94)</f>
        <v>1.7178957314827023E-8</v>
      </c>
      <c r="AG104" s="164">
        <f>+A!AC52/(D!AG$94)</f>
        <v>1.5283027118732559E-8</v>
      </c>
      <c r="AH104" s="164">
        <f>+A!AD52/(D!AH$94)</f>
        <v>1.6793908667388441E-8</v>
      </c>
    </row>
    <row r="105" spans="6:34" x14ac:dyDescent="0.25">
      <c r="F105" s="227" t="s">
        <v>22</v>
      </c>
      <c r="G105" s="228"/>
      <c r="H105" s="164" t="e">
        <f>+A!D53/(D!H$94)</f>
        <v>#VALUE!</v>
      </c>
      <c r="I105" s="164" t="e">
        <f>+A!E53/(D!I$94)</f>
        <v>#VALUE!</v>
      </c>
      <c r="J105" s="164" t="e">
        <f>+A!F53/(D!J$94)</f>
        <v>#VALUE!</v>
      </c>
      <c r="K105" s="164" t="e">
        <f>+A!G53/(D!K$94)</f>
        <v>#VALUE!</v>
      </c>
      <c r="L105" s="164">
        <f>+A!H53/(D!L$94)</f>
        <v>9.1683190440142833E-8</v>
      </c>
      <c r="M105" s="164">
        <f>+A!I53/(D!M$94)</f>
        <v>1.678726055902384E-7</v>
      </c>
      <c r="N105" s="164">
        <f>+A!J52/(D!N$94)</f>
        <v>2.6967251992832447E-8</v>
      </c>
      <c r="O105" s="164">
        <f>+A!K53/(D!O$94)</f>
        <v>2.3447851850045045E-7</v>
      </c>
      <c r="P105" s="164">
        <f>+A!L53/(D!P$94)</f>
        <v>3.2252372504993663E-7</v>
      </c>
      <c r="Q105" s="164">
        <f>+A!M53/(D!Q$94)</f>
        <v>3.8062658484148788E-7</v>
      </c>
      <c r="R105" s="164">
        <f>+A!N53/(D!R$94)</f>
        <v>3.1272601535145977E-7</v>
      </c>
      <c r="S105" s="164">
        <f>+A!O53/(D!S$94)</f>
        <v>4.5992366504954122E-7</v>
      </c>
      <c r="T105" s="164">
        <f>+A!P53/(D!T$94)</f>
        <v>3.5366599670440334E-7</v>
      </c>
      <c r="U105" s="164">
        <f>+A!Q53/(D!U$94)</f>
        <v>1.0517498991553353E-7</v>
      </c>
      <c r="V105" s="164">
        <f>+A!R53/(D!V$94)</f>
        <v>9.8176387766324087E-9</v>
      </c>
      <c r="W105" s="164">
        <f>+A!S53/(D!W$94)</f>
        <v>6.7717965140741578E-9</v>
      </c>
      <c r="X105" s="164">
        <f>+A!T53/(D!X$94)</f>
        <v>3.061318833556223E-9</v>
      </c>
      <c r="Y105" s="164">
        <f>+A!U53/(D!Y$94)</f>
        <v>2.9985766419934549E-9</v>
      </c>
      <c r="Z105" s="164">
        <f>+A!V53/(D!Z$94)</f>
        <v>4.053626411558793E-9</v>
      </c>
      <c r="AA105" s="164">
        <f>+A!W53/(D!AA$94)</f>
        <v>1.8760726314610756E-9</v>
      </c>
      <c r="AB105" s="164">
        <f>+A!X53/(D!AB$94)</f>
        <v>2.4594816966560289E-9</v>
      </c>
      <c r="AC105" s="164">
        <f>+A!Y53/(D!AC$94)</f>
        <v>2.1290196187315191E-9</v>
      </c>
      <c r="AD105" s="164">
        <f>+A!Z53/(D!AD$94)</f>
        <v>2.6161031190808306E-9</v>
      </c>
      <c r="AE105" s="164">
        <f>+A!AA53/(D!AE$94)</f>
        <v>3.2933568774094954E-9</v>
      </c>
      <c r="AF105" s="164">
        <f>+A!AB53/(D!AF$94)</f>
        <v>1.6496665483307095E-9</v>
      </c>
      <c r="AG105" s="164">
        <f>+A!AC53/(D!AG$94)</f>
        <v>3.496888837107821E-9</v>
      </c>
      <c r="AH105" s="164">
        <f>+A!AD53/(D!AH$94)</f>
        <v>1.9756793428027986E-8</v>
      </c>
    </row>
    <row r="106" spans="6:34" x14ac:dyDescent="0.25">
      <c r="F106" s="229" t="s">
        <v>23</v>
      </c>
      <c r="G106" s="230"/>
      <c r="H106" s="164" t="e">
        <f>+A!D54/(D!H$94)</f>
        <v>#VALUE!</v>
      </c>
      <c r="I106" s="164" t="e">
        <f>+A!E54/(D!I$94)</f>
        <v>#VALUE!</v>
      </c>
      <c r="J106" s="164" t="e">
        <f>+A!F54/(D!J$94)</f>
        <v>#VALUE!</v>
      </c>
      <c r="K106" s="164" t="e">
        <f>+A!G54/(D!K$94)</f>
        <v>#VALUE!</v>
      </c>
      <c r="L106" s="164">
        <f>+A!H54/(D!L$94)</f>
        <v>2.0452704087292449E-9</v>
      </c>
      <c r="M106" s="164" t="e">
        <f>+A!I54/(D!M$94)</f>
        <v>#VALUE!</v>
      </c>
      <c r="N106" s="164">
        <f>+A!J53/(D!N$94)</f>
        <v>2.6903613985916378E-7</v>
      </c>
      <c r="O106" s="164">
        <f>+A!K54/(D!O$94)</f>
        <v>2.4945131377041698E-10</v>
      </c>
      <c r="P106" s="164">
        <f>+A!L54/(D!P$94)</f>
        <v>2.3507687976647268E-10</v>
      </c>
      <c r="Q106" s="164">
        <f>+A!M54/(D!Q$94)</f>
        <v>9.8999396039472053E-10</v>
      </c>
      <c r="R106" s="164">
        <f>+A!N54/(D!R$94)</f>
        <v>9.2041438491953696E-10</v>
      </c>
      <c r="S106" s="164">
        <f>+A!O54/(D!S$94)</f>
        <v>1.1552879571775161E-9</v>
      </c>
      <c r="T106" s="164">
        <f>+A!P54/(D!T$94)</f>
        <v>9.8446117539295245E-10</v>
      </c>
      <c r="U106" s="164">
        <f>+A!Q54/(D!U$94)</f>
        <v>1.695314303209268E-9</v>
      </c>
      <c r="V106" s="164">
        <f>+A!R54/(D!V$94)</f>
        <v>1.3334676698894811E-9</v>
      </c>
      <c r="W106" s="164">
        <f>+A!S54/(D!W$94)</f>
        <v>2.458205542151658E-9</v>
      </c>
      <c r="X106" s="164">
        <f>+A!T54/(D!X$94)</f>
        <v>2.5183323445240981E-9</v>
      </c>
      <c r="Y106" s="164">
        <f>+A!U54/(D!Y$94)</f>
        <v>2.4196209723890109E-9</v>
      </c>
      <c r="Z106" s="164">
        <f>+A!V54/(D!Z$94)</f>
        <v>1.9418204556103561E-8</v>
      </c>
      <c r="AA106" s="164">
        <f>+A!W54/(D!AA$94)</f>
        <v>6.3055461474036707E-9</v>
      </c>
      <c r="AB106" s="164">
        <f>+A!X54/(D!AB$94)</f>
        <v>4.9203195253230761E-9</v>
      </c>
      <c r="AC106" s="164">
        <f>+A!Y54/(D!AC$94)</f>
        <v>6.4633675242974298E-9</v>
      </c>
      <c r="AD106" s="164">
        <f>+A!Z54/(D!AD$94)</f>
        <v>9.7887889043551933E-9</v>
      </c>
      <c r="AE106" s="164">
        <f>+A!AA54/(D!AE$94)</f>
        <v>5.8929009591741014E-9</v>
      </c>
      <c r="AF106" s="164">
        <f>+A!AB54/(D!AF$94)</f>
        <v>8.0873811338506218E-9</v>
      </c>
      <c r="AG106" s="164">
        <f>+A!AC54/(D!AG$94)</f>
        <v>3.2799816848064447E-9</v>
      </c>
      <c r="AH106" s="164">
        <f>+A!AD54/(D!AH$94)</f>
        <v>6.715805555847135E-9</v>
      </c>
    </row>
    <row r="107" spans="6:34" x14ac:dyDescent="0.25">
      <c r="F107" s="227" t="s">
        <v>24</v>
      </c>
      <c r="G107" s="228"/>
      <c r="H107" s="164" t="e">
        <f>+A!D55/(D!H$94)</f>
        <v>#VALUE!</v>
      </c>
      <c r="I107" s="164" t="e">
        <f>+A!E55/(D!I$94)</f>
        <v>#VALUE!</v>
      </c>
      <c r="J107" s="164" t="e">
        <f>+A!F55/(D!J$94)</f>
        <v>#VALUE!</v>
      </c>
      <c r="K107" s="164" t="e">
        <f>+A!G55/(D!K$94)</f>
        <v>#VALUE!</v>
      </c>
      <c r="L107" s="164">
        <f>+A!H55/(D!L$94)</f>
        <v>3.2681813912862013E-9</v>
      </c>
      <c r="M107" s="164">
        <f>+A!I55/(D!M$94)</f>
        <v>2.3934246861660859E-9</v>
      </c>
      <c r="N107" s="164">
        <f>+A!J54/(D!N$94)</f>
        <v>6.9944787953473755E-10</v>
      </c>
      <c r="O107" s="164">
        <f>+A!K55/(D!O$94)</f>
        <v>4.4395229128198342E-9</v>
      </c>
      <c r="P107" s="164">
        <f>+A!L55/(D!P$94)</f>
        <v>7.6475534274082507E-9</v>
      </c>
      <c r="Q107" s="164">
        <f>+A!M55/(D!Q$94)</f>
        <v>2.1122923159589552E-8</v>
      </c>
      <c r="R107" s="164">
        <f>+A!N55/(D!R$94)</f>
        <v>2.1653745869899791E-8</v>
      </c>
      <c r="S107" s="164">
        <f>+A!O55/(D!S$94)</f>
        <v>1.5583109245649639E-8</v>
      </c>
      <c r="T107" s="164">
        <f>+A!P55/(D!T$94)</f>
        <v>1.5625683923977412E-8</v>
      </c>
      <c r="U107" s="164">
        <f>+A!Q55/(D!U$94)</f>
        <v>1.138849555102166E-8</v>
      </c>
      <c r="V107" s="164">
        <f>+A!R55/(D!V$94)</f>
        <v>7.772839179978154E-9</v>
      </c>
      <c r="W107" s="164">
        <f>+A!S55/(D!W$94)</f>
        <v>6.8033183674029515E-9</v>
      </c>
      <c r="X107" s="164">
        <f>+A!T55/(D!X$94)</f>
        <v>8.9458210834025999E-9</v>
      </c>
      <c r="Y107" s="164">
        <f>+A!U55/(D!Y$94)</f>
        <v>7.2902253636948462E-9</v>
      </c>
      <c r="Z107" s="164">
        <f>+A!V55/(D!Z$94)</f>
        <v>6.576812289469083E-9</v>
      </c>
      <c r="AA107" s="164">
        <f>+A!W55/(D!AA$94)</f>
        <v>9.2714581950696226E-9</v>
      </c>
      <c r="AB107" s="164">
        <f>+A!X55/(D!AB$94)</f>
        <v>1.5089939846481316E-8</v>
      </c>
      <c r="AC107" s="164">
        <f>+A!Y55/(D!AC$94)</f>
        <v>5.544152502178049E-9</v>
      </c>
      <c r="AD107" s="164">
        <f>+A!Z55/(D!AD$94)</f>
        <v>7.715176410739802E-9</v>
      </c>
      <c r="AE107" s="164">
        <f>+A!AA55/(D!AE$94)</f>
        <v>5.6602605805333964E-9</v>
      </c>
      <c r="AF107" s="164">
        <f>+A!AB55/(D!AF$94)</f>
        <v>7.4432621151494862E-9</v>
      </c>
      <c r="AG107" s="164">
        <f>+A!AC55/(D!AG$94)</f>
        <v>6.8259826223202153E-9</v>
      </c>
      <c r="AH107" s="164">
        <f>+A!AD55/(D!AH$94)</f>
        <v>7.5420523968361971E-9</v>
      </c>
    </row>
    <row r="108" spans="6:34" ht="15.75" thickBot="1" x14ac:dyDescent="0.3">
      <c r="F108" s="231" t="s">
        <v>25</v>
      </c>
      <c r="G108" s="232"/>
      <c r="H108" s="165" t="e">
        <f>+A!D56/(D!H$94)</f>
        <v>#VALUE!</v>
      </c>
      <c r="I108" s="165" t="e">
        <f>+A!E56/(D!I$94)</f>
        <v>#VALUE!</v>
      </c>
      <c r="J108" s="165" t="e">
        <f>+A!F56/(D!J$94)</f>
        <v>#VALUE!</v>
      </c>
      <c r="K108" s="165" t="e">
        <f>+A!G56/(D!K$94)</f>
        <v>#VALUE!</v>
      </c>
      <c r="L108" s="165" t="e">
        <f>+A!H56/(D!L$94)</f>
        <v>#VALUE!</v>
      </c>
      <c r="M108" s="165" t="e">
        <f>+A!I56/(D!M$94)</f>
        <v>#VALUE!</v>
      </c>
      <c r="N108" s="165">
        <f>+A!J55/(D!N$94)</f>
        <v>6.2841462711097143E-9</v>
      </c>
      <c r="O108" s="165" t="e">
        <f>+A!K56/(D!O$94)</f>
        <v>#VALUE!</v>
      </c>
      <c r="P108" s="165" t="e">
        <f>+A!L56/(D!P$94)</f>
        <v>#VALUE!</v>
      </c>
      <c r="Q108" s="165">
        <f>+A!M56/(D!Q$94)</f>
        <v>8.882699670524627E-11</v>
      </c>
      <c r="R108" s="165">
        <f>+A!N56/(D!R$94)</f>
        <v>7.2531647642469212E-11</v>
      </c>
      <c r="S108" s="165">
        <f>+A!O56/(D!S$94)</f>
        <v>6.3971604946862295E-11</v>
      </c>
      <c r="T108" s="165">
        <f>+A!P56/(D!T$94)</f>
        <v>1.0287036787279665E-10</v>
      </c>
      <c r="U108" s="165">
        <f>+A!Q56/(D!U$94)</f>
        <v>8.9183170357800932E-11</v>
      </c>
      <c r="V108" s="165">
        <f>+A!R56/(D!V$94)</f>
        <v>1.2911049689421862E-10</v>
      </c>
      <c r="W108" s="165">
        <f>+A!S56/(D!W$94)</f>
        <v>1.3051226774016475E-10</v>
      </c>
      <c r="X108" s="165">
        <f>+A!T56/(D!X$94)</f>
        <v>1.0658203481584562E-10</v>
      </c>
      <c r="Y108" s="165">
        <f>+A!U56/(D!Y$94)</f>
        <v>2.3210043703481858E-10</v>
      </c>
      <c r="Z108" s="165">
        <f>+A!V56/(D!Z$94)</f>
        <v>2.0111949168001207E-10</v>
      </c>
      <c r="AA108" s="165">
        <f>+A!W56/(D!AA$94)</f>
        <v>4.2520008034804866E-9</v>
      </c>
      <c r="AB108" s="165">
        <f>+A!X56/(D!AB$94)</f>
        <v>6.7668227382651436E-9</v>
      </c>
      <c r="AC108" s="165">
        <f>+A!Y56/(D!AC$94)</f>
        <v>1.323882201452796E-9</v>
      </c>
      <c r="AD108" s="165">
        <f>+A!Z56/(D!AD$94)</f>
        <v>3.5273786113842439E-8</v>
      </c>
      <c r="AE108" s="165">
        <f>+A!AA56/(D!AE$94)</f>
        <v>1.0052142166082892E-7</v>
      </c>
      <c r="AF108" s="165">
        <f>+A!AB56/(D!AF$94)</f>
        <v>2.6504169432214204E-7</v>
      </c>
      <c r="AG108" s="165">
        <f>+A!AC56/(D!AG$94)</f>
        <v>7.5389238385182983E-9</v>
      </c>
      <c r="AH108" s="165">
        <f>+A!AD56/(D!AH$94)</f>
        <v>5.2391983850788808E-10</v>
      </c>
    </row>
    <row r="109" spans="6:34" x14ac:dyDescent="0.25">
      <c r="F109" t="s">
        <v>52</v>
      </c>
      <c r="I109" s="5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07" t="s">
        <v>26</v>
      </c>
      <c r="G112" s="216"/>
      <c r="H112" s="50" t="e">
        <f>+B!E46/(D!H$94)</f>
        <v>#VALUE!</v>
      </c>
      <c r="I112" s="50" t="e">
        <f>+B!F46/(D!I$94)</f>
        <v>#VALUE!</v>
      </c>
      <c r="J112" s="50" t="e">
        <f>+B!G46/(D!J$94)</f>
        <v>#VALUE!</v>
      </c>
      <c r="K112" s="50" t="e">
        <f>+B!H46/(D!K$94)</f>
        <v>#VALUE!</v>
      </c>
      <c r="L112" s="50">
        <f>+B!I46/(D!L$94)</f>
        <v>8.5190372932789463E-7</v>
      </c>
      <c r="M112" s="50">
        <f>+B!J46/(D!M$94)</f>
        <v>7.2806859483439878E-7</v>
      </c>
      <c r="N112" s="50">
        <f>+B!K46/(D!N$94)</f>
        <v>7.6152507523797554E-7</v>
      </c>
      <c r="O112" s="50">
        <f>+B!L46/(D!O$94)</f>
        <v>8.3344055234055518E-7</v>
      </c>
      <c r="P112" s="50">
        <f>+B!M46/(D!P$94)</f>
        <v>9.1594925176430623E-7</v>
      </c>
      <c r="Q112" s="50">
        <f>+B!N46/(D!Q$94)</f>
        <v>8.2022601066960507E-7</v>
      </c>
      <c r="R112" s="50">
        <f>+B!O46/(D!R$94)</f>
        <v>6.4259455118928034E-7</v>
      </c>
      <c r="S112" s="50">
        <f>+B!P46/(D!S$94)</f>
        <v>7.6740248195589664E-7</v>
      </c>
      <c r="T112" s="50">
        <f>+B!Q46/(D!T$94)</f>
        <v>6.3899085750191299E-7</v>
      </c>
      <c r="U112" s="50">
        <f>+B!R46/(D!U$94)</f>
        <v>5.671094174520906E-7</v>
      </c>
      <c r="V112" s="50">
        <f>+B!S46/(D!V$94)</f>
        <v>6.9065832628724532E-7</v>
      </c>
      <c r="W112" s="50">
        <f>+B!T46/(D!W$94)</f>
        <v>5.6442961475809164E-7</v>
      </c>
      <c r="X112" s="50">
        <f>+B!U46/(D!X$94)</f>
        <v>6.6693680669448488E-7</v>
      </c>
      <c r="Y112" s="50">
        <f>+B!V46/(D!Y$94)</f>
        <v>8.0736152254902649E-7</v>
      </c>
      <c r="Z112" s="50">
        <f>+B!W46/(D!Z$94)</f>
        <v>7.7152777354306045E-7</v>
      </c>
      <c r="AA112" s="50">
        <f>+B!X46/(D!AA$94)</f>
        <v>6.830717073473404E-7</v>
      </c>
      <c r="AB112" s="50">
        <f>+B!Y46/(D!AB$94)</f>
        <v>7.6204465065976036E-7</v>
      </c>
      <c r="AC112" s="50">
        <f>+B!Z46/(D!AC$94)</f>
        <v>7.1378906098002185E-7</v>
      </c>
      <c r="AD112" s="50">
        <f>+B!AA46/(D!AD$94)</f>
        <v>7.6706021074239612E-7</v>
      </c>
      <c r="AE112" s="50">
        <f>+B!AB46/(D!AE$94)</f>
        <v>7.8678666060617947E-7</v>
      </c>
      <c r="AF112" s="50">
        <f>+B!AC46/(D!AF$94)</f>
        <v>8.8657796912066083E-7</v>
      </c>
      <c r="AG112" s="50">
        <f>+B!AD46/(D!AG$94)</f>
        <v>8.7215025207677819E-7</v>
      </c>
      <c r="AH112" s="50">
        <f>+B!AE46/(D!AH$94)</f>
        <v>1.3826129866959487E-6</v>
      </c>
    </row>
    <row r="113" spans="6:34" x14ac:dyDescent="0.25">
      <c r="F113" s="227" t="s">
        <v>16</v>
      </c>
      <c r="G113" s="228"/>
      <c r="H113" s="51" t="e">
        <f>+B!E47/(D!H$94)</f>
        <v>#VALUE!</v>
      </c>
      <c r="I113" s="51" t="e">
        <f>+B!F47/(D!I$94)</f>
        <v>#VALUE!</v>
      </c>
      <c r="J113" s="51" t="e">
        <f>+B!G47/(D!J$94)</f>
        <v>#VALUE!</v>
      </c>
      <c r="K113" s="51" t="e">
        <f>+B!H47/(D!K$94)</f>
        <v>#VALUE!</v>
      </c>
      <c r="L113" s="51">
        <f>+B!I47/(D!L$94)</f>
        <v>8.6561347133324092E-9</v>
      </c>
      <c r="M113" s="51">
        <f>+B!J47/(D!M$94)</f>
        <v>3.8301802927259737E-8</v>
      </c>
      <c r="N113" s="51">
        <f>+B!K47/(D!N$94)</f>
        <v>3.7344645779188934E-8</v>
      </c>
      <c r="O113" s="51">
        <f>+B!L47/(D!O$94)</f>
        <v>1.5205893471462115E-8</v>
      </c>
      <c r="P113" s="51">
        <f>+B!M47/(D!P$94)</f>
        <v>1.8719179966118343E-8</v>
      </c>
      <c r="Q113" s="51">
        <f>+B!N47/(D!Q$94)</f>
        <v>1.9715681464286691E-8</v>
      </c>
      <c r="R113" s="51">
        <f>+B!O47/(D!R$94)</f>
        <v>1.4577453394677622E-8</v>
      </c>
      <c r="S113" s="51">
        <f>+B!P47/(D!S$94)</f>
        <v>1.9258373545290965E-8</v>
      </c>
      <c r="T113" s="51">
        <f>+B!Q47/(D!T$94)</f>
        <v>1.8644955896528356E-8</v>
      </c>
      <c r="U113" s="51">
        <f>+B!R47/(D!U$94)</f>
        <v>1.8927287388132725E-8</v>
      </c>
      <c r="V113" s="51">
        <f>+B!S47/(D!V$94)</f>
        <v>1.7376345153163006E-8</v>
      </c>
      <c r="W113" s="51">
        <f>+B!T47/(D!W$94)</f>
        <v>1.7960934273658591E-8</v>
      </c>
      <c r="X113" s="51">
        <f>+B!U47/(D!X$94)</f>
        <v>1.3065445573343517E-8</v>
      </c>
      <c r="Y113" s="51">
        <f>+B!V47/(D!Y$94)</f>
        <v>1.4667523102143309E-8</v>
      </c>
      <c r="Z113" s="51">
        <f>+B!W47/(D!Z$94)</f>
        <v>2.1450194198813422E-8</v>
      </c>
      <c r="AA113" s="51">
        <f>+B!X47/(D!AA$94)</f>
        <v>2.9816659422151257E-8</v>
      </c>
      <c r="AB113" s="51">
        <f>+B!Y47/(D!AB$94)</f>
        <v>6.1801900151270417E-8</v>
      </c>
      <c r="AC113" s="51">
        <f>+B!Z47/(D!AC$94)</f>
        <v>9.0356859833619E-8</v>
      </c>
      <c r="AD113" s="51">
        <f>+B!AA47/(D!AD$94)</f>
        <v>9.4388860740750516E-8</v>
      </c>
      <c r="AE113" s="51">
        <f>+B!AB47/(D!AE$94)</f>
        <v>1.120295919373111E-7</v>
      </c>
      <c r="AF113" s="51">
        <f>+B!AC47/(D!AF$94)</f>
        <v>1.2678449533885225E-7</v>
      </c>
      <c r="AG113" s="51">
        <f>+B!AD47/(D!AG$94)</f>
        <v>1.2638480171517445E-7</v>
      </c>
      <c r="AH113" s="51">
        <f>+B!AE47/(D!AH$94)</f>
        <v>1.7242780202433066E-7</v>
      </c>
    </row>
    <row r="114" spans="6:34" x14ac:dyDescent="0.25">
      <c r="F114" s="229" t="s">
        <v>17</v>
      </c>
      <c r="G114" s="230"/>
      <c r="H114" s="52" t="e">
        <f>+B!E48/(D!H$94)</f>
        <v>#VALUE!</v>
      </c>
      <c r="I114" s="52" t="e">
        <f>+B!F48/(D!I$94)</f>
        <v>#VALUE!</v>
      </c>
      <c r="J114" s="52" t="e">
        <f>+B!G48/(D!J$94)</f>
        <v>#VALUE!</v>
      </c>
      <c r="K114" s="52" t="e">
        <f>+B!H48/(D!K$94)</f>
        <v>#VALUE!</v>
      </c>
      <c r="L114" s="52" t="e">
        <f>+B!I48/(D!L$94)</f>
        <v>#VALUE!</v>
      </c>
      <c r="M114" s="52">
        <f>+B!J48/(D!M$94)</f>
        <v>1.8240689076444271E-11</v>
      </c>
      <c r="N114" s="52" t="e">
        <f>+B!K48/(D!N$94)</f>
        <v>#VALUE!</v>
      </c>
      <c r="O114" s="52">
        <f>+B!L48/(D!O$94)</f>
        <v>5.7164437415162872E-13</v>
      </c>
      <c r="P114" s="52">
        <f>+B!M48/(D!P$94)</f>
        <v>2.6500036607978849E-11</v>
      </c>
      <c r="Q114" s="52">
        <f>+B!N48/(D!Q$94)</f>
        <v>1.0374822394025254E-10</v>
      </c>
      <c r="R114" s="52">
        <f>+B!O48/(D!R$94)</f>
        <v>1.6364601053967443E-11</v>
      </c>
      <c r="S114" s="52">
        <f>+B!P48/(D!S$94)</f>
        <v>1.0782794848718146E-10</v>
      </c>
      <c r="T114" s="52" t="e">
        <f>+B!Q48/(D!T$94)</f>
        <v>#VALUE!</v>
      </c>
      <c r="U114" s="52">
        <f>+B!R48/(D!U$94)</f>
        <v>8.844200738362503E-10</v>
      </c>
      <c r="V114" s="52">
        <f>+B!S48/(D!V$94)</f>
        <v>4.6192771045130024E-10</v>
      </c>
      <c r="W114" s="52">
        <f>+B!T48/(D!W$94)</f>
        <v>2.7371633007313642E-10</v>
      </c>
      <c r="X114" s="52">
        <f>+B!U48/(D!X$94)</f>
        <v>2.8221742920074621E-10</v>
      </c>
      <c r="Y114" s="52">
        <f>+B!V48/(D!Y$94)</f>
        <v>5.8969649200337904E-10</v>
      </c>
      <c r="Z114" s="52">
        <f>+B!W48/(D!Z$94)</f>
        <v>1.1996274821100896E-9</v>
      </c>
      <c r="AA114" s="52">
        <f>+B!X48/(D!AA$94)</f>
        <v>2.1806339319460446E-9</v>
      </c>
      <c r="AB114" s="52">
        <f>+B!Y48/(D!AB$94)</f>
        <v>4.0350685777788795E-9</v>
      </c>
      <c r="AC114" s="52">
        <f>+B!Z48/(D!AC$94)</f>
        <v>2.0079518259175791E-9</v>
      </c>
      <c r="AD114" s="52">
        <f>+B!AA48/(D!AD$94)</f>
        <v>9.9982611968258633E-9</v>
      </c>
      <c r="AE114" s="52">
        <f>+B!AB48/(D!AE$94)</f>
        <v>9.8375419793805625E-9</v>
      </c>
      <c r="AF114" s="52">
        <f>+B!AC48/(D!AF$94)</f>
        <v>1.8590738593846008E-8</v>
      </c>
      <c r="AG114" s="52">
        <f>+B!AD48/(D!AG$94)</f>
        <v>3.5107452936698124E-8</v>
      </c>
      <c r="AH114" s="52">
        <f>+B!AE48/(D!AH$94)</f>
        <v>1.3137269121501071E-8</v>
      </c>
    </row>
    <row r="115" spans="6:34" x14ac:dyDescent="0.25">
      <c r="F115" s="227" t="s">
        <v>18</v>
      </c>
      <c r="G115" s="228"/>
      <c r="H115" s="52" t="e">
        <f>+B!E49/(D!H$94)</f>
        <v>#VALUE!</v>
      </c>
      <c r="I115" s="52" t="e">
        <f>+B!F49/(D!I$94)</f>
        <v>#VALUE!</v>
      </c>
      <c r="J115" s="52" t="e">
        <f>+B!G49/(D!J$94)</f>
        <v>#VALUE!</v>
      </c>
      <c r="K115" s="52" t="e">
        <f>+B!H49/(D!K$94)</f>
        <v>#VALUE!</v>
      </c>
      <c r="L115" s="52">
        <f>+B!I49/(D!L$94)</f>
        <v>1.0857810746882502E-8</v>
      </c>
      <c r="M115" s="52">
        <f>+B!J49/(D!M$94)</f>
        <v>9.8870641720967165E-9</v>
      </c>
      <c r="N115" s="52">
        <f>+B!K49/(D!N$94)</f>
        <v>6.3320631447972345E-9</v>
      </c>
      <c r="O115" s="52">
        <f>+B!L49/(D!O$94)</f>
        <v>1.0605248508613544E-8</v>
      </c>
      <c r="P115" s="52">
        <f>+B!M49/(D!P$94)</f>
        <v>1.5221132869053958E-8</v>
      </c>
      <c r="Q115" s="52">
        <f>+B!N49/(D!Q$94)</f>
        <v>1.1909103776731371E-8</v>
      </c>
      <c r="R115" s="52">
        <f>+B!O49/(D!R$94)</f>
        <v>1.0210048338403972E-8</v>
      </c>
      <c r="S115" s="52">
        <f>+B!P49/(D!S$94)</f>
        <v>7.1479405067040513E-9</v>
      </c>
      <c r="T115" s="52">
        <f>+B!Q49/(D!T$94)</f>
        <v>4.7815417710349091E-9</v>
      </c>
      <c r="U115" s="52">
        <f>+B!R49/(D!U$94)</f>
        <v>7.1548116099050028E-9</v>
      </c>
      <c r="V115" s="52">
        <f>+B!S49/(D!V$94)</f>
        <v>4.293004702346559E-9</v>
      </c>
      <c r="W115" s="52">
        <f>+B!T49/(D!W$94)</f>
        <v>4.9235962382946791E-9</v>
      </c>
      <c r="X115" s="52">
        <f>+B!U49/(D!X$94)</f>
        <v>9.3859694484191568E-9</v>
      </c>
      <c r="Y115" s="52">
        <f>+B!V49/(D!Y$94)</f>
        <v>8.9302659075338419E-9</v>
      </c>
      <c r="Z115" s="52">
        <f>+B!W49/(D!Z$94)</f>
        <v>4.6843849344562384E-9</v>
      </c>
      <c r="AA115" s="52">
        <f>+B!X49/(D!AA$94)</f>
        <v>4.3632252931615239E-9</v>
      </c>
      <c r="AB115" s="52">
        <f>+B!Y49/(D!AB$94)</f>
        <v>4.9681248823949003E-9</v>
      </c>
      <c r="AC115" s="52">
        <f>+B!Z49/(D!AC$94)</f>
        <v>4.0925340736586015E-9</v>
      </c>
      <c r="AD115" s="52">
        <f>+B!AA49/(D!AD$94)</f>
        <v>6.1165582356482767E-9</v>
      </c>
      <c r="AE115" s="52">
        <f>+B!AB49/(D!AE$94)</f>
        <v>3.0750134032440861E-9</v>
      </c>
      <c r="AF115" s="52">
        <f>+B!AC49/(D!AF$94)</f>
        <v>9.4307026577575849E-9</v>
      </c>
      <c r="AG115" s="52">
        <f>+B!AD49/(D!AG$94)</f>
        <v>8.5329897466672085E-9</v>
      </c>
      <c r="AH115" s="52">
        <f>+B!AE49/(D!AH$94)</f>
        <v>9.2682396967998146E-9</v>
      </c>
    </row>
    <row r="116" spans="6:34" x14ac:dyDescent="0.25">
      <c r="F116" s="229" t="s">
        <v>19</v>
      </c>
      <c r="G116" s="230"/>
      <c r="H116" s="52" t="e">
        <f>+B!E50/(D!H$94)</f>
        <v>#VALUE!</v>
      </c>
      <c r="I116" s="52" t="e">
        <f>+B!F50/(D!I$94)</f>
        <v>#VALUE!</v>
      </c>
      <c r="J116" s="52" t="e">
        <f>+B!G50/(D!J$94)</f>
        <v>#VALUE!</v>
      </c>
      <c r="K116" s="52" t="e">
        <f>+B!H50/(D!K$94)</f>
        <v>#VALUE!</v>
      </c>
      <c r="L116" s="52">
        <f>+B!I50/(D!L$94)</f>
        <v>7.7312878328542919E-10</v>
      </c>
      <c r="M116" s="52">
        <f>+B!J50/(D!M$94)</f>
        <v>4.6992299920923032E-10</v>
      </c>
      <c r="N116" s="52">
        <f>+B!K50/(D!N$94)</f>
        <v>8.9975996114429429E-10</v>
      </c>
      <c r="O116" s="52">
        <f>+B!L50/(D!O$94)</f>
        <v>2.0527953634490042E-9</v>
      </c>
      <c r="P116" s="52">
        <f>+B!M50/(D!P$94)</f>
        <v>1.3246911840367914E-8</v>
      </c>
      <c r="Q116" s="52">
        <f>+B!N50/(D!Q$94)</f>
        <v>6.7094447034422701E-9</v>
      </c>
      <c r="R116" s="52">
        <f>+B!O50/(D!R$94)</f>
        <v>5.9486938629429191E-9</v>
      </c>
      <c r="S116" s="52">
        <f>+B!P50/(D!S$94)</f>
        <v>5.9769055977333481E-9</v>
      </c>
      <c r="T116" s="52">
        <f>+B!Q50/(D!T$94)</f>
        <v>1.0732371873469208E-9</v>
      </c>
      <c r="U116" s="52">
        <f>+B!R50/(D!U$94)</f>
        <v>1.2731569570102807E-9</v>
      </c>
      <c r="V116" s="52">
        <f>+B!S50/(D!V$94)</f>
        <v>7.6516203228541061E-10</v>
      </c>
      <c r="W116" s="52">
        <f>+B!T50/(D!W$94)</f>
        <v>4.6675688570230106E-9</v>
      </c>
      <c r="X116" s="52">
        <f>+B!U50/(D!X$94)</f>
        <v>1.7697203622324489E-9</v>
      </c>
      <c r="Y116" s="52">
        <f>+B!V50/(D!Y$94)</f>
        <v>1.2048188615279319E-9</v>
      </c>
      <c r="Z116" s="52">
        <f>+B!W50/(D!Z$94)</f>
        <v>1.5532686728519589E-9</v>
      </c>
      <c r="AA116" s="52">
        <f>+B!X50/(D!AA$94)</f>
        <v>4.385706866861944E-9</v>
      </c>
      <c r="AB116" s="52">
        <f>+B!Y50/(D!AB$94)</f>
        <v>6.4375518415698009E-9</v>
      </c>
      <c r="AC116" s="52">
        <f>+B!Z50/(D!AC$94)</f>
        <v>4.107649427015092E-9</v>
      </c>
      <c r="AD116" s="52">
        <f>+B!AA50/(D!AD$94)</f>
        <v>1.901776021337595E-9</v>
      </c>
      <c r="AE116" s="52">
        <f>+B!AB50/(D!AE$94)</f>
        <v>4.601948534436824E-9</v>
      </c>
      <c r="AF116" s="52">
        <f>+B!AC50/(D!AF$94)</f>
        <v>1.4394492952373597E-8</v>
      </c>
      <c r="AG116" s="52">
        <f>+B!AD50/(D!AG$94)</f>
        <v>2.3676623590891643E-8</v>
      </c>
      <c r="AH116" s="52">
        <f>+B!AE50/(D!AH$94)</f>
        <v>2.0094558493805543E-7</v>
      </c>
    </row>
    <row r="117" spans="6:34" x14ac:dyDescent="0.25">
      <c r="F117" s="227" t="s">
        <v>20</v>
      </c>
      <c r="G117" s="228"/>
      <c r="H117" s="52" t="e">
        <f>+B!E51/(D!H$94)</f>
        <v>#VALUE!</v>
      </c>
      <c r="I117" s="52" t="e">
        <f>+B!F51/(D!I$94)</f>
        <v>#VALUE!</v>
      </c>
      <c r="J117" s="52" t="e">
        <f>+B!G51/(D!J$94)</f>
        <v>#VALUE!</v>
      </c>
      <c r="K117" s="52" t="e">
        <f>+B!H51/(D!K$94)</f>
        <v>#VALUE!</v>
      </c>
      <c r="L117" s="52">
        <f>+B!I51/(D!L$94)</f>
        <v>2.5490171896804279E-9</v>
      </c>
      <c r="M117" s="52">
        <f>+B!J51/(D!M$94)</f>
        <v>1.3095553326138561E-9</v>
      </c>
      <c r="N117" s="52">
        <f>+B!K51/(D!N$94)</f>
        <v>2.6404376367180135E-9</v>
      </c>
      <c r="O117" s="52">
        <f>+B!L51/(D!O$94)</f>
        <v>3.260812629189681E-9</v>
      </c>
      <c r="P117" s="52">
        <f>+B!M51/(D!P$94)</f>
        <v>3.8401807435421982E-9</v>
      </c>
      <c r="Q117" s="52">
        <f>+B!N51/(D!Q$94)</f>
        <v>3.3418424371988743E-9</v>
      </c>
      <c r="R117" s="52">
        <f>+B!O51/(D!R$94)</f>
        <v>6.0148595915014483E-9</v>
      </c>
      <c r="S117" s="52">
        <f>+B!P51/(D!S$94)</f>
        <v>2.7579378430587786E-9</v>
      </c>
      <c r="T117" s="52">
        <f>+B!Q51/(D!T$94)</f>
        <v>1.523141056494321E-9</v>
      </c>
      <c r="U117" s="52">
        <f>+B!R51/(D!U$94)</f>
        <v>2.7412996473325869E-9</v>
      </c>
      <c r="V117" s="52">
        <f>+B!S51/(D!V$94)</f>
        <v>1.6387932332330261E-9</v>
      </c>
      <c r="W117" s="52">
        <f>+B!T51/(D!W$94)</f>
        <v>1.5210262604252837E-9</v>
      </c>
      <c r="X117" s="52">
        <f>+B!U51/(D!X$94)</f>
        <v>2.0407747272527855E-9</v>
      </c>
      <c r="Y117" s="52">
        <f>+B!V51/(D!Y$94)</f>
        <v>2.6804229142579313E-9</v>
      </c>
      <c r="Z117" s="52">
        <f>+B!W51/(D!Z$94)</f>
        <v>2.6248460745739859E-9</v>
      </c>
      <c r="AA117" s="52">
        <f>+B!X51/(D!AA$94)</f>
        <v>4.3230665063402192E-9</v>
      </c>
      <c r="AB117" s="52">
        <f>+B!Y51/(D!AB$94)</f>
        <v>3.01427939120382E-9</v>
      </c>
      <c r="AC117" s="52">
        <f>+B!Z51/(D!AC$94)</f>
        <v>1.8580464139280745E-9</v>
      </c>
      <c r="AD117" s="52">
        <f>+B!AA51/(D!AD$94)</f>
        <v>1.2146000673491099E-9</v>
      </c>
      <c r="AE117" s="52">
        <f>+B!AB51/(D!AE$94)</f>
        <v>1.4435893845927201E-9</v>
      </c>
      <c r="AF117" s="52">
        <f>+B!AC51/(D!AF$94)</f>
        <v>3.0139438137324054E-9</v>
      </c>
      <c r="AG117" s="52">
        <f>+B!AD51/(D!AG$94)</f>
        <v>1.021000056893575E-8</v>
      </c>
      <c r="AH117" s="52">
        <f>+B!AE51/(D!AH$94)</f>
        <v>2.9011444929882947E-8</v>
      </c>
    </row>
    <row r="118" spans="6:34" x14ac:dyDescent="0.25">
      <c r="F118" s="229" t="s">
        <v>21</v>
      </c>
      <c r="G118" s="230"/>
      <c r="H118" s="52" t="e">
        <f>+B!E52/(D!H$94)</f>
        <v>#VALUE!</v>
      </c>
      <c r="I118" s="52" t="e">
        <f>+B!F52/(D!I$94)</f>
        <v>#VALUE!</v>
      </c>
      <c r="J118" s="52" t="e">
        <f>+B!G52/(D!J$94)</f>
        <v>#VALUE!</v>
      </c>
      <c r="K118" s="52" t="e">
        <f>+B!H52/(D!K$94)</f>
        <v>#VALUE!</v>
      </c>
      <c r="L118" s="52">
        <f>+B!I52/(D!L$94)</f>
        <v>4.8876664934185828E-7</v>
      </c>
      <c r="M118" s="52">
        <f>+B!J52/(D!M$94)</f>
        <v>4.0125801755418146E-7</v>
      </c>
      <c r="N118" s="52">
        <f>+B!K52/(D!N$94)</f>
        <v>3.4319030196290475E-7</v>
      </c>
      <c r="O118" s="52">
        <f>+B!L52/(D!O$94)</f>
        <v>5.0815693748223367E-7</v>
      </c>
      <c r="P118" s="52">
        <f>+B!M52/(D!P$94)</f>
        <v>5.1708164732710349E-7</v>
      </c>
      <c r="Q118" s="52">
        <f>+B!N52/(D!Q$94)</f>
        <v>4.5304971216191406E-7</v>
      </c>
      <c r="R118" s="52">
        <f>+B!O52/(D!R$94)</f>
        <v>3.32926031149301E-7</v>
      </c>
      <c r="S118" s="52">
        <f>+B!P52/(D!S$94)</f>
        <v>3.7883509256644731E-7</v>
      </c>
      <c r="T118" s="52">
        <f>+B!Q52/(D!T$94)</f>
        <v>3.0326553055593443E-7</v>
      </c>
      <c r="U118" s="52">
        <f>+B!R52/(D!U$94)</f>
        <v>3.1148172959299321E-7</v>
      </c>
      <c r="V118" s="52">
        <f>+B!S52/(D!V$94)</f>
        <v>4.0141075263009518E-7</v>
      </c>
      <c r="W118" s="52">
        <f>+B!T52/(D!W$94)</f>
        <v>3.3365848597016951E-7</v>
      </c>
      <c r="X118" s="52">
        <f>+B!U52/(D!X$94)</f>
        <v>3.5553359247046689E-7</v>
      </c>
      <c r="Y118" s="52">
        <f>+B!V52/(D!Y$94)</f>
        <v>4.6428822413131531E-7</v>
      </c>
      <c r="Z118" s="52">
        <f>+B!W52/(D!Z$94)</f>
        <v>3.9127242170324559E-7</v>
      </c>
      <c r="AA118" s="52">
        <f>+B!X52/(D!AA$94)</f>
        <v>4.1171376002762133E-7</v>
      </c>
      <c r="AB118" s="52">
        <f>+B!Y52/(D!AB$94)</f>
        <v>3.8145540165802191E-7</v>
      </c>
      <c r="AC118" s="52">
        <f>+B!Z52/(D!AC$94)</f>
        <v>4.0218720065639901E-7</v>
      </c>
      <c r="AD118" s="52">
        <f>+B!AA52/(D!AD$94)</f>
        <v>4.681305427284233E-7</v>
      </c>
      <c r="AE118" s="52">
        <f>+B!AB52/(D!AE$94)</f>
        <v>4.8783922585387793E-7</v>
      </c>
      <c r="AF118" s="52">
        <f>+B!AC52/(D!AF$94)</f>
        <v>5.1767861719471379E-7</v>
      </c>
      <c r="AG118" s="52">
        <f>+B!AD52/(D!AG$94)</f>
        <v>5.1471331022059652E-7</v>
      </c>
      <c r="AH118" s="52">
        <f>+B!AE52/(D!AH$94)</f>
        <v>7.6772506435201191E-7</v>
      </c>
    </row>
    <row r="119" spans="6:34" x14ac:dyDescent="0.25">
      <c r="F119" s="227" t="s">
        <v>22</v>
      </c>
      <c r="G119" s="228"/>
      <c r="H119" s="52" t="e">
        <f>+B!E53/(D!H$94)</f>
        <v>#VALUE!</v>
      </c>
      <c r="I119" s="52" t="e">
        <f>+B!F53/(D!I$94)</f>
        <v>#VALUE!</v>
      </c>
      <c r="J119" s="52" t="e">
        <f>+B!G53/(D!J$94)</f>
        <v>#VALUE!</v>
      </c>
      <c r="K119" s="52" t="e">
        <f>+B!H53/(D!K$94)</f>
        <v>#VALUE!</v>
      </c>
      <c r="L119" s="52">
        <f>+B!I53/(D!L$94)</f>
        <v>1.3168378975458089E-7</v>
      </c>
      <c r="M119" s="52">
        <f>+B!J53/(D!M$94)</f>
        <v>1.2921215587621984E-7</v>
      </c>
      <c r="N119" s="52">
        <f>+B!K53/(D!N$94)</f>
        <v>1.4566271407356179E-7</v>
      </c>
      <c r="O119" s="52">
        <f>+B!L53/(D!O$94)</f>
        <v>1.5575185945099319E-7</v>
      </c>
      <c r="P119" s="52">
        <f>+B!M53/(D!P$94)</f>
        <v>1.7303805403220179E-7</v>
      </c>
      <c r="Q119" s="52">
        <f>+B!N53/(D!Q$94)</f>
        <v>1.4699655124570937E-7</v>
      </c>
      <c r="R119" s="52">
        <f>+B!O53/(D!R$94)</f>
        <v>1.2016650850730257E-7</v>
      </c>
      <c r="S119" s="52">
        <f>+B!P53/(D!S$94)</f>
        <v>1.8005392612921845E-7</v>
      </c>
      <c r="T119" s="52">
        <f>+B!Q53/(D!T$94)</f>
        <v>1.2204101996467459E-7</v>
      </c>
      <c r="U119" s="52">
        <f>+B!R53/(D!U$94)</f>
        <v>7.0708681933869199E-8</v>
      </c>
      <c r="V119" s="52">
        <f>+B!S53/(D!V$94)</f>
        <v>8.5562802121238095E-8</v>
      </c>
      <c r="W119" s="52">
        <f>+B!T53/(D!W$94)</f>
        <v>5.4046456131676585E-8</v>
      </c>
      <c r="X119" s="52">
        <f>+B!U53/(D!X$94)</f>
        <v>8.4939573228674747E-8</v>
      </c>
      <c r="Y119" s="52">
        <f>+B!V53/(D!Y$94)</f>
        <v>5.4681462129228945E-8</v>
      </c>
      <c r="Z119" s="52">
        <f>+B!W53/(D!Z$94)</f>
        <v>1.391312407168254E-7</v>
      </c>
      <c r="AA119" s="52">
        <f>+B!X53/(D!AA$94)</f>
        <v>8.0963918886496017E-8</v>
      </c>
      <c r="AB119" s="52">
        <f>+B!Y53/(D!AB$94)</f>
        <v>1.2457053842858631E-7</v>
      </c>
      <c r="AC119" s="52">
        <f>+B!Z53/(D!AC$94)</f>
        <v>6.3359035503789547E-8</v>
      </c>
      <c r="AD119" s="52">
        <f>+B!AA53/(D!AD$94)</f>
        <v>6.4932178319455868E-8</v>
      </c>
      <c r="AE119" s="52">
        <f>+B!AB53/(D!AE$94)</f>
        <v>6.2850783943048306E-8</v>
      </c>
      <c r="AF119" s="52">
        <f>+B!AC53/(D!AF$94)</f>
        <v>6.9225099273036982E-8</v>
      </c>
      <c r="AG119" s="52">
        <f>+B!AD53/(D!AG$94)</f>
        <v>4.8341549123647265E-8</v>
      </c>
      <c r="AH119" s="52">
        <f>+B!AE53/(D!AH$94)</f>
        <v>5.4420386852783551E-8</v>
      </c>
    </row>
    <row r="120" spans="6:34" x14ac:dyDescent="0.25">
      <c r="F120" s="229" t="s">
        <v>23</v>
      </c>
      <c r="G120" s="230"/>
      <c r="H120" s="52" t="e">
        <f>+B!E54/(D!H$94)</f>
        <v>#VALUE!</v>
      </c>
      <c r="I120" s="52" t="e">
        <f>+B!F54/(D!I$94)</f>
        <v>#VALUE!</v>
      </c>
      <c r="J120" s="52" t="e">
        <f>+B!G54/(D!J$94)</f>
        <v>#VALUE!</v>
      </c>
      <c r="K120" s="52" t="e">
        <f>+B!H54/(D!K$94)</f>
        <v>#VALUE!</v>
      </c>
      <c r="L120" s="52">
        <f>+B!I54/(D!L$94)</f>
        <v>1.7329905669226217E-7</v>
      </c>
      <c r="M120" s="52">
        <f>+B!J54/(D!M$94)</f>
        <v>8.9454081206678161E-8</v>
      </c>
      <c r="N120" s="52">
        <f>+B!K54/(D!N$94)</f>
        <v>1.7266620409305249E-7</v>
      </c>
      <c r="O120" s="52">
        <f>+B!L54/(D!O$94)</f>
        <v>1.0218745456140274E-7</v>
      </c>
      <c r="P120" s="52">
        <f>+B!M54/(D!P$94)</f>
        <v>1.3014127826607796E-7</v>
      </c>
      <c r="Q120" s="52">
        <f>+B!N54/(D!Q$94)</f>
        <v>1.4025646122840374E-7</v>
      </c>
      <c r="R120" s="52">
        <f>+B!O54/(D!R$94)</f>
        <v>1.218187632339432E-7</v>
      </c>
      <c r="S120" s="52">
        <f>+B!P54/(D!S$94)</f>
        <v>1.4512137088898751E-7</v>
      </c>
      <c r="T120" s="52">
        <f>+B!Q54/(D!T$94)</f>
        <v>1.6100211690234203E-7</v>
      </c>
      <c r="U120" s="52">
        <f>+B!R54/(D!U$94)</f>
        <v>1.2691063671625561E-7</v>
      </c>
      <c r="V120" s="52">
        <f>+B!S54/(D!V$94)</f>
        <v>1.4940078915433981E-7</v>
      </c>
      <c r="W120" s="52">
        <f>+B!T54/(D!W$94)</f>
        <v>1.1475060825287387E-7</v>
      </c>
      <c r="X120" s="52">
        <f>+B!U54/(D!X$94)</f>
        <v>1.7026219570429962E-7</v>
      </c>
      <c r="Y120" s="52">
        <f>+B!V54/(D!Y$94)</f>
        <v>2.112916033910344E-7</v>
      </c>
      <c r="Z120" s="52">
        <f>+B!W54/(D!Z$94)</f>
        <v>1.6433876134453632E-7</v>
      </c>
      <c r="AA120" s="52">
        <f>+B!X54/(D!AA$94)</f>
        <v>1.0945587624300835E-7</v>
      </c>
      <c r="AB120" s="52">
        <f>+B!Y54/(D!AB$94)</f>
        <v>1.2970785951987346E-7</v>
      </c>
      <c r="AC120" s="52">
        <f>+B!Z54/(D!AC$94)</f>
        <v>1.1249528368648322E-7</v>
      </c>
      <c r="AD120" s="52">
        <f>+B!AA54/(D!AD$94)</f>
        <v>8.4306096899421066E-8</v>
      </c>
      <c r="AE120" s="52">
        <f>+B!AB54/(D!AE$94)</f>
        <v>7.1692931626521095E-8</v>
      </c>
      <c r="AF120" s="52">
        <f>+B!AC54/(D!AF$94)</f>
        <v>9.4091000768045145E-8</v>
      </c>
      <c r="AG120" s="52">
        <f>+B!AD54/(D!AG$94)</f>
        <v>8.0950133996571717E-8</v>
      </c>
      <c r="AH120" s="52">
        <f>+B!AE54/(D!AH$94)</f>
        <v>1.1059843041277956E-7</v>
      </c>
    </row>
    <row r="121" spans="6:34" x14ac:dyDescent="0.25">
      <c r="F121" s="227" t="s">
        <v>24</v>
      </c>
      <c r="G121" s="228"/>
      <c r="H121" s="52" t="e">
        <f>+B!E55/(D!H$94)</f>
        <v>#VALUE!</v>
      </c>
      <c r="I121" s="52" t="e">
        <f>+B!F55/(D!I$94)</f>
        <v>#VALUE!</v>
      </c>
      <c r="J121" s="52" t="e">
        <f>+B!G55/(D!J$94)</f>
        <v>#VALUE!</v>
      </c>
      <c r="K121" s="52" t="e">
        <f>+B!H55/(D!K$94)</f>
        <v>#VALUE!</v>
      </c>
      <c r="L121" s="52">
        <f>+B!I55/(D!L$94)</f>
        <v>3.5311563323425484E-8</v>
      </c>
      <c r="M121" s="52">
        <f>+B!J55/(D!M$94)</f>
        <v>5.8157063293558273E-8</v>
      </c>
      <c r="N121" s="52">
        <f>+B!K55/(D!N$94)</f>
        <v>5.2788449664633763E-8</v>
      </c>
      <c r="O121" s="52">
        <f>+B!L55/(D!O$94)</f>
        <v>3.5964862888656186E-8</v>
      </c>
      <c r="P121" s="52">
        <f>+B!M55/(D!P$94)</f>
        <v>4.3966350210174593E-8</v>
      </c>
      <c r="Q121" s="52">
        <f>+B!N55/(D!Q$94)</f>
        <v>3.8013718225387151E-8</v>
      </c>
      <c r="R121" s="52">
        <f>+B!O55/(D!R$94)</f>
        <v>3.0365873532895576E-8</v>
      </c>
      <c r="S121" s="52">
        <f>+B!P55/(D!S$94)</f>
        <v>2.7509726785662086E-8</v>
      </c>
      <c r="T121" s="52">
        <f>+B!Q55/(D!T$94)</f>
        <v>2.5915087554233125E-8</v>
      </c>
      <c r="U121" s="52">
        <f>+B!R55/(D!U$94)</f>
        <v>2.5959511880821527E-8</v>
      </c>
      <c r="V121" s="52">
        <f>+B!S55/(D!V$94)</f>
        <v>2.9198636853027808E-8</v>
      </c>
      <c r="W121" s="52">
        <f>+B!T55/(D!W$94)</f>
        <v>3.2007275213599893E-8</v>
      </c>
      <c r="X121" s="52">
        <f>+B!U55/(D!X$94)</f>
        <v>2.9301798488883573E-8</v>
      </c>
      <c r="Y121" s="52">
        <f>+B!V55/(D!Y$94)</f>
        <v>4.8756512837583475E-8</v>
      </c>
      <c r="Z121" s="52">
        <f>+B!W55/(D!Z$94)</f>
        <v>4.5019403942098903E-8</v>
      </c>
      <c r="AA121" s="52">
        <f>+B!X55/(D!AA$94)</f>
        <v>3.5349493310096852E-8</v>
      </c>
      <c r="AB121" s="52">
        <f>+B!Y55/(D!AB$94)</f>
        <v>4.5692789617473433E-8</v>
      </c>
      <c r="AC121" s="52">
        <f>+B!Z55/(D!AC$94)</f>
        <v>3.278369166277003E-8</v>
      </c>
      <c r="AD121" s="52">
        <f>+B!AA55/(D!AD$94)</f>
        <v>3.5619363614301469E-8</v>
      </c>
      <c r="AE121" s="52">
        <f>+B!AB55/(D!AE$94)</f>
        <v>3.3116005414082136E-8</v>
      </c>
      <c r="AF121" s="52">
        <f>+B!AC55/(D!AF$94)</f>
        <v>3.2994847480176797E-8</v>
      </c>
      <c r="AG121" s="52">
        <f>+B!AD55/(D!AG$94)</f>
        <v>2.3995258458813535E-8</v>
      </c>
      <c r="AH121" s="52">
        <f>+B!AE55/(D!AH$94)</f>
        <v>2.4646877281436927E-8</v>
      </c>
    </row>
    <row r="122" spans="6:34" ht="15.75" thickBot="1" x14ac:dyDescent="0.3">
      <c r="F122" s="231" t="s">
        <v>25</v>
      </c>
      <c r="G122" s="232"/>
      <c r="H122" s="53" t="e">
        <f>+B!E56/(D!H$94)</f>
        <v>#VALUE!</v>
      </c>
      <c r="I122" s="53" t="e">
        <f>+B!F56/(D!I$94)</f>
        <v>#VALUE!</v>
      </c>
      <c r="J122" s="53" t="e">
        <f>+B!G56/(D!J$94)</f>
        <v>#VALUE!</v>
      </c>
      <c r="K122" s="53" t="e">
        <f>+B!H56/(D!K$94)</f>
        <v>#VALUE!</v>
      </c>
      <c r="L122" s="53">
        <f>+B!I56/(D!L$94)</f>
        <v>6.5439742135725855E-12</v>
      </c>
      <c r="M122" s="53">
        <f>+B!J56/(D!M$94)</f>
        <v>6.607494396516586E-13</v>
      </c>
      <c r="N122" s="53">
        <f>+B!K56/(D!N$94)</f>
        <v>5.600144608613644E-13</v>
      </c>
      <c r="O122" s="53">
        <f>+B!L56/(D!O$94)</f>
        <v>2.541775877924206E-10</v>
      </c>
      <c r="P122" s="53">
        <f>+B!M56/(D!P$94)</f>
        <v>6.6784741381336173E-10</v>
      </c>
      <c r="Q122" s="53">
        <f>+B!N56/(D!Q$94)</f>
        <v>1.2978136682079009E-10</v>
      </c>
      <c r="R122" s="53">
        <f>+B!O56/(D!R$94)</f>
        <v>5.4996184448467587E-10</v>
      </c>
      <c r="S122" s="53">
        <f>+B!P56/(D!S$94)</f>
        <v>6.3341726875134792E-10</v>
      </c>
      <c r="T122" s="53">
        <f>+B!Q56/(D!T$94)</f>
        <v>7.4444486728729049E-10</v>
      </c>
      <c r="U122" s="53">
        <f>+B!R56/(D!U$94)</f>
        <v>1.0677206193102935E-9</v>
      </c>
      <c r="V122" s="53">
        <f>+B!S56/(D!V$94)</f>
        <v>5.5014712079375218E-10</v>
      </c>
      <c r="W122" s="53">
        <f>+B!T56/(D!W$94)</f>
        <v>6.1997165772688269E-10</v>
      </c>
      <c r="X122" s="53">
        <f>+B!U56/(D!X$94)</f>
        <v>3.5554613188463048E-10</v>
      </c>
      <c r="Y122" s="53">
        <f>+B!V56/(D!Y$94)</f>
        <v>2.7097391047112495E-10</v>
      </c>
      <c r="Z122" s="53">
        <f>+B!W56/(D!Z$94)</f>
        <v>2.5372915376955263E-10</v>
      </c>
      <c r="AA122" s="53">
        <f>+B!X56/(D!AA$94)</f>
        <v>5.1928551876230523E-10</v>
      </c>
      <c r="AB122" s="53">
        <f>+B!Y56/(D!AB$94)</f>
        <v>3.6115022105485653E-10</v>
      </c>
      <c r="AC122" s="53">
        <f>+B!Z56/(D!AC$94)</f>
        <v>5.4105539930376991E-10</v>
      </c>
      <c r="AD122" s="53">
        <f>+B!AA56/(D!AD$94)</f>
        <v>4.5190879242157262E-10</v>
      </c>
      <c r="AE122" s="53">
        <f>+B!AB56/(D!AE$94)</f>
        <v>2.9988191011178977E-10</v>
      </c>
      <c r="AF122" s="53">
        <f>+B!AC56/(D!AF$94)</f>
        <v>3.7388249169565169E-10</v>
      </c>
      <c r="AG122" s="53">
        <f>+B!AD56/(D!AG$94)</f>
        <v>2.378912452205884E-10</v>
      </c>
      <c r="AH122" s="53">
        <f>+B!AE56/(D!AH$94)</f>
        <v>4.3178850596815905E-10</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07" t="s">
        <v>26</v>
      </c>
      <c r="G126" s="216"/>
      <c r="H126" s="167" t="e">
        <f>+'C'!D46/(D!H$94)</f>
        <v>#VALUE!</v>
      </c>
      <c r="I126" s="167" t="e">
        <f>+'C'!E46/(D!I$94)</f>
        <v>#VALUE!</v>
      </c>
      <c r="J126" s="167" t="e">
        <f>+'C'!F46/(D!J$94)</f>
        <v>#VALUE!</v>
      </c>
      <c r="K126" s="167" t="e">
        <f>+'C'!G46/(D!K$94)</f>
        <v>#VALUE!</v>
      </c>
      <c r="L126" s="167">
        <f>+'C'!H46/(D!L$94)</f>
        <v>2.4397187809364636E-6</v>
      </c>
      <c r="M126" s="167">
        <f>+'C'!I46/(D!M$94)</f>
        <v>1.515045605166081E-6</v>
      </c>
      <c r="N126" s="167">
        <f>+'C'!J46/(D!N$94)</f>
        <v>1.3808295907412764E-6</v>
      </c>
      <c r="O126" s="167">
        <f>+'C'!K46/(D!O$94)</f>
        <v>1.627343525701618E-6</v>
      </c>
      <c r="P126" s="167">
        <f>+'C'!L46/(D!P$94)</f>
        <v>1.4907940052029594E-6</v>
      </c>
      <c r="Q126" s="167">
        <f>+'C'!M46/(D!Q$94)</f>
        <v>1.6476484600520891E-6</v>
      </c>
      <c r="R126" s="167">
        <f>+'C'!N46/(D!R$94)</f>
        <v>1.8857514195472708E-6</v>
      </c>
      <c r="S126" s="167">
        <f>+'C'!O46/(D!S$94)</f>
        <v>1.5163256530176742E-6</v>
      </c>
      <c r="T126" s="167">
        <f>+'C'!P46/(D!T$94)</f>
        <v>1.2485392554011948E-6</v>
      </c>
      <c r="U126" s="167">
        <f>+'C'!Q46/(D!U$94)</f>
        <v>1.3330458156528405E-6</v>
      </c>
      <c r="V126" s="167">
        <f>+'C'!R46/(D!V$94)</f>
        <v>1.068031892893494E-6</v>
      </c>
      <c r="W126" s="167">
        <f>+'C'!S46/(D!W$94)</f>
        <v>1.0067199867817872E-6</v>
      </c>
      <c r="X126" s="167">
        <f>+'C'!T46/(D!X$94)</f>
        <v>1.1861145309196844E-6</v>
      </c>
      <c r="Y126" s="167">
        <f>+'C'!U46/(D!Y$94)</f>
        <v>5.0868820656249551E-7</v>
      </c>
      <c r="Z126" s="167">
        <f>+'C'!V46/(D!Z$94)</f>
        <v>5.2315850879134526E-7</v>
      </c>
      <c r="AA126" s="167">
        <f>+'C'!W46/(D!AA$94)</f>
        <v>5.2820415426740905E-7</v>
      </c>
      <c r="AB126" s="167">
        <f>+'C'!X46/(D!AB$94)</f>
        <v>8.7848630211335684E-7</v>
      </c>
      <c r="AC126" s="167">
        <f>+'C'!Y46/(D!AC$94)</f>
        <v>8.806752907542941E-7</v>
      </c>
      <c r="AD126" s="167">
        <f>+'C'!Z46/(D!AD$94)</f>
        <v>8.589720265956015E-7</v>
      </c>
      <c r="AE126" s="167">
        <f>+'C'!AA46/(D!AE$94)</f>
        <v>4.2305791097123748E-7</v>
      </c>
      <c r="AF126" s="167">
        <f>+'C'!AB46/(D!AF$94)</f>
        <v>6.2011446596043283E-7</v>
      </c>
      <c r="AG126" s="167">
        <f>+'C'!AC46/(D!AG$94)</f>
        <v>6.9289645000527924E-7</v>
      </c>
      <c r="AH126" s="167">
        <f>+'C'!AD46/(D!AH$94)</f>
        <v>4.0520518847658539E-7</v>
      </c>
    </row>
    <row r="127" spans="6:34" x14ac:dyDescent="0.25">
      <c r="F127" s="227" t="s">
        <v>16</v>
      </c>
      <c r="G127" s="228"/>
      <c r="H127" s="163" t="e">
        <f>+'C'!D47/(D!H$94)</f>
        <v>#VALUE!</v>
      </c>
      <c r="I127" s="163" t="e">
        <f>+'C'!E47/(D!I$94)</f>
        <v>#VALUE!</v>
      </c>
      <c r="J127" s="163" t="e">
        <f>+'C'!F47/(D!J$94)</f>
        <v>#VALUE!</v>
      </c>
      <c r="K127" s="163" t="e">
        <f>+'C'!G47/(D!K$94)</f>
        <v>#VALUE!</v>
      </c>
      <c r="L127" s="163">
        <f>+'C'!H47/(D!L$94)</f>
        <v>2.8756248657802185E-6</v>
      </c>
      <c r="M127" s="163">
        <f>+'C'!I47/(D!M$94)</f>
        <v>1.8484301788484955E-6</v>
      </c>
      <c r="N127" s="163">
        <f>+'C'!J47/(D!N$94)</f>
        <v>1.6581429174273499E-6</v>
      </c>
      <c r="O127" s="163">
        <f>+'C'!K47/(D!O$94)</f>
        <v>1.9492663309970147E-6</v>
      </c>
      <c r="P127" s="163">
        <f>+'C'!L47/(D!P$94)</f>
        <v>1.9425667032592025E-6</v>
      </c>
      <c r="Q127" s="163">
        <f>+'C'!M47/(D!Q$94)</f>
        <v>1.8624925062789043E-6</v>
      </c>
      <c r="R127" s="163">
        <f>+'C'!N47/(D!R$94)</f>
        <v>2.0095863524485398E-6</v>
      </c>
      <c r="S127" s="163">
        <f>+'C'!O47/(D!S$94)</f>
        <v>1.76363378314597E-6</v>
      </c>
      <c r="T127" s="163">
        <f>+'C'!P47/(D!T$94)</f>
        <v>1.4558928830829377E-6</v>
      </c>
      <c r="U127" s="163">
        <f>+'C'!Q47/(D!U$94)</f>
        <v>1.4984612438484001E-6</v>
      </c>
      <c r="V127" s="163">
        <f>+'C'!R47/(D!V$94)</f>
        <v>1.3736525321352068E-6</v>
      </c>
      <c r="W127" s="163">
        <f>+'C'!S47/(D!W$94)</f>
        <v>1.1427499188734967E-6</v>
      </c>
      <c r="X127" s="163">
        <f>+'C'!T47/(D!X$94)</f>
        <v>1.3524400342732415E-6</v>
      </c>
      <c r="Y127" s="163">
        <f>+'C'!U47/(D!Y$94)</f>
        <v>9.6694416214583145E-7</v>
      </c>
      <c r="Z127" s="163">
        <f>+'C'!V47/(D!Z$94)</f>
        <v>1.0182792970737846E-6</v>
      </c>
      <c r="AA127" s="163">
        <f>+'C'!W47/(D!AA$94)</f>
        <v>1.058519786962977E-6</v>
      </c>
      <c r="AB127" s="163">
        <f>+'C'!X47/(D!AB$94)</f>
        <v>1.4669210793636867E-6</v>
      </c>
      <c r="AC127" s="163">
        <f>+'C'!Y47/(D!AC$94)</f>
        <v>1.3745814655664301E-6</v>
      </c>
      <c r="AD127" s="163">
        <f>+'C'!Z47/(D!AD$94)</f>
        <v>1.2735635470212796E-6</v>
      </c>
      <c r="AE127" s="163">
        <f>+'C'!AA47/(D!AE$94)</f>
        <v>9.5161013068045506E-7</v>
      </c>
      <c r="AF127" s="163">
        <f>+'C'!AB47/(D!AF$94)</f>
        <v>9.9237868293849978E-7</v>
      </c>
      <c r="AG127" s="163">
        <f>+'C'!AC47/(D!AG$94)</f>
        <v>1.3212775061084766E-6</v>
      </c>
      <c r="AH127" s="163">
        <f>+'C'!AD47/(D!AH$94)</f>
        <v>1.3454603876667185E-6</v>
      </c>
    </row>
    <row r="128" spans="6:34" x14ac:dyDescent="0.25">
      <c r="F128" s="229" t="s">
        <v>17</v>
      </c>
      <c r="G128" s="230"/>
      <c r="H128" s="164" t="e">
        <f>+'C'!D48/(D!H$94)</f>
        <v>#VALUE!</v>
      </c>
      <c r="I128" s="164" t="e">
        <f>+'C'!E48/(D!I$94)</f>
        <v>#VALUE!</v>
      </c>
      <c r="J128" s="164" t="e">
        <f>+'C'!F48/(D!J$94)</f>
        <v>#VALUE!</v>
      </c>
      <c r="K128" s="164" t="e">
        <f>+'C'!G48/(D!K$94)</f>
        <v>#VALUE!</v>
      </c>
      <c r="L128" s="164" t="e">
        <f>+'C'!H48/(D!L$94)</f>
        <v>#VALUE!</v>
      </c>
      <c r="M128" s="164">
        <f>+'C'!I48/(D!M$94)</f>
        <v>3.3095137388225256E-9</v>
      </c>
      <c r="N128" s="164" t="e">
        <f>+'C'!J48/(D!N$94)</f>
        <v>#VALUE!</v>
      </c>
      <c r="O128" s="164">
        <f>+'C'!K48/(D!O$94)</f>
        <v>5.7973416283939947E-9</v>
      </c>
      <c r="P128" s="164">
        <f>+'C'!L48/(D!P$94)</f>
        <v>1.6633295306302667E-8</v>
      </c>
      <c r="Q128" s="164">
        <f>+'C'!M48/(D!Q$94)</f>
        <v>1.695179529757345E-8</v>
      </c>
      <c r="R128" s="164">
        <f>+'C'!N48/(D!R$94)</f>
        <v>2.3783952702606316E-9</v>
      </c>
      <c r="S128" s="164">
        <f>+'C'!O48/(D!S$94)</f>
        <v>2.5067229158465189E-9</v>
      </c>
      <c r="T128" s="164" t="e">
        <f>+'C'!P48/(D!T$94)</f>
        <v>#VALUE!</v>
      </c>
      <c r="U128" s="164">
        <f>+'C'!Q48/(D!U$94)</f>
        <v>-2.3756853973361889E-10</v>
      </c>
      <c r="V128" s="164">
        <f>+'C'!R48/(D!V$94)</f>
        <v>1.5318683990929119E-8</v>
      </c>
      <c r="W128" s="164">
        <f>+'C'!S48/(D!W$94)</f>
        <v>7.3151393245468628E-9</v>
      </c>
      <c r="X128" s="164">
        <f>+'C'!T48/(D!X$94)</f>
        <v>2.5113266932538839E-8</v>
      </c>
      <c r="Y128" s="164">
        <f>+'C'!U48/(D!Y$94)</f>
        <v>2.5037431257693445E-8</v>
      </c>
      <c r="Z128" s="164">
        <f>+'C'!V48/(D!Z$94)</f>
        <v>6.5156745914719066E-8</v>
      </c>
      <c r="AA128" s="164">
        <f>+'C'!W48/(D!AA$94)</f>
        <v>4.1881203879014765E-8</v>
      </c>
      <c r="AB128" s="164">
        <f>+'C'!X48/(D!AB$94)</f>
        <v>2.168058468115425E-8</v>
      </c>
      <c r="AC128" s="164">
        <f>+'C'!Y48/(D!AC$94)</f>
        <v>1.8072588266502661E-8</v>
      </c>
      <c r="AD128" s="164">
        <f>+'C'!Z48/(D!AD$94)</f>
        <v>2.7933214046312226E-8</v>
      </c>
      <c r="AE128" s="164">
        <f>+'C'!AA48/(D!AE$94)</f>
        <v>-9.2535592127783107E-9</v>
      </c>
      <c r="AF128" s="164">
        <f>+'C'!AB48/(D!AF$94)</f>
        <v>1.5921504502745676E-9</v>
      </c>
      <c r="AG128" s="164">
        <f>+'C'!AC48/(D!AG$94)</f>
        <v>-3.2620523460345163E-8</v>
      </c>
      <c r="AH128" s="164">
        <f>+'C'!AD48/(D!AH$94)</f>
        <v>-1.4886625995152537E-9</v>
      </c>
    </row>
    <row r="129" spans="6:34" x14ac:dyDescent="0.25">
      <c r="F129" s="227" t="s">
        <v>18</v>
      </c>
      <c r="G129" s="228"/>
      <c r="H129" s="164" t="e">
        <f>+'C'!D49/(D!H$94)</f>
        <v>#VALUE!</v>
      </c>
      <c r="I129" s="164" t="e">
        <f>+'C'!E49/(D!I$94)</f>
        <v>#VALUE!</v>
      </c>
      <c r="J129" s="164" t="e">
        <f>+'C'!F49/(D!J$94)</f>
        <v>#VALUE!</v>
      </c>
      <c r="K129" s="164" t="e">
        <f>+'C'!G49/(D!K$94)</f>
        <v>#VALUE!</v>
      </c>
      <c r="L129" s="164" t="e">
        <f>+'C'!H49/(D!L$94)</f>
        <v>#VALUE!</v>
      </c>
      <c r="M129" s="164">
        <f>+'C'!I49/(D!M$94)</f>
        <v>-9.4599697502030872E-9</v>
      </c>
      <c r="N129" s="164">
        <f>+'C'!J49/(D!N$94)</f>
        <v>1.7147795522791577E-8</v>
      </c>
      <c r="O129" s="164">
        <f>+'C'!K49/(D!O$94)</f>
        <v>-1.045217031156394E-8</v>
      </c>
      <c r="P129" s="164">
        <f>+'C'!L49/(D!P$94)</f>
        <v>-1.455730061230241E-8</v>
      </c>
      <c r="Q129" s="164">
        <f>+'C'!M49/(D!Q$94)</f>
        <v>-1.1652120442417193E-8</v>
      </c>
      <c r="R129" s="164">
        <f>+'C'!N49/(D!R$94)</f>
        <v>-9.4160183923418484E-9</v>
      </c>
      <c r="S129" s="164">
        <f>+'C'!O49/(D!S$94)</f>
        <v>-6.3206037031195853E-9</v>
      </c>
      <c r="T129" s="164">
        <f>+'C'!P49/(D!T$94)</f>
        <v>-2.0639986271371744E-9</v>
      </c>
      <c r="U129" s="164">
        <f>+'C'!Q49/(D!U$94)</f>
        <v>5.1213403577894485E-8</v>
      </c>
      <c r="V129" s="164">
        <f>+'C'!R49/(D!V$94)</f>
        <v>-2.9579707528080363E-9</v>
      </c>
      <c r="W129" s="164">
        <f>+'C'!S49/(D!W$94)</f>
        <v>-2.8047295715331044E-9</v>
      </c>
      <c r="X129" s="164">
        <f>+'C'!T49/(D!X$94)</f>
        <v>-8.7443544958406721E-9</v>
      </c>
      <c r="Y129" s="164">
        <f>+'C'!U49/(D!Y$94)</f>
        <v>1.2402385027415283E-8</v>
      </c>
      <c r="Z129" s="164">
        <f>+'C'!V49/(D!Z$94)</f>
        <v>7.9981710604826551E-8</v>
      </c>
      <c r="AA129" s="164">
        <f>+'C'!W49/(D!AA$94)</f>
        <v>1.150427624673485E-8</v>
      </c>
      <c r="AB129" s="164">
        <f>+'C'!X49/(D!AB$94)</f>
        <v>5.2135541100874425E-9</v>
      </c>
      <c r="AC129" s="164">
        <f>+'C'!Y49/(D!AC$94)</f>
        <v>1.5632365620630822E-8</v>
      </c>
      <c r="AD129" s="164">
        <f>+'C'!Z49/(D!AD$94)</f>
        <v>6.2173714456077574E-9</v>
      </c>
      <c r="AE129" s="164">
        <f>+'C'!AA49/(D!AE$94)</f>
        <v>-2.6524079183834952E-10</v>
      </c>
      <c r="AF129" s="164">
        <f>+'C'!AB49/(D!AF$94)</f>
        <v>1.3472749819169127E-8</v>
      </c>
      <c r="AG129" s="164">
        <f>+'C'!AC49/(D!AG$94)</f>
        <v>1.6538206618938074E-8</v>
      </c>
      <c r="AH129" s="164">
        <f>+'C'!AD49/(D!AH$94)</f>
        <v>1.9051208994946125E-8</v>
      </c>
    </row>
    <row r="130" spans="6:34" x14ac:dyDescent="0.25">
      <c r="F130" s="229" t="s">
        <v>19</v>
      </c>
      <c r="G130" s="230"/>
      <c r="H130" s="164" t="e">
        <f>+'C'!D50/(D!H$94)</f>
        <v>#VALUE!</v>
      </c>
      <c r="I130" s="164" t="e">
        <f>+'C'!E50/(D!I$94)</f>
        <v>#VALUE!</v>
      </c>
      <c r="J130" s="164" t="e">
        <f>+'C'!F50/(D!J$94)</f>
        <v>#VALUE!</v>
      </c>
      <c r="K130" s="164" t="e">
        <f>+'C'!G50/(D!K$94)</f>
        <v>#VALUE!</v>
      </c>
      <c r="L130" s="164">
        <f>+'C'!H50/(D!L$94)</f>
        <v>2.2225850754136617E-7</v>
      </c>
      <c r="M130" s="164">
        <f>+'C'!I50/(D!M$94)</f>
        <v>1.4195882348686718E-7</v>
      </c>
      <c r="N130" s="164">
        <f>+'C'!J50/(D!N$94)</f>
        <v>-3.5045704960704189E-10</v>
      </c>
      <c r="O130" s="164">
        <f>+'C'!K50/(D!O$94)</f>
        <v>2.1663312858688996E-7</v>
      </c>
      <c r="P130" s="164">
        <f>+'C'!L50/(D!P$94)</f>
        <v>5.9950267825148243E-8</v>
      </c>
      <c r="Q130" s="164">
        <f>+'C'!M50/(D!Q$94)</f>
        <v>1.3584883148765993E-7</v>
      </c>
      <c r="R130" s="164">
        <f>+'C'!N50/(D!R$94)</f>
        <v>1.3943111189726929E-7</v>
      </c>
      <c r="S130" s="164" t="e">
        <f>+'C'!O50/(D!S$94)</f>
        <v>#VALUE!</v>
      </c>
      <c r="T130" s="164">
        <f>+'C'!P50/(D!T$94)</f>
        <v>-1.0518773995057235E-9</v>
      </c>
      <c r="U130" s="164">
        <f>+'C'!Q50/(D!U$94)</f>
        <v>1.6265623741080559E-7</v>
      </c>
      <c r="V130" s="164">
        <f>+'C'!R50/(D!V$94)</f>
        <v>2.3561509476212216E-7</v>
      </c>
      <c r="W130" s="164">
        <f>+'C'!S50/(D!W$94)</f>
        <v>3.0982470204690748E-7</v>
      </c>
      <c r="X130" s="164">
        <f>+'C'!T50/(D!X$94)</f>
        <v>3.9610559249148892E-7</v>
      </c>
      <c r="Y130" s="164">
        <f>+'C'!U50/(D!Y$94)</f>
        <v>2.4374621416070732E-7</v>
      </c>
      <c r="Z130" s="164">
        <f>+'C'!V50/(D!Z$94)</f>
        <v>4.539287941772247E-8</v>
      </c>
      <c r="AA130" s="164">
        <f>+'C'!W50/(D!AA$94)</f>
        <v>2.3164559081463656E-8</v>
      </c>
      <c r="AB130" s="164">
        <f>+'C'!X50/(D!AB$94)</f>
        <v>2.3211545278487387E-8</v>
      </c>
      <c r="AC130" s="164">
        <f>+'C'!Y50/(D!AC$94)</f>
        <v>5.1500197518014366E-8</v>
      </c>
      <c r="AD130" s="164">
        <f>+'C'!Z50/(D!AD$94)</f>
        <v>1.3526751440418395E-7</v>
      </c>
      <c r="AE130" s="164">
        <f>+'C'!AA50/(D!AE$94)</f>
        <v>-3.2438652909671787E-9</v>
      </c>
      <c r="AF130" s="164">
        <f>+'C'!AB50/(D!AF$94)</f>
        <v>2.9888136365371705E-8</v>
      </c>
      <c r="AG130" s="164">
        <f>+'C'!AC50/(D!AG$94)</f>
        <v>2.9447981663138654E-8</v>
      </c>
      <c r="AH130" s="164">
        <f>+'C'!AD50/(D!AH$94)</f>
        <v>-2.2326075277105599E-8</v>
      </c>
    </row>
    <row r="131" spans="6:34" x14ac:dyDescent="0.25">
      <c r="F131" s="227" t="s">
        <v>20</v>
      </c>
      <c r="G131" s="228"/>
      <c r="H131" s="164" t="e">
        <f>+'C'!D51/(D!H$94)</f>
        <v>#VALUE!</v>
      </c>
      <c r="I131" s="164" t="e">
        <f>+'C'!E51/(D!I$94)</f>
        <v>#VALUE!</v>
      </c>
      <c r="J131" s="164" t="e">
        <f>+'C'!F51/(D!J$94)</f>
        <v>#VALUE!</v>
      </c>
      <c r="K131" s="164" t="e">
        <f>+'C'!G51/(D!K$94)</f>
        <v>#VALUE!</v>
      </c>
      <c r="L131" s="164">
        <f>+'C'!H51/(D!L$94)</f>
        <v>2.2743814435094695E-8</v>
      </c>
      <c r="M131" s="164">
        <f>+'C'!I51/(D!M$94)</f>
        <v>1.3561021272307717E-8</v>
      </c>
      <c r="N131" s="164">
        <f>+'C'!J51/(D!N$94)</f>
        <v>1.125837595352405E-7</v>
      </c>
      <c r="O131" s="164">
        <f>+'C'!K51/(D!O$94)</f>
        <v>2.8205443817403999E-9</v>
      </c>
      <c r="P131" s="164">
        <f>+'C'!L51/(D!P$94)</f>
        <v>1.2590898573684112E-9</v>
      </c>
      <c r="Q131" s="164">
        <f>+'C'!M51/(D!Q$94)</f>
        <v>-1.8755564122591481E-9</v>
      </c>
      <c r="R131" s="164">
        <f>+'C'!N51/(D!R$94)</f>
        <v>-3.4365868230130467E-9</v>
      </c>
      <c r="S131" s="164">
        <f>+'C'!O51/(D!S$94)</f>
        <v>-2.6595951900918146E-10</v>
      </c>
      <c r="T131" s="164">
        <f>+'C'!P51/(D!T$94)</f>
        <v>2.9471657132786722E-9</v>
      </c>
      <c r="U131" s="164">
        <f>+'C'!Q51/(D!U$94)</f>
        <v>4.0559782470632728E-9</v>
      </c>
      <c r="V131" s="164">
        <f>+'C'!R51/(D!V$94)</f>
        <v>7.4520014239565997E-9</v>
      </c>
      <c r="W131" s="164">
        <f>+'C'!S51/(D!W$94)</f>
        <v>1.1595889361931857E-8</v>
      </c>
      <c r="X131" s="164">
        <f>+'C'!T51/(D!X$94)</f>
        <v>8.8710473625150986E-9</v>
      </c>
      <c r="Y131" s="164">
        <f>+'C'!U51/(D!Y$94)</f>
        <v>1.5464870101880318E-9</v>
      </c>
      <c r="Z131" s="164">
        <f>+'C'!V51/(D!Z$94)</f>
        <v>2.7222876583297422E-10</v>
      </c>
      <c r="AA131" s="164">
        <f>+'C'!W51/(D!AA$94)</f>
        <v>-8.4273365018747394E-10</v>
      </c>
      <c r="AB131" s="164">
        <f>+'C'!X51/(D!AB$94)</f>
        <v>-9.1387623655063984E-10</v>
      </c>
      <c r="AC131" s="164">
        <f>+'C'!Y51/(D!AC$94)</f>
        <v>5.3043681937389564E-9</v>
      </c>
      <c r="AD131" s="164">
        <f>+'C'!Z51/(D!AD$94)</f>
        <v>4.7485644663186453E-10</v>
      </c>
      <c r="AE131" s="164">
        <f>+'C'!AA51/(D!AE$94)</f>
        <v>-4.4142964267852502E-10</v>
      </c>
      <c r="AF131" s="164">
        <f>+'C'!AB51/(D!AF$94)</f>
        <v>-2.2545635744217797E-9</v>
      </c>
      <c r="AG131" s="164">
        <f>+'C'!AC51/(D!AG$94)</f>
        <v>-9.9331119112572263E-9</v>
      </c>
      <c r="AH131" s="164">
        <f>+'C'!AD51/(D!AH$94)</f>
        <v>-2.9001536009815512E-8</v>
      </c>
    </row>
    <row r="132" spans="6:34" x14ac:dyDescent="0.25">
      <c r="F132" s="229" t="s">
        <v>21</v>
      </c>
      <c r="G132" s="230"/>
      <c r="H132" s="164" t="e">
        <f>+'C'!D52/(D!H$94)</f>
        <v>#VALUE!</v>
      </c>
      <c r="I132" s="164" t="e">
        <f>+'C'!E52/(D!I$94)</f>
        <v>#VALUE!</v>
      </c>
      <c r="J132" s="164" t="e">
        <f>+'C'!F52/(D!J$94)</f>
        <v>#VALUE!</v>
      </c>
      <c r="K132" s="164" t="e">
        <f>+'C'!G52/(D!K$94)</f>
        <v>#VALUE!</v>
      </c>
      <c r="L132" s="164">
        <f>+'C'!H52/(D!L$94)</f>
        <v>-4.5890712155604913E-7</v>
      </c>
      <c r="M132" s="164">
        <f>+'C'!I52/(D!M$94)</f>
        <v>-3.7619558106973596E-7</v>
      </c>
      <c r="N132" s="164">
        <f>+'C'!J52/(D!N$94)</f>
        <v>-3.3856312647859166E-7</v>
      </c>
      <c r="O132" s="164">
        <f>+'C'!K52/(D!O$94)</f>
        <v>-4.8173154320626157E-7</v>
      </c>
      <c r="P132" s="164">
        <f>+'C'!L52/(D!P$94)</f>
        <v>-4.9765061171253365E-7</v>
      </c>
      <c r="Q132" s="164">
        <f>+'C'!M52/(D!Q$94)</f>
        <v>-4.3154869347442569E-7</v>
      </c>
      <c r="R132" s="164">
        <f>+'C'!N52/(D!R$94)</f>
        <v>-3.152631740341277E-7</v>
      </c>
      <c r="S132" s="164">
        <f>+'C'!O52/(D!S$94)</f>
        <v>-3.6065891513490242E-7</v>
      </c>
      <c r="T132" s="164">
        <f>+'C'!P52/(D!T$94)</f>
        <v>-2.7164588097088934E-7</v>
      </c>
      <c r="U132" s="164">
        <f>+'C'!Q52/(D!U$94)</f>
        <v>-2.7680502216557895E-7</v>
      </c>
      <c r="V132" s="164">
        <f>+'C'!R52/(D!V$94)</f>
        <v>-3.1538934038524483E-7</v>
      </c>
      <c r="W132" s="164">
        <f>+'C'!S52/(D!W$94)</f>
        <v>-2.7670045468905425E-7</v>
      </c>
      <c r="X132" s="164">
        <f>+'C'!T52/(D!X$94)</f>
        <v>-3.1744404714158694E-7</v>
      </c>
      <c r="Y132" s="164">
        <f>+'C'!U52/(D!Y$94)</f>
        <v>-4.3892839565832208E-7</v>
      </c>
      <c r="Z132" s="164">
        <f>+'C'!V52/(D!Z$94)</f>
        <v>-3.6743099366214927E-7</v>
      </c>
      <c r="AA132" s="164">
        <f>+'C'!W52/(D!AA$94)</f>
        <v>-4.0143920854456062E-7</v>
      </c>
      <c r="AB132" s="164">
        <f>+'C'!X52/(D!AB$94)</f>
        <v>-3.6653081110324582E-7</v>
      </c>
      <c r="AC132" s="164">
        <f>+'C'!Y52/(D!AC$94)</f>
        <v>-3.9069758390436685E-7</v>
      </c>
      <c r="AD132" s="164">
        <f>+'C'!Z52/(D!AD$94)</f>
        <v>-4.5456874521495544E-7</v>
      </c>
      <c r="AE132" s="164">
        <f>+'C'!AA52/(D!AE$94)</f>
        <v>-4.6275627344425827E-7</v>
      </c>
      <c r="AF132" s="164">
        <f>+'C'!AB52/(D!AF$94)</f>
        <v>-5.0049965987988676E-7</v>
      </c>
      <c r="AG132" s="164">
        <f>+'C'!AC52/(D!AG$94)</f>
        <v>-4.9943028310186396E-7</v>
      </c>
      <c r="AH132" s="164">
        <f>+'C'!AD52/(D!AH$94)</f>
        <v>-7.5093115568462351E-7</v>
      </c>
    </row>
    <row r="133" spans="6:34" x14ac:dyDescent="0.25">
      <c r="F133" s="227" t="s">
        <v>22</v>
      </c>
      <c r="G133" s="228"/>
      <c r="H133" s="164" t="e">
        <f>+'C'!D53/(D!H$94)</f>
        <v>#VALUE!</v>
      </c>
      <c r="I133" s="164" t="e">
        <f>+'C'!E53/(D!I$94)</f>
        <v>#VALUE!</v>
      </c>
      <c r="J133" s="164" t="e">
        <f>+'C'!F53/(D!J$94)</f>
        <v>#VALUE!</v>
      </c>
      <c r="K133" s="164" t="e">
        <f>+'C'!G53/(D!K$94)</f>
        <v>#VALUE!</v>
      </c>
      <c r="L133" s="164">
        <f>+'C'!H53/(D!L$94)</f>
        <v>-4.0000599314438049E-8</v>
      </c>
      <c r="M133" s="164">
        <f>+'C'!I53/(D!M$94)</f>
        <v>3.8660449714018557E-8</v>
      </c>
      <c r="N133" s="164">
        <f>+'C'!J53/(D!N$94)</f>
        <v>-1.1869546208072935E-7</v>
      </c>
      <c r="O133" s="164">
        <f>+'C'!K53/(D!O$94)</f>
        <v>7.8726659049457269E-8</v>
      </c>
      <c r="P133" s="164">
        <f>+'C'!L53/(D!P$94)</f>
        <v>1.4948567101773485E-7</v>
      </c>
      <c r="Q133" s="164">
        <f>+'C'!M53/(D!Q$94)</f>
        <v>2.3363003359577851E-7</v>
      </c>
      <c r="R133" s="164">
        <f>+'C'!N53/(D!R$94)</f>
        <v>1.9255950684415722E-7</v>
      </c>
      <c r="S133" s="164">
        <f>+'C'!O53/(D!S$94)</f>
        <v>2.7986973892032282E-7</v>
      </c>
      <c r="T133" s="164">
        <f>+'C'!P53/(D!T$94)</f>
        <v>2.3162497673972878E-7</v>
      </c>
      <c r="U133" s="164">
        <f>+'C'!Q53/(D!U$94)</f>
        <v>3.4466307981664329E-8</v>
      </c>
      <c r="V133" s="164">
        <f>+'C'!R53/(D!V$94)</f>
        <v>-7.5745163344605683E-8</v>
      </c>
      <c r="W133" s="164">
        <f>+'C'!S53/(D!W$94)</f>
        <v>-4.7274659617602432E-8</v>
      </c>
      <c r="X133" s="164">
        <f>+'C'!T53/(D!X$94)</f>
        <v>-8.1878254395118525E-8</v>
      </c>
      <c r="Y133" s="164">
        <f>+'C'!U53/(D!Y$94)</f>
        <v>-5.1682885487235487E-8</v>
      </c>
      <c r="Z133" s="164">
        <f>+'C'!V53/(D!Z$94)</f>
        <v>-1.3507761430526661E-7</v>
      </c>
      <c r="AA133" s="164">
        <f>+'C'!W53/(D!AA$94)</f>
        <v>-7.9087846255034947E-8</v>
      </c>
      <c r="AB133" s="164">
        <f>+'C'!X53/(D!AB$94)</f>
        <v>-1.2211105673193027E-7</v>
      </c>
      <c r="AC133" s="164">
        <f>+'C'!Y53/(D!AC$94)</f>
        <v>-6.1230015885058018E-8</v>
      </c>
      <c r="AD133" s="164">
        <f>+'C'!Z53/(D!AD$94)</f>
        <v>-6.2316075200375048E-8</v>
      </c>
      <c r="AE133" s="164">
        <f>+'C'!AA53/(D!AE$94)</f>
        <v>-5.9557427065638809E-8</v>
      </c>
      <c r="AF133" s="164">
        <f>+'C'!AB53/(D!AF$94)</f>
        <v>-6.7575432724706275E-8</v>
      </c>
      <c r="AG133" s="164">
        <f>+'C'!AC53/(D!AG$94)</f>
        <v>-4.484466028653944E-8</v>
      </c>
      <c r="AH133" s="164">
        <f>+'C'!AD53/(D!AH$94)</f>
        <v>-3.4663593424755562E-8</v>
      </c>
    </row>
    <row r="134" spans="6:34" x14ac:dyDescent="0.25">
      <c r="F134" s="229" t="s">
        <v>23</v>
      </c>
      <c r="G134" s="230"/>
      <c r="H134" s="164" t="e">
        <f>+'C'!D54/(D!H$94)</f>
        <v>#VALUE!</v>
      </c>
      <c r="I134" s="164" t="e">
        <f>+'C'!E54/(D!I$94)</f>
        <v>#VALUE!</v>
      </c>
      <c r="J134" s="164" t="e">
        <f>+'C'!F54/(D!J$94)</f>
        <v>#VALUE!</v>
      </c>
      <c r="K134" s="164" t="e">
        <f>+'C'!G54/(D!K$94)</f>
        <v>#VALUE!</v>
      </c>
      <c r="L134" s="164">
        <f>+'C'!H54/(D!L$94)</f>
        <v>-1.7125378628353295E-7</v>
      </c>
      <c r="M134" s="164" t="e">
        <f>+'C'!I54/(D!M$94)</f>
        <v>#VALUE!</v>
      </c>
      <c r="N134" s="164">
        <f>+'C'!J54/(D!N$94)</f>
        <v>9.6369935766111282E-8</v>
      </c>
      <c r="O134" s="164">
        <f>+'C'!K54/(D!O$94)</f>
        <v>-1.0193800324763231E-7</v>
      </c>
      <c r="P134" s="164">
        <f>+'C'!L54/(D!P$94)</f>
        <v>-1.2990620138631149E-7</v>
      </c>
      <c r="Q134" s="164">
        <f>+'C'!M54/(D!Q$94)</f>
        <v>-1.3926646726800903E-7</v>
      </c>
      <c r="R134" s="164">
        <f>+'C'!N54/(D!R$94)</f>
        <v>-1.2089834884902365E-7</v>
      </c>
      <c r="S134" s="164">
        <f>+'C'!O54/(D!S$94)</f>
        <v>-1.4396608293180997E-7</v>
      </c>
      <c r="T134" s="164">
        <f>+'C'!P54/(D!T$94)</f>
        <v>-1.6001765572694908E-7</v>
      </c>
      <c r="U134" s="164">
        <f>+'C'!Q54/(D!U$94)</f>
        <v>-1.2521532241304636E-7</v>
      </c>
      <c r="V134" s="164">
        <f>+'C'!R54/(D!V$94)</f>
        <v>-1.4806732148445035E-7</v>
      </c>
      <c r="W134" s="164">
        <f>+'C'!S54/(D!W$94)</f>
        <v>-1.122924027107222E-7</v>
      </c>
      <c r="X134" s="164">
        <f>+'C'!T54/(D!X$94)</f>
        <v>-1.6774386335977553E-7</v>
      </c>
      <c r="Y134" s="164">
        <f>+'C'!U54/(D!Y$94)</f>
        <v>-2.0887198241864538E-7</v>
      </c>
      <c r="Z134" s="164">
        <f>+'C'!V54/(D!Z$94)</f>
        <v>-1.4492055678843278E-7</v>
      </c>
      <c r="AA134" s="164">
        <f>+'C'!W54/(D!AA$94)</f>
        <v>-1.0315033009560467E-7</v>
      </c>
      <c r="AB134" s="164">
        <f>+'C'!X54/(D!AB$94)</f>
        <v>-1.2478753999455039E-7</v>
      </c>
      <c r="AC134" s="164">
        <f>+'C'!Y54/(D!AC$94)</f>
        <v>-1.0603191616218578E-7</v>
      </c>
      <c r="AD134" s="164">
        <f>+'C'!Z54/(D!AD$94)</f>
        <v>-7.4517307995065871E-8</v>
      </c>
      <c r="AE134" s="164">
        <f>+'C'!AA54/(D!AE$94)</f>
        <v>-6.5800030667346988E-8</v>
      </c>
      <c r="AF134" s="164">
        <f>+'C'!AB54/(D!AF$94)</f>
        <v>-8.600361963419452E-8</v>
      </c>
      <c r="AG134" s="164">
        <f>+'C'!AC54/(D!AG$94)</f>
        <v>-7.7670152311765262E-8</v>
      </c>
      <c r="AH134" s="164">
        <f>+'C'!AD54/(D!AH$94)</f>
        <v>-1.0388262485693242E-7</v>
      </c>
    </row>
    <row r="135" spans="6:34" x14ac:dyDescent="0.25">
      <c r="F135" s="227" t="s">
        <v>24</v>
      </c>
      <c r="G135" s="228"/>
      <c r="H135" s="164" t="e">
        <f>+'C'!D55/(D!H$94)</f>
        <v>#VALUE!</v>
      </c>
      <c r="I135" s="164" t="e">
        <f>+'C'!E55/(D!I$94)</f>
        <v>#VALUE!</v>
      </c>
      <c r="J135" s="164" t="e">
        <f>+'C'!F55/(D!J$94)</f>
        <v>#VALUE!</v>
      </c>
      <c r="K135" s="164" t="e">
        <f>+'C'!G55/(D!K$94)</f>
        <v>#VALUE!</v>
      </c>
      <c r="L135" s="164">
        <f>+'C'!H55/(D!L$94)</f>
        <v>-3.2043381932139281E-8</v>
      </c>
      <c r="M135" s="164">
        <f>+'C'!I55/(D!M$94)</f>
        <v>-5.5763638607392192E-8</v>
      </c>
      <c r="N135" s="164">
        <f>+'C'!J55/(D!N$94)</f>
        <v>-5.2089001785099024E-8</v>
      </c>
      <c r="O135" s="164">
        <f>+'C'!K55/(D!O$94)</f>
        <v>-3.1525339975836349E-8</v>
      </c>
      <c r="P135" s="164">
        <f>+'C'!L55/(D!P$94)</f>
        <v>-3.6318796782766344E-8</v>
      </c>
      <c r="Q135" s="164">
        <f>+'C'!M55/(D!Q$94)</f>
        <v>-1.6890795065797595E-8</v>
      </c>
      <c r="R135" s="164">
        <f>+'C'!N55/(D!R$94)</f>
        <v>-8.712127662995789E-9</v>
      </c>
      <c r="S135" s="164">
        <f>+'C'!O55/(D!S$94)</f>
        <v>-1.1926617540012447E-8</v>
      </c>
      <c r="T135" s="164">
        <f>+'C'!P55/(D!T$94)</f>
        <v>-1.0289403630255712E-8</v>
      </c>
      <c r="U135" s="164">
        <f>+'C'!Q55/(D!U$94)</f>
        <v>-1.4571016329799865E-8</v>
      </c>
      <c r="V135" s="164">
        <f>+'C'!R55/(D!V$94)</f>
        <v>-2.1425797673049651E-8</v>
      </c>
      <c r="W135" s="164">
        <f>+'C'!S55/(D!W$94)</f>
        <v>-2.5203956846196943E-8</v>
      </c>
      <c r="X135" s="164">
        <f>+'C'!T55/(D!X$94)</f>
        <v>-2.0355977405480971E-8</v>
      </c>
      <c r="Y135" s="164">
        <f>+'C'!U55/(D!Y$94)</f>
        <v>-4.1466287473888627E-8</v>
      </c>
      <c r="Z135" s="164">
        <f>+'C'!V55/(D!Z$94)</f>
        <v>-3.8442591652629821E-8</v>
      </c>
      <c r="AA135" s="164">
        <f>+'C'!W55/(D!AA$94)</f>
        <v>-2.6078035115027228E-8</v>
      </c>
      <c r="AB135" s="164">
        <f>+'C'!X55/(D!AB$94)</f>
        <v>-3.060284977099212E-8</v>
      </c>
      <c r="AC135" s="164">
        <f>+'C'!Y55/(D!AC$94)</f>
        <v>-2.7239539160591984E-8</v>
      </c>
      <c r="AD135" s="164">
        <f>+'C'!Z55/(D!AD$94)</f>
        <v>-2.7904187203561671E-8</v>
      </c>
      <c r="AE135" s="164">
        <f>+'C'!AA55/(D!AE$94)</f>
        <v>-2.7455744833548744E-8</v>
      </c>
      <c r="AF135" s="164">
        <f>+'C'!AB55/(D!AF$94)</f>
        <v>-2.5551585365027313E-8</v>
      </c>
      <c r="AG135" s="164">
        <f>+'C'!AC55/(D!AG$94)</f>
        <v>-1.7169275836493321E-8</v>
      </c>
      <c r="AH135" s="164">
        <f>+'C'!AD55/(D!AH$94)</f>
        <v>-1.7104824884600728E-8</v>
      </c>
    </row>
    <row r="136" spans="6:34" ht="15.75" thickBot="1" x14ac:dyDescent="0.3">
      <c r="F136" s="231" t="s">
        <v>25</v>
      </c>
      <c r="G136" s="232"/>
      <c r="H136" s="165" t="e">
        <f>+'C'!D56/(D!H$94)</f>
        <v>#VALUE!</v>
      </c>
      <c r="I136" s="165" t="e">
        <f>+'C'!E56/(D!I$94)</f>
        <v>#VALUE!</v>
      </c>
      <c r="J136" s="165" t="e">
        <f>+'C'!F56/(D!J$94)</f>
        <v>#VALUE!</v>
      </c>
      <c r="K136" s="165" t="e">
        <f>+'C'!G56/(D!K$94)</f>
        <v>#VALUE!</v>
      </c>
      <c r="L136" s="165" t="e">
        <f>+'C'!H56/(D!L$94)</f>
        <v>#VALUE!</v>
      </c>
      <c r="M136" s="165" t="e">
        <f>+'C'!I56/(D!M$94)</f>
        <v>#VALUE!</v>
      </c>
      <c r="N136" s="165">
        <f>+'C'!J56/(D!N$94)</f>
        <v>6.2835862566488536E-9</v>
      </c>
      <c r="O136" s="165" t="e">
        <f>+'C'!K56/(D!O$94)</f>
        <v>#VALUE!</v>
      </c>
      <c r="P136" s="165" t="e">
        <f>+'C'!L56/(D!P$94)</f>
        <v>#VALUE!</v>
      </c>
      <c r="Q136" s="165">
        <f>+'C'!M56/(D!Q$94)</f>
        <v>-4.0954370115543826E-11</v>
      </c>
      <c r="R136" s="165">
        <f>+'C'!N56/(D!R$94)</f>
        <v>-4.7743019684220672E-10</v>
      </c>
      <c r="S136" s="165">
        <f>+'C'!O56/(D!S$94)</f>
        <v>-5.6944566380448564E-10</v>
      </c>
      <c r="T136" s="165">
        <f>+'C'!P56/(D!T$94)</f>
        <v>-6.4157449941449383E-10</v>
      </c>
      <c r="U136" s="165">
        <f>+'C'!Q56/(D!U$94)</f>
        <v>-9.7853744895249262E-10</v>
      </c>
      <c r="V136" s="165">
        <f>+'C'!R56/(D!V$94)</f>
        <v>-4.2103662389953358E-10</v>
      </c>
      <c r="W136" s="165">
        <f>+'C'!S56/(D!W$94)</f>
        <v>-4.8945938998671791E-10</v>
      </c>
      <c r="X136" s="165">
        <f>+'C'!T56/(D!X$94)</f>
        <v>-2.4896409706878484E-10</v>
      </c>
      <c r="Y136" s="165">
        <f>+'C'!U56/(D!Y$94)</f>
        <v>-3.8873473436306371E-11</v>
      </c>
      <c r="Z136" s="165">
        <f>+'C'!V56/(D!Z$94)</f>
        <v>-5.2609662089540561E-11</v>
      </c>
      <c r="AA136" s="165">
        <f>+'C'!W56/(D!AA$94)</f>
        <v>3.7327152847181819E-9</v>
      </c>
      <c r="AB136" s="165">
        <f>+'C'!X56/(D!AB$94)</f>
        <v>6.405672517210287E-9</v>
      </c>
      <c r="AC136" s="165">
        <f>+'C'!Y56/(D!AC$94)</f>
        <v>7.8282680214902618E-10</v>
      </c>
      <c r="AD136" s="165">
        <f>+'C'!Z56/(D!AD$94)</f>
        <v>3.4821877321420869E-8</v>
      </c>
      <c r="AE136" s="165">
        <f>+'C'!AA56/(D!AE$94)</f>
        <v>1.0022153975071714E-7</v>
      </c>
      <c r="AF136" s="165">
        <f>+'C'!AB56/(D!AF$94)</f>
        <v>2.646678118304464E-7</v>
      </c>
      <c r="AG136" s="165">
        <f>+'C'!AC56/(D!AG$94)</f>
        <v>7.3010325932977095E-9</v>
      </c>
      <c r="AH136" s="165">
        <f>+'C'!AD56/(D!AH$94)</f>
        <v>9.2131332539729084E-11</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07" t="s">
        <v>26</v>
      </c>
      <c r="G140" s="216"/>
      <c r="H140" s="167" t="e">
        <f>('C'!D46/2)/(D!H$94)</f>
        <v>#VALUE!</v>
      </c>
      <c r="I140" s="167" t="e">
        <f>('C'!E46/2)/(D!I$94)</f>
        <v>#VALUE!</v>
      </c>
      <c r="J140" s="167" t="e">
        <f>('C'!F46/2)/(D!J$94)</f>
        <v>#VALUE!</v>
      </c>
      <c r="K140" s="167" t="e">
        <f>('C'!G46/2)/(D!K$94)</f>
        <v>#VALUE!</v>
      </c>
      <c r="L140" s="167">
        <f>('C'!H46/2)/(D!L$94)</f>
        <v>1.2198593904682318E-6</v>
      </c>
      <c r="M140" s="167">
        <f>('C'!I46/2)/(D!M$94)</f>
        <v>7.5752280258304049E-7</v>
      </c>
      <c r="N140" s="167">
        <f>('C'!J46/2)/(D!N$94)</f>
        <v>6.9041479537063819E-7</v>
      </c>
      <c r="O140" s="167">
        <f>('C'!K46/2)/(D!O$94)</f>
        <v>8.1367176285080901E-7</v>
      </c>
      <c r="P140" s="167">
        <f>('C'!L46/2)/(D!P$94)</f>
        <v>7.4539700260147971E-7</v>
      </c>
      <c r="Q140" s="167">
        <f>('C'!M46/2)/(D!Q$94)</f>
        <v>8.2382423002604454E-7</v>
      </c>
      <c r="R140" s="167">
        <f>('C'!N46/2)/(D!R$94)</f>
        <v>9.4287570977363541E-7</v>
      </c>
      <c r="S140" s="167">
        <f>('C'!O46/2)/(D!S$94)</f>
        <v>7.5816282650883708E-7</v>
      </c>
      <c r="T140" s="167">
        <f>('C'!P46/2)/(D!T$94)</f>
        <v>6.242696277005974E-7</v>
      </c>
      <c r="U140" s="167">
        <f>('C'!Q46/2)/(D!U$94)</f>
        <v>6.6652290782642027E-7</v>
      </c>
      <c r="V140" s="167">
        <f>('C'!R46/2)/(D!V$94)</f>
        <v>5.3401594644674701E-7</v>
      </c>
      <c r="W140" s="167">
        <f>('C'!S46/2)/(D!W$94)</f>
        <v>5.0335999339089359E-7</v>
      </c>
      <c r="X140" s="167">
        <f>('C'!T46/2)/(D!X$94)</f>
        <v>5.9305726545984219E-7</v>
      </c>
      <c r="Y140" s="167">
        <f>('C'!U46/2)/(D!Y$94)</f>
        <v>2.5434410328124776E-7</v>
      </c>
      <c r="Z140" s="167">
        <f>('C'!V46/2)/(D!Z$94)</f>
        <v>2.6157925439567263E-7</v>
      </c>
      <c r="AA140" s="167">
        <f>('C'!W46/2)/(D!AA$94)</f>
        <v>2.6410207713370453E-7</v>
      </c>
      <c r="AB140" s="167">
        <f>('C'!X46/2)/(D!AB$94)</f>
        <v>4.3924315105667842E-7</v>
      </c>
      <c r="AC140" s="167">
        <f>('C'!Y46/2)/(D!AC$94)</f>
        <v>4.4033764537714705E-7</v>
      </c>
      <c r="AD140" s="167">
        <f>('C'!Z46/2)/(D!AD$94)</f>
        <v>4.2948601329780075E-7</v>
      </c>
      <c r="AE140" s="167">
        <f>('C'!AA46/2)/(D!AE$94)</f>
        <v>2.1152895548561874E-7</v>
      </c>
      <c r="AF140" s="167">
        <f>('C'!AB46/2)/(D!AF$94)</f>
        <v>3.1005723298021641E-7</v>
      </c>
      <c r="AG140" s="167">
        <f>('C'!AC46/2)/(D!AG$94)</f>
        <v>3.4644822500263962E-7</v>
      </c>
      <c r="AH140" s="167">
        <f>('C'!AD46/2)/(D!AH$94)</f>
        <v>2.026025942382927E-7</v>
      </c>
    </row>
    <row r="141" spans="6:34" x14ac:dyDescent="0.25">
      <c r="F141" s="227" t="s">
        <v>16</v>
      </c>
      <c r="G141" s="228"/>
      <c r="H141" s="163" t="e">
        <f>('C'!D47/2)/(D!H$94)</f>
        <v>#VALUE!</v>
      </c>
      <c r="I141" s="163" t="e">
        <f>('C'!E47/2)/(D!I$94)</f>
        <v>#VALUE!</v>
      </c>
      <c r="J141" s="163" t="e">
        <f>('C'!F47/2)/(D!J$94)</f>
        <v>#VALUE!</v>
      </c>
      <c r="K141" s="163" t="e">
        <f>('C'!G47/2)/(D!K$94)</f>
        <v>#VALUE!</v>
      </c>
      <c r="L141" s="163">
        <f>('C'!H47/2)/(D!L$94)</f>
        <v>1.4378124328901092E-6</v>
      </c>
      <c r="M141" s="163">
        <f>('C'!I47/2)/(D!M$94)</f>
        <v>9.2421508942424775E-7</v>
      </c>
      <c r="N141" s="163">
        <f>('C'!J47/2)/(D!N$94)</f>
        <v>8.2907145871367496E-7</v>
      </c>
      <c r="O141" s="163">
        <f>('C'!K47/2)/(D!O$94)</f>
        <v>9.7463316549850735E-7</v>
      </c>
      <c r="P141" s="163">
        <f>('C'!L47/2)/(D!P$94)</f>
        <v>9.7128335162960126E-7</v>
      </c>
      <c r="Q141" s="163">
        <f>('C'!M47/2)/(D!Q$94)</f>
        <v>9.3124625313945216E-7</v>
      </c>
      <c r="R141" s="163">
        <f>('C'!N47/2)/(D!R$94)</f>
        <v>1.0047931762242699E-6</v>
      </c>
      <c r="S141" s="163">
        <f>('C'!O47/2)/(D!S$94)</f>
        <v>8.8181689157298501E-7</v>
      </c>
      <c r="T141" s="163">
        <f>('C'!P47/2)/(D!T$94)</f>
        <v>7.2794644154146884E-7</v>
      </c>
      <c r="U141" s="163">
        <f>('C'!Q47/2)/(D!U$94)</f>
        <v>7.4923062192420005E-7</v>
      </c>
      <c r="V141" s="163">
        <f>('C'!R47/2)/(D!V$94)</f>
        <v>6.8682626606760342E-7</v>
      </c>
      <c r="W141" s="163">
        <f>('C'!S47/2)/(D!W$94)</f>
        <v>5.7137495943674835E-7</v>
      </c>
      <c r="X141" s="163">
        <f>('C'!T47/2)/(D!X$94)</f>
        <v>6.7622001713662076E-7</v>
      </c>
      <c r="Y141" s="163">
        <f>('C'!U47/2)/(D!Y$94)</f>
        <v>4.8347208107291573E-7</v>
      </c>
      <c r="Z141" s="163">
        <f>('C'!V47/2)/(D!Z$94)</f>
        <v>5.0913964853689232E-7</v>
      </c>
      <c r="AA141" s="163">
        <f>('C'!W47/2)/(D!AA$94)</f>
        <v>5.2925989348148852E-7</v>
      </c>
      <c r="AB141" s="163">
        <f>('C'!X47/2)/(D!AB$94)</f>
        <v>7.3346053968184337E-7</v>
      </c>
      <c r="AC141" s="163">
        <f>('C'!Y47/2)/(D!AC$94)</f>
        <v>6.8729073278321507E-7</v>
      </c>
      <c r="AD141" s="163">
        <f>('C'!Z47/2)/(D!AD$94)</f>
        <v>6.3678177351063978E-7</v>
      </c>
      <c r="AE141" s="163">
        <f>('C'!AA47/2)/(D!AE$94)</f>
        <v>4.7580506534022753E-7</v>
      </c>
      <c r="AF141" s="163">
        <f>('C'!AB47/2)/(D!AF$94)</f>
        <v>4.9618934146924989E-7</v>
      </c>
      <c r="AG141" s="163">
        <f>('C'!AC47/2)/(D!AG$94)</f>
        <v>6.6063875305423832E-7</v>
      </c>
      <c r="AH141" s="163">
        <f>('C'!AD47/2)/(D!AH$94)</f>
        <v>6.7273019383335927E-7</v>
      </c>
    </row>
    <row r="142" spans="6:34" x14ac:dyDescent="0.25">
      <c r="F142" s="229" t="s">
        <v>17</v>
      </c>
      <c r="G142" s="230"/>
      <c r="H142" s="164" t="e">
        <f>('C'!D48/2)/(D!H$94)</f>
        <v>#VALUE!</v>
      </c>
      <c r="I142" s="164" t="e">
        <f>('C'!E48/2)/(D!I$94)</f>
        <v>#VALUE!</v>
      </c>
      <c r="J142" s="164" t="e">
        <f>('C'!F48/2)/(D!J$94)</f>
        <v>#VALUE!</v>
      </c>
      <c r="K142" s="164" t="e">
        <f>('C'!G48/2)/(D!K$94)</f>
        <v>#VALUE!</v>
      </c>
      <c r="L142" s="164" t="e">
        <f>('C'!H48/2)/(D!L$94)</f>
        <v>#VALUE!</v>
      </c>
      <c r="M142" s="164">
        <f>('C'!I48/2)/(D!M$94)</f>
        <v>1.6547568694112628E-9</v>
      </c>
      <c r="N142" s="164" t="e">
        <f>('C'!J48/2)/(D!N$94)</f>
        <v>#VALUE!</v>
      </c>
      <c r="O142" s="164">
        <f>('C'!K48/2)/(D!O$94)</f>
        <v>2.8986708141969974E-9</v>
      </c>
      <c r="P142" s="164">
        <f>('C'!L48/2)/(D!P$94)</f>
        <v>8.3166476531513334E-9</v>
      </c>
      <c r="Q142" s="164">
        <f>('C'!M48/2)/(D!Q$94)</f>
        <v>8.4758976487867251E-9</v>
      </c>
      <c r="R142" s="164">
        <f>('C'!N48/2)/(D!R$94)</f>
        <v>1.1891976351303158E-9</v>
      </c>
      <c r="S142" s="164">
        <f>('C'!O48/2)/(D!S$94)</f>
        <v>1.2533614579232595E-9</v>
      </c>
      <c r="T142" s="164" t="e">
        <f>('C'!P48/2)/(D!T$94)</f>
        <v>#VALUE!</v>
      </c>
      <c r="U142" s="164">
        <f>('C'!Q48/2)/(D!U$94)</f>
        <v>-1.1878426986680944E-10</v>
      </c>
      <c r="V142" s="164">
        <f>('C'!R48/2)/(D!V$94)</f>
        <v>7.6593419954645596E-9</v>
      </c>
      <c r="W142" s="164">
        <f>('C'!S48/2)/(D!W$94)</f>
        <v>3.6575696622734314E-9</v>
      </c>
      <c r="X142" s="164">
        <f>('C'!T48/2)/(D!X$94)</f>
        <v>1.2556633466269419E-8</v>
      </c>
      <c r="Y142" s="164">
        <f>('C'!U48/2)/(D!Y$94)</f>
        <v>1.2518715628846723E-8</v>
      </c>
      <c r="Z142" s="164">
        <f>('C'!V48/2)/(D!Z$94)</f>
        <v>3.2578372957359533E-8</v>
      </c>
      <c r="AA142" s="164">
        <f>('C'!W48/2)/(D!AA$94)</f>
        <v>2.0940601939507383E-8</v>
      </c>
      <c r="AB142" s="164">
        <f>('C'!X48/2)/(D!AB$94)</f>
        <v>1.0840292340577125E-8</v>
      </c>
      <c r="AC142" s="164">
        <f>('C'!Y48/2)/(D!AC$94)</f>
        <v>9.0362941332513306E-9</v>
      </c>
      <c r="AD142" s="164">
        <f>('C'!Z48/2)/(D!AD$94)</f>
        <v>1.3966607023156113E-8</v>
      </c>
      <c r="AE142" s="164">
        <f>('C'!AA48/2)/(D!AE$94)</f>
        <v>-4.6267796063891554E-9</v>
      </c>
      <c r="AF142" s="164">
        <f>('C'!AB48/2)/(D!AF$94)</f>
        <v>7.9607522513728379E-10</v>
      </c>
      <c r="AG142" s="164">
        <f>('C'!AC48/2)/(D!AG$94)</f>
        <v>-1.6310261730172582E-8</v>
      </c>
      <c r="AH142" s="164">
        <f>('C'!AD48/2)/(D!AH$94)</f>
        <v>-7.4433129975762683E-10</v>
      </c>
    </row>
    <row r="143" spans="6:34" x14ac:dyDescent="0.25">
      <c r="F143" s="227" t="s">
        <v>18</v>
      </c>
      <c r="G143" s="228"/>
      <c r="H143" s="164" t="e">
        <f>('C'!D49/2)/(D!H$94)</f>
        <v>#VALUE!</v>
      </c>
      <c r="I143" s="164" t="e">
        <f>('C'!E49/2)/(D!I$94)</f>
        <v>#VALUE!</v>
      </c>
      <c r="J143" s="164" t="e">
        <f>('C'!F49/2)/(D!J$94)</f>
        <v>#VALUE!</v>
      </c>
      <c r="K143" s="164" t="e">
        <f>('C'!G49/2)/(D!K$94)</f>
        <v>#VALUE!</v>
      </c>
      <c r="L143" s="164" t="e">
        <f>('C'!H49/2)/(D!L$94)</f>
        <v>#VALUE!</v>
      </c>
      <c r="M143" s="164">
        <f>('C'!I49/2)/(D!M$94)</f>
        <v>-4.7299848751015436E-9</v>
      </c>
      <c r="N143" s="164">
        <f>('C'!J49/2)/(D!N$94)</f>
        <v>8.5738977613957886E-9</v>
      </c>
      <c r="O143" s="164">
        <f>('C'!K49/2)/(D!O$94)</f>
        <v>-5.2260851557819699E-9</v>
      </c>
      <c r="P143" s="164">
        <f>('C'!L49/2)/(D!P$94)</f>
        <v>-7.2786503061512049E-9</v>
      </c>
      <c r="Q143" s="164">
        <f>('C'!M49/2)/(D!Q$94)</f>
        <v>-5.8260602212085963E-9</v>
      </c>
      <c r="R143" s="164">
        <f>('C'!N49/2)/(D!R$94)</f>
        <v>-4.7080091961709242E-9</v>
      </c>
      <c r="S143" s="164">
        <f>('C'!O49/2)/(D!S$94)</f>
        <v>-3.1603018515597927E-9</v>
      </c>
      <c r="T143" s="164">
        <f>('C'!P49/2)/(D!T$94)</f>
        <v>-1.0319993135685872E-9</v>
      </c>
      <c r="U143" s="164">
        <f>('C'!Q49/2)/(D!U$94)</f>
        <v>2.5606701788947242E-8</v>
      </c>
      <c r="V143" s="164">
        <f>('C'!R49/2)/(D!V$94)</f>
        <v>-1.4789853764040182E-9</v>
      </c>
      <c r="W143" s="164">
        <f>('C'!S49/2)/(D!W$94)</f>
        <v>-1.4023647857665522E-9</v>
      </c>
      <c r="X143" s="164">
        <f>('C'!T49/2)/(D!X$94)</f>
        <v>-4.3721772479203361E-9</v>
      </c>
      <c r="Y143" s="164">
        <f>('C'!U49/2)/(D!Y$94)</f>
        <v>6.2011925137076414E-9</v>
      </c>
      <c r="Z143" s="164">
        <f>('C'!V49/2)/(D!Z$94)</f>
        <v>3.9990855302413275E-8</v>
      </c>
      <c r="AA143" s="164">
        <f>('C'!W49/2)/(D!AA$94)</f>
        <v>5.7521381233674248E-9</v>
      </c>
      <c r="AB143" s="164">
        <f>('C'!X49/2)/(D!AB$94)</f>
        <v>2.6067770550437212E-9</v>
      </c>
      <c r="AC143" s="164">
        <f>('C'!Y49/2)/(D!AC$94)</f>
        <v>7.8161828103154111E-9</v>
      </c>
      <c r="AD143" s="164">
        <f>('C'!Z49/2)/(D!AD$94)</f>
        <v>3.1086857228038787E-9</v>
      </c>
      <c r="AE143" s="164">
        <f>('C'!AA49/2)/(D!AE$94)</f>
        <v>-1.3262039591917476E-10</v>
      </c>
      <c r="AF143" s="164">
        <f>('C'!AB49/2)/(D!AF$94)</f>
        <v>6.7363749095845636E-9</v>
      </c>
      <c r="AG143" s="164">
        <f>('C'!AC49/2)/(D!AG$94)</f>
        <v>8.2691033094690369E-9</v>
      </c>
      <c r="AH143" s="164">
        <f>('C'!AD49/2)/(D!AH$94)</f>
        <v>9.5256044974730625E-9</v>
      </c>
    </row>
    <row r="144" spans="6:34" x14ac:dyDescent="0.25">
      <c r="F144" s="229" t="s">
        <v>19</v>
      </c>
      <c r="G144" s="230"/>
      <c r="H144" s="164" t="e">
        <f>('C'!D50/2)/(D!H$94)</f>
        <v>#VALUE!</v>
      </c>
      <c r="I144" s="164" t="e">
        <f>('C'!E50/2)/(D!I$94)</f>
        <v>#VALUE!</v>
      </c>
      <c r="J144" s="164" t="e">
        <f>('C'!F50/2)/(D!J$94)</f>
        <v>#VALUE!</v>
      </c>
      <c r="K144" s="164" t="e">
        <f>('C'!G50/2)/(D!K$94)</f>
        <v>#VALUE!</v>
      </c>
      <c r="L144" s="164">
        <f>('C'!H50/2)/(D!L$94)</f>
        <v>1.1112925377068308E-7</v>
      </c>
      <c r="M144" s="164">
        <f>('C'!I50/2)/(D!M$94)</f>
        <v>7.097941174343359E-8</v>
      </c>
      <c r="N144" s="164">
        <f>('C'!J50/2)/(D!N$94)</f>
        <v>-1.7522852480352095E-10</v>
      </c>
      <c r="O144" s="164">
        <f>('C'!K50/2)/(D!O$94)</f>
        <v>1.0831656429344498E-7</v>
      </c>
      <c r="P144" s="164">
        <f>('C'!L50/2)/(D!P$94)</f>
        <v>2.9975133912574121E-8</v>
      </c>
      <c r="Q144" s="164">
        <f>('C'!M50/2)/(D!Q$94)</f>
        <v>6.7924415743829966E-8</v>
      </c>
      <c r="R144" s="164">
        <f>('C'!N50/2)/(D!R$94)</f>
        <v>6.9715555948634643E-8</v>
      </c>
      <c r="S144" s="164" t="e">
        <f>('C'!O50/2)/(D!S$94)</f>
        <v>#VALUE!</v>
      </c>
      <c r="T144" s="164">
        <f>('C'!P50/2)/(D!T$94)</f>
        <v>-5.2593869975286174E-10</v>
      </c>
      <c r="U144" s="164">
        <f>('C'!Q50/2)/(D!U$94)</f>
        <v>8.1328118705402795E-8</v>
      </c>
      <c r="V144" s="164">
        <f>('C'!R50/2)/(D!V$94)</f>
        <v>1.1780754738106108E-7</v>
      </c>
      <c r="W144" s="164">
        <f>('C'!S50/2)/(D!W$94)</f>
        <v>1.5491235102345374E-7</v>
      </c>
      <c r="X144" s="164">
        <f>('C'!T50/2)/(D!X$94)</f>
        <v>1.9805279624574446E-7</v>
      </c>
      <c r="Y144" s="164">
        <f>('C'!U50/2)/(D!Y$94)</f>
        <v>1.2187310708035366E-7</v>
      </c>
      <c r="Z144" s="164">
        <f>('C'!V50/2)/(D!Z$94)</f>
        <v>2.2696439708861235E-8</v>
      </c>
      <c r="AA144" s="164">
        <f>('C'!W50/2)/(D!AA$94)</f>
        <v>1.1582279540731828E-8</v>
      </c>
      <c r="AB144" s="164">
        <f>('C'!X50/2)/(D!AB$94)</f>
        <v>1.1605772639243693E-8</v>
      </c>
      <c r="AC144" s="164">
        <f>('C'!Y50/2)/(D!AC$94)</f>
        <v>2.5750098759007183E-8</v>
      </c>
      <c r="AD144" s="164">
        <f>('C'!Z50/2)/(D!AD$94)</f>
        <v>6.7633757202091977E-8</v>
      </c>
      <c r="AE144" s="164">
        <f>('C'!AA50/2)/(D!AE$94)</f>
        <v>-1.6219326454835893E-9</v>
      </c>
      <c r="AF144" s="164">
        <f>('C'!AB50/2)/(D!AF$94)</f>
        <v>1.4944068182685852E-8</v>
      </c>
      <c r="AG144" s="164">
        <f>('C'!AC50/2)/(D!AG$94)</f>
        <v>1.4723990831569327E-8</v>
      </c>
      <c r="AH144" s="164">
        <f>('C'!AD50/2)/(D!AH$94)</f>
        <v>-1.11630376385528E-8</v>
      </c>
    </row>
    <row r="145" spans="6:34" x14ac:dyDescent="0.25">
      <c r="F145" s="227" t="s">
        <v>20</v>
      </c>
      <c r="G145" s="228"/>
      <c r="H145" s="164" t="e">
        <f>('C'!D51/2)/(D!H$94)</f>
        <v>#VALUE!</v>
      </c>
      <c r="I145" s="164" t="e">
        <f>('C'!E51/2)/(D!I$94)</f>
        <v>#VALUE!</v>
      </c>
      <c r="J145" s="164" t="e">
        <f>('C'!F51/2)/(D!J$94)</f>
        <v>#VALUE!</v>
      </c>
      <c r="K145" s="164" t="e">
        <f>('C'!G51/2)/(D!K$94)</f>
        <v>#VALUE!</v>
      </c>
      <c r="L145" s="164">
        <f>('C'!H51/2)/(D!L$94)</f>
        <v>1.1371907217547347E-8</v>
      </c>
      <c r="M145" s="164">
        <f>('C'!I51/2)/(D!M$94)</f>
        <v>6.7805106361538585E-9</v>
      </c>
      <c r="N145" s="164">
        <f>('C'!J51/2)/(D!N$94)</f>
        <v>5.629187976762025E-8</v>
      </c>
      <c r="O145" s="164">
        <f>('C'!K51/2)/(D!O$94)</f>
        <v>1.4102721908702E-9</v>
      </c>
      <c r="P145" s="164">
        <f>('C'!L51/2)/(D!P$94)</f>
        <v>6.2954492868420558E-10</v>
      </c>
      <c r="Q145" s="164">
        <f>('C'!M51/2)/(D!Q$94)</f>
        <v>-9.3777820612957407E-10</v>
      </c>
      <c r="R145" s="164">
        <f>('C'!N51/2)/(D!R$94)</f>
        <v>-1.7182934115065233E-9</v>
      </c>
      <c r="S145" s="164">
        <f>('C'!O51/2)/(D!S$94)</f>
        <v>-1.3297975950459073E-10</v>
      </c>
      <c r="T145" s="164">
        <f>('C'!P51/2)/(D!T$94)</f>
        <v>1.4735828566393361E-9</v>
      </c>
      <c r="U145" s="164">
        <f>('C'!Q51/2)/(D!U$94)</f>
        <v>2.0279891235316364E-9</v>
      </c>
      <c r="V145" s="164">
        <f>('C'!R51/2)/(D!V$94)</f>
        <v>3.7260007119782999E-9</v>
      </c>
      <c r="W145" s="164">
        <f>('C'!S51/2)/(D!W$94)</f>
        <v>5.7979446809659287E-9</v>
      </c>
      <c r="X145" s="164">
        <f>('C'!T51/2)/(D!X$94)</f>
        <v>4.4355236812575493E-9</v>
      </c>
      <c r="Y145" s="164">
        <f>('C'!U51/2)/(D!Y$94)</f>
        <v>7.7324350509401591E-10</v>
      </c>
      <c r="Z145" s="164">
        <f>('C'!V51/2)/(D!Z$94)</f>
        <v>1.3611438291648711E-10</v>
      </c>
      <c r="AA145" s="164">
        <f>('C'!W51/2)/(D!AA$94)</f>
        <v>-4.2136682509373697E-10</v>
      </c>
      <c r="AB145" s="164">
        <f>('C'!X51/2)/(D!AB$94)</f>
        <v>-4.5693811827531992E-10</v>
      </c>
      <c r="AC145" s="164">
        <f>('C'!Y51/2)/(D!AC$94)</f>
        <v>2.6521840968694782E-9</v>
      </c>
      <c r="AD145" s="164">
        <f>('C'!Z51/2)/(D!AD$94)</f>
        <v>2.3742822331593227E-10</v>
      </c>
      <c r="AE145" s="164">
        <f>('C'!AA51/2)/(D!AE$94)</f>
        <v>-2.2071482133926251E-10</v>
      </c>
      <c r="AF145" s="164">
        <f>('C'!AB51/2)/(D!AF$94)</f>
        <v>-1.1272817872108898E-9</v>
      </c>
      <c r="AG145" s="164">
        <f>('C'!AC51/2)/(D!AG$94)</f>
        <v>-4.9665559556286131E-9</v>
      </c>
      <c r="AH145" s="164">
        <f>('C'!AD51/2)/(D!AH$94)</f>
        <v>-1.4500768004907756E-8</v>
      </c>
    </row>
    <row r="146" spans="6:34" x14ac:dyDescent="0.25">
      <c r="F146" s="229" t="s">
        <v>21</v>
      </c>
      <c r="G146" s="230"/>
      <c r="H146" s="164" t="e">
        <f>('C'!D52/2)/(D!H$94)</f>
        <v>#VALUE!</v>
      </c>
      <c r="I146" s="164" t="e">
        <f>('C'!E52/2)/(D!I$94)</f>
        <v>#VALUE!</v>
      </c>
      <c r="J146" s="164" t="e">
        <f>('C'!F52/2)/(D!J$94)</f>
        <v>#VALUE!</v>
      </c>
      <c r="K146" s="164" t="e">
        <f>('C'!G52/2)/(D!K$94)</f>
        <v>#VALUE!</v>
      </c>
      <c r="L146" s="164">
        <f>('C'!H52/2)/(D!L$94)</f>
        <v>-2.2945356077802457E-7</v>
      </c>
      <c r="M146" s="164">
        <f>('C'!I52/2)/(D!M$94)</f>
        <v>-1.8809779053486798E-7</v>
      </c>
      <c r="N146" s="164">
        <f>('C'!J52/2)/(D!N$94)</f>
        <v>-1.6928156323929583E-7</v>
      </c>
      <c r="O146" s="164">
        <f>('C'!K52/2)/(D!O$94)</f>
        <v>-2.4086577160313079E-7</v>
      </c>
      <c r="P146" s="164">
        <f>('C'!L52/2)/(D!P$94)</f>
        <v>-2.4882530585626682E-7</v>
      </c>
      <c r="Q146" s="164">
        <f>('C'!M52/2)/(D!Q$94)</f>
        <v>-2.1577434673721284E-7</v>
      </c>
      <c r="R146" s="164">
        <f>('C'!N52/2)/(D!R$94)</f>
        <v>-1.5763158701706385E-7</v>
      </c>
      <c r="S146" s="164">
        <f>('C'!O52/2)/(D!S$94)</f>
        <v>-1.8032945756745121E-7</v>
      </c>
      <c r="T146" s="164">
        <f>('C'!P52/2)/(D!T$94)</f>
        <v>-1.3582294048544467E-7</v>
      </c>
      <c r="U146" s="164">
        <f>('C'!Q52/2)/(D!U$94)</f>
        <v>-1.3840251108278947E-7</v>
      </c>
      <c r="V146" s="164">
        <f>('C'!R52/2)/(D!V$94)</f>
        <v>-1.5769467019262242E-7</v>
      </c>
      <c r="W146" s="164">
        <f>('C'!S52/2)/(D!W$94)</f>
        <v>-1.3835022734452713E-7</v>
      </c>
      <c r="X146" s="164">
        <f>('C'!T52/2)/(D!X$94)</f>
        <v>-1.5872202357079347E-7</v>
      </c>
      <c r="Y146" s="164">
        <f>('C'!U52/2)/(D!Y$94)</f>
        <v>-2.1946419782916104E-7</v>
      </c>
      <c r="Z146" s="164">
        <f>('C'!V52/2)/(D!Z$94)</f>
        <v>-1.8371549683107464E-7</v>
      </c>
      <c r="AA146" s="164">
        <f>('C'!W52/2)/(D!AA$94)</f>
        <v>-2.0071960427228031E-7</v>
      </c>
      <c r="AB146" s="164">
        <f>('C'!X52/2)/(D!AB$94)</f>
        <v>-1.8326540555162291E-7</v>
      </c>
      <c r="AC146" s="164">
        <f>('C'!Y52/2)/(D!AC$94)</f>
        <v>-1.9534879195218343E-7</v>
      </c>
      <c r="AD146" s="164">
        <f>('C'!Z52/2)/(D!AD$94)</f>
        <v>-2.2728437260747772E-7</v>
      </c>
      <c r="AE146" s="164">
        <f>('C'!AA52/2)/(D!AE$94)</f>
        <v>-2.3137813672212914E-7</v>
      </c>
      <c r="AF146" s="164">
        <f>('C'!AB52/2)/(D!AF$94)</f>
        <v>-2.5024982993994338E-7</v>
      </c>
      <c r="AG146" s="164">
        <f>('C'!AC52/2)/(D!AG$94)</f>
        <v>-2.4971514155093198E-7</v>
      </c>
      <c r="AH146" s="164">
        <f>('C'!AD52/2)/(D!AH$94)</f>
        <v>-3.7546557784231175E-7</v>
      </c>
    </row>
    <row r="147" spans="6:34" x14ac:dyDescent="0.25">
      <c r="F147" s="227" t="s">
        <v>22</v>
      </c>
      <c r="G147" s="228"/>
      <c r="H147" s="164" t="e">
        <f>('C'!D53/2)/(D!H$94)</f>
        <v>#VALUE!</v>
      </c>
      <c r="I147" s="164" t="e">
        <f>('C'!E53/2)/(D!I$94)</f>
        <v>#VALUE!</v>
      </c>
      <c r="J147" s="164" t="e">
        <f>('C'!F53/2)/(D!J$94)</f>
        <v>#VALUE!</v>
      </c>
      <c r="K147" s="164" t="e">
        <f>('C'!G53/2)/(D!K$94)</f>
        <v>#VALUE!</v>
      </c>
      <c r="L147" s="164">
        <f>('C'!H53/2)/(D!L$94)</f>
        <v>-2.0000299657219024E-8</v>
      </c>
      <c r="M147" s="164">
        <f>('C'!I53/2)/(D!M$94)</f>
        <v>1.9330224857009278E-8</v>
      </c>
      <c r="N147" s="164">
        <f>('C'!J53/2)/(D!N$94)</f>
        <v>-5.9347731040364674E-8</v>
      </c>
      <c r="O147" s="164">
        <f>('C'!K53/2)/(D!O$94)</f>
        <v>3.9363329524728635E-8</v>
      </c>
      <c r="P147" s="164">
        <f>('C'!L53/2)/(D!P$94)</f>
        <v>7.4742835508867424E-8</v>
      </c>
      <c r="Q147" s="164">
        <f>('C'!M53/2)/(D!Q$94)</f>
        <v>1.1681501679788926E-7</v>
      </c>
      <c r="R147" s="164">
        <f>('C'!N53/2)/(D!R$94)</f>
        <v>9.6279753422078612E-8</v>
      </c>
      <c r="S147" s="164">
        <f>('C'!O53/2)/(D!S$94)</f>
        <v>1.3993486946016141E-7</v>
      </c>
      <c r="T147" s="164">
        <f>('C'!P53/2)/(D!T$94)</f>
        <v>1.1581248836986439E-7</v>
      </c>
      <c r="U147" s="164">
        <f>('C'!Q53/2)/(D!U$94)</f>
        <v>1.7233153990832164E-8</v>
      </c>
      <c r="V147" s="164">
        <f>('C'!R53/2)/(D!V$94)</f>
        <v>-3.7872581672302842E-8</v>
      </c>
      <c r="W147" s="164">
        <f>('C'!S53/2)/(D!W$94)</f>
        <v>-2.3637329808801216E-8</v>
      </c>
      <c r="X147" s="164">
        <f>('C'!T53/2)/(D!X$94)</f>
        <v>-4.0939127197559262E-8</v>
      </c>
      <c r="Y147" s="164">
        <f>('C'!U53/2)/(D!Y$94)</f>
        <v>-2.5841442743617743E-8</v>
      </c>
      <c r="Z147" s="164">
        <f>('C'!V53/2)/(D!Z$94)</f>
        <v>-6.7538807152633307E-8</v>
      </c>
      <c r="AA147" s="164">
        <f>('C'!W53/2)/(D!AA$94)</f>
        <v>-3.9543923127517474E-8</v>
      </c>
      <c r="AB147" s="164">
        <f>('C'!X53/2)/(D!AB$94)</f>
        <v>-6.1055528365965134E-8</v>
      </c>
      <c r="AC147" s="164">
        <f>('C'!Y53/2)/(D!AC$94)</f>
        <v>-3.0615007942529009E-8</v>
      </c>
      <c r="AD147" s="164">
        <f>('C'!Z53/2)/(D!AD$94)</f>
        <v>-3.1158037600187524E-8</v>
      </c>
      <c r="AE147" s="164">
        <f>('C'!AA53/2)/(D!AE$94)</f>
        <v>-2.9778713532819404E-8</v>
      </c>
      <c r="AF147" s="164">
        <f>('C'!AB53/2)/(D!AF$94)</f>
        <v>-3.3787716362353138E-8</v>
      </c>
      <c r="AG147" s="164">
        <f>('C'!AC53/2)/(D!AG$94)</f>
        <v>-2.242233014326972E-8</v>
      </c>
      <c r="AH147" s="164">
        <f>('C'!AD53/2)/(D!AH$94)</f>
        <v>-1.7331796712377781E-8</v>
      </c>
    </row>
    <row r="148" spans="6:34" x14ac:dyDescent="0.25">
      <c r="F148" s="229" t="s">
        <v>23</v>
      </c>
      <c r="G148" s="230"/>
      <c r="H148" s="164" t="e">
        <f>('C'!D54/2)/(D!H$94)</f>
        <v>#VALUE!</v>
      </c>
      <c r="I148" s="164" t="e">
        <f>('C'!E54/2)/(D!I$94)</f>
        <v>#VALUE!</v>
      </c>
      <c r="J148" s="164" t="e">
        <f>('C'!F54/2)/(D!J$94)</f>
        <v>#VALUE!</v>
      </c>
      <c r="K148" s="164" t="e">
        <f>('C'!G54/2)/(D!K$94)</f>
        <v>#VALUE!</v>
      </c>
      <c r="L148" s="164">
        <f>('C'!H54/2)/(D!L$94)</f>
        <v>-8.5626893141766474E-8</v>
      </c>
      <c r="M148" s="164" t="e">
        <f>('C'!I54/2)/(D!M$94)</f>
        <v>#VALUE!</v>
      </c>
      <c r="N148" s="164">
        <f>('C'!J54/2)/(D!N$94)</f>
        <v>4.8184967883055641E-8</v>
      </c>
      <c r="O148" s="164">
        <f>('C'!K54/2)/(D!O$94)</f>
        <v>-5.0969001623816156E-8</v>
      </c>
      <c r="P148" s="164">
        <f>('C'!L54/2)/(D!P$94)</f>
        <v>-6.4953100693155746E-8</v>
      </c>
      <c r="Q148" s="164">
        <f>('C'!M54/2)/(D!Q$94)</f>
        <v>-6.9633233634004515E-8</v>
      </c>
      <c r="R148" s="164">
        <f>('C'!N54/2)/(D!R$94)</f>
        <v>-6.0449174424511827E-8</v>
      </c>
      <c r="S148" s="164">
        <f>('C'!O54/2)/(D!S$94)</f>
        <v>-7.1983041465904987E-8</v>
      </c>
      <c r="T148" s="164">
        <f>('C'!P54/2)/(D!T$94)</f>
        <v>-8.0008827863474538E-8</v>
      </c>
      <c r="U148" s="164">
        <f>('C'!Q54/2)/(D!U$94)</f>
        <v>-6.2607661206523178E-8</v>
      </c>
      <c r="V148" s="164">
        <f>('C'!R54/2)/(D!V$94)</f>
        <v>-7.4033660742225177E-8</v>
      </c>
      <c r="W148" s="164">
        <f>('C'!S54/2)/(D!W$94)</f>
        <v>-5.6146201355361099E-8</v>
      </c>
      <c r="X148" s="164">
        <f>('C'!T54/2)/(D!X$94)</f>
        <v>-8.3871931679887763E-8</v>
      </c>
      <c r="Y148" s="164">
        <f>('C'!U54/2)/(D!Y$94)</f>
        <v>-1.0443599120932269E-7</v>
      </c>
      <c r="Z148" s="164">
        <f>('C'!V54/2)/(D!Z$94)</f>
        <v>-7.2460278394216391E-8</v>
      </c>
      <c r="AA148" s="164">
        <f>('C'!W54/2)/(D!AA$94)</f>
        <v>-5.1575165047802337E-8</v>
      </c>
      <c r="AB148" s="164">
        <f>('C'!X54/2)/(D!AB$94)</f>
        <v>-6.2393769997275196E-8</v>
      </c>
      <c r="AC148" s="164">
        <f>('C'!Y54/2)/(D!AC$94)</f>
        <v>-5.3015958081092892E-8</v>
      </c>
      <c r="AD148" s="164">
        <f>('C'!Z54/2)/(D!AD$94)</f>
        <v>-3.7258653997532936E-8</v>
      </c>
      <c r="AE148" s="164">
        <f>('C'!AA54/2)/(D!AE$94)</f>
        <v>-3.2900015333673494E-8</v>
      </c>
      <c r="AF148" s="164">
        <f>('C'!AB54/2)/(D!AF$94)</f>
        <v>-4.300180981709726E-8</v>
      </c>
      <c r="AG148" s="164">
        <f>('C'!AC54/2)/(D!AG$94)</f>
        <v>-3.8835076155882631E-8</v>
      </c>
      <c r="AH148" s="164">
        <f>('C'!AD54/2)/(D!AH$94)</f>
        <v>-5.1941312428466212E-8</v>
      </c>
    </row>
    <row r="149" spans="6:34" x14ac:dyDescent="0.25">
      <c r="F149" s="227" t="s">
        <v>24</v>
      </c>
      <c r="G149" s="228"/>
      <c r="H149" s="164" t="e">
        <f>('C'!D55/2)/(D!H$94)</f>
        <v>#VALUE!</v>
      </c>
      <c r="I149" s="164" t="e">
        <f>('C'!E55/2)/(D!I$94)</f>
        <v>#VALUE!</v>
      </c>
      <c r="J149" s="164" t="e">
        <f>('C'!F55/2)/(D!J$94)</f>
        <v>#VALUE!</v>
      </c>
      <c r="K149" s="164" t="e">
        <f>('C'!G55/2)/(D!K$94)</f>
        <v>#VALUE!</v>
      </c>
      <c r="L149" s="164">
        <f>('C'!H55/2)/(D!L$94)</f>
        <v>-1.602169096606964E-8</v>
      </c>
      <c r="M149" s="164">
        <f>('C'!I55/2)/(D!M$94)</f>
        <v>-2.7881819303696096E-8</v>
      </c>
      <c r="N149" s="164">
        <f>('C'!J55/2)/(D!N$94)</f>
        <v>-2.6044500892549512E-8</v>
      </c>
      <c r="O149" s="164">
        <f>('C'!K55/2)/(D!O$94)</f>
        <v>-1.5762669987918174E-8</v>
      </c>
      <c r="P149" s="164">
        <f>('C'!L55/2)/(D!P$94)</f>
        <v>-1.8159398391383172E-8</v>
      </c>
      <c r="Q149" s="164">
        <f>('C'!M55/2)/(D!Q$94)</f>
        <v>-8.4453975328987976E-9</v>
      </c>
      <c r="R149" s="164">
        <f>('C'!N55/2)/(D!R$94)</f>
        <v>-4.3560638314978945E-9</v>
      </c>
      <c r="S149" s="164">
        <f>('C'!O55/2)/(D!S$94)</f>
        <v>-5.9633087700062236E-9</v>
      </c>
      <c r="T149" s="164">
        <f>('C'!P55/2)/(D!T$94)</f>
        <v>-5.1447018151278562E-9</v>
      </c>
      <c r="U149" s="164">
        <f>('C'!Q55/2)/(D!U$94)</f>
        <v>-7.2855081648999326E-9</v>
      </c>
      <c r="V149" s="164">
        <f>('C'!R55/2)/(D!V$94)</f>
        <v>-1.0712898836524826E-8</v>
      </c>
      <c r="W149" s="164">
        <f>('C'!S55/2)/(D!W$94)</f>
        <v>-1.2601978423098472E-8</v>
      </c>
      <c r="X149" s="164">
        <f>('C'!T55/2)/(D!X$94)</f>
        <v>-1.0177988702740486E-8</v>
      </c>
      <c r="Y149" s="164">
        <f>('C'!U55/2)/(D!Y$94)</f>
        <v>-2.0733143736944314E-8</v>
      </c>
      <c r="Z149" s="164">
        <f>('C'!V55/2)/(D!Z$94)</f>
        <v>-1.922129582631491E-8</v>
      </c>
      <c r="AA149" s="164">
        <f>('C'!W55/2)/(D!AA$94)</f>
        <v>-1.3039017557513614E-8</v>
      </c>
      <c r="AB149" s="164">
        <f>('C'!X55/2)/(D!AB$94)</f>
        <v>-1.530142488549606E-8</v>
      </c>
      <c r="AC149" s="164">
        <f>('C'!Y55/2)/(D!AC$94)</f>
        <v>-1.3619769580295992E-8</v>
      </c>
      <c r="AD149" s="164">
        <f>('C'!Z55/2)/(D!AD$94)</f>
        <v>-1.3952093601780835E-8</v>
      </c>
      <c r="AE149" s="164">
        <f>('C'!AA55/2)/(D!AE$94)</f>
        <v>-1.3727872416774372E-8</v>
      </c>
      <c r="AF149" s="164">
        <f>('C'!AB55/2)/(D!AF$94)</f>
        <v>-1.2775792682513656E-8</v>
      </c>
      <c r="AG149" s="164">
        <f>('C'!AC55/2)/(D!AG$94)</f>
        <v>-8.5846379182466605E-9</v>
      </c>
      <c r="AH149" s="164">
        <f>('C'!AD55/2)/(D!AH$94)</f>
        <v>-8.552412442300364E-9</v>
      </c>
    </row>
    <row r="150" spans="6:34" ht="15.75" thickBot="1" x14ac:dyDescent="0.3">
      <c r="F150" s="231" t="s">
        <v>25</v>
      </c>
      <c r="G150" s="232"/>
      <c r="H150" s="165" t="e">
        <f>('C'!D56/2)/(D!H$94)</f>
        <v>#VALUE!</v>
      </c>
      <c r="I150" s="165" t="e">
        <f>('C'!E56/2)/(D!I$94)</f>
        <v>#VALUE!</v>
      </c>
      <c r="J150" s="165" t="e">
        <f>('C'!F56/2)/(D!J$94)</f>
        <v>#VALUE!</v>
      </c>
      <c r="K150" s="165" t="e">
        <f>('C'!G56/2)/(D!K$94)</f>
        <v>#VALUE!</v>
      </c>
      <c r="L150" s="165" t="e">
        <f>('C'!H56/2)/(D!L$94)</f>
        <v>#VALUE!</v>
      </c>
      <c r="M150" s="165" t="e">
        <f>('C'!I56/2)/(D!M$94)</f>
        <v>#VALUE!</v>
      </c>
      <c r="N150" s="165">
        <f>('C'!J56/2)/(D!N$94)</f>
        <v>3.1417931283244268E-9</v>
      </c>
      <c r="O150" s="165" t="e">
        <f>('C'!K56/2)/(D!O$94)</f>
        <v>#VALUE!</v>
      </c>
      <c r="P150" s="165" t="e">
        <f>('C'!L56/2)/(D!P$94)</f>
        <v>#VALUE!</v>
      </c>
      <c r="Q150" s="165">
        <f>('C'!M56/2)/(D!Q$94)</f>
        <v>-2.0477185057771913E-11</v>
      </c>
      <c r="R150" s="165">
        <f>('C'!N56/2)/(D!R$94)</f>
        <v>-2.3871509842110336E-10</v>
      </c>
      <c r="S150" s="165">
        <f>('C'!O56/2)/(D!S$94)</f>
        <v>-2.8472283190224282E-10</v>
      </c>
      <c r="T150" s="165">
        <f>('C'!P56/2)/(D!T$94)</f>
        <v>-3.2078724970724691E-10</v>
      </c>
      <c r="U150" s="165">
        <f>('C'!Q56/2)/(D!U$94)</f>
        <v>-4.8926872447624631E-10</v>
      </c>
      <c r="V150" s="165">
        <f>('C'!R56/2)/(D!V$94)</f>
        <v>-2.1051831194976679E-10</v>
      </c>
      <c r="W150" s="165">
        <f>('C'!S56/2)/(D!W$94)</f>
        <v>-2.4472969499335896E-10</v>
      </c>
      <c r="X150" s="165">
        <f>('C'!T56/2)/(D!X$94)</f>
        <v>-1.2448204853439242E-10</v>
      </c>
      <c r="Y150" s="165">
        <f>('C'!U56/2)/(D!Y$94)</f>
        <v>-1.9436736718153186E-11</v>
      </c>
      <c r="Z150" s="165">
        <f>('C'!V56/2)/(D!Z$94)</f>
        <v>-2.6304831044770281E-11</v>
      </c>
      <c r="AA150" s="165">
        <f>('C'!W56/2)/(D!AA$94)</f>
        <v>1.866357642359091E-9</v>
      </c>
      <c r="AB150" s="165">
        <f>('C'!X56/2)/(D!AB$94)</f>
        <v>3.2028362586051435E-9</v>
      </c>
      <c r="AC150" s="165">
        <f>('C'!Y56/2)/(D!AC$94)</f>
        <v>3.9141340107451309E-10</v>
      </c>
      <c r="AD150" s="165">
        <f>('C'!Z56/2)/(D!AD$94)</f>
        <v>1.7410938660710434E-8</v>
      </c>
      <c r="AE150" s="165">
        <f>('C'!AA56/2)/(D!AE$94)</f>
        <v>5.011076987535857E-8</v>
      </c>
      <c r="AF150" s="165">
        <f>('C'!AB56/2)/(D!AF$94)</f>
        <v>1.323339059152232E-7</v>
      </c>
      <c r="AG150" s="165">
        <f>('C'!AC56/2)/(D!AG$94)</f>
        <v>3.6505162966488547E-9</v>
      </c>
      <c r="AH150" s="165">
        <f>('C'!AD56/2)/(D!AH$94)</f>
        <v>4.6065666269864542E-11</v>
      </c>
    </row>
    <row r="151" spans="6:34" x14ac:dyDescent="0.25">
      <c r="F15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A96" zoomScale="80" zoomScaleNormal="80" workbookViewId="0">
      <selection activeCell="AF84" sqref="AF84"/>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8" t="s">
        <v>10</v>
      </c>
      <c r="C7" s="218"/>
      <c r="D7" s="218"/>
      <c r="E7" s="61"/>
      <c r="J7" s="204" t="s">
        <v>42</v>
      </c>
      <c r="K7" s="204"/>
    </row>
    <row r="8" spans="2:11" x14ac:dyDescent="0.25">
      <c r="B8" s="218"/>
      <c r="C8" s="218"/>
      <c r="D8" s="218"/>
      <c r="E8" s="61"/>
      <c r="J8" s="204"/>
      <c r="K8" s="204"/>
    </row>
    <row r="9" spans="2:11" x14ac:dyDescent="0.25">
      <c r="B9" s="218"/>
      <c r="C9" s="218"/>
      <c r="D9" s="218"/>
      <c r="E9" s="61"/>
      <c r="J9" s="204"/>
      <c r="K9" s="204"/>
    </row>
    <row r="10" spans="2:11" x14ac:dyDescent="0.25">
      <c r="B10" s="218"/>
      <c r="C10" s="218"/>
      <c r="D10" s="218"/>
      <c r="E10" s="61"/>
      <c r="J10" s="204"/>
      <c r="K10" s="204"/>
    </row>
    <row r="11" spans="2:11" x14ac:dyDescent="0.25">
      <c r="B11" s="218"/>
      <c r="C11" s="218"/>
      <c r="D11" s="218"/>
      <c r="E11" s="61"/>
      <c r="J11" s="204"/>
      <c r="K11" s="204"/>
    </row>
    <row r="12" spans="2:11" x14ac:dyDescent="0.25">
      <c r="B12" s="218"/>
      <c r="C12" s="218"/>
      <c r="D12" s="218"/>
      <c r="E12" s="61"/>
      <c r="J12" s="204"/>
      <c r="K12" s="204"/>
    </row>
    <row r="13" spans="2:11" x14ac:dyDescent="0.25">
      <c r="B13" s="218"/>
      <c r="C13" s="218"/>
      <c r="D13" s="218"/>
      <c r="E13" s="61"/>
      <c r="J13" s="204"/>
      <c r="K13" s="204"/>
    </row>
    <row r="14" spans="2:11" x14ac:dyDescent="0.25">
      <c r="B14" s="218"/>
      <c r="C14" s="218"/>
      <c r="D14" s="218"/>
      <c r="E14" s="61"/>
      <c r="J14" s="204"/>
      <c r="K14" s="204"/>
    </row>
    <row r="15" spans="2:11" x14ac:dyDescent="0.25">
      <c r="B15" s="218"/>
      <c r="C15" s="218"/>
      <c r="D15" s="218"/>
      <c r="E15" s="61"/>
      <c r="J15" s="204"/>
      <c r="K15" s="204"/>
    </row>
    <row r="16" spans="2:11" x14ac:dyDescent="0.25">
      <c r="B16" s="218"/>
      <c r="C16" s="218"/>
      <c r="D16" s="218"/>
      <c r="E16" s="61"/>
      <c r="J16" s="204"/>
      <c r="K16" s="204"/>
    </row>
    <row r="17" spans="2:12" x14ac:dyDescent="0.25">
      <c r="B17" s="205" t="s">
        <v>3</v>
      </c>
      <c r="C17" s="205"/>
      <c r="D17" s="205"/>
      <c r="G17" s="54" t="s">
        <v>3</v>
      </c>
      <c r="H17" s="54"/>
      <c r="I17" s="54"/>
      <c r="J17" s="54" t="s">
        <v>3</v>
      </c>
      <c r="K17" s="54"/>
      <c r="L17" s="5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07" t="s">
        <v>26</v>
      </c>
      <c r="E46" s="216"/>
      <c r="F46" s="50" t="e">
        <f>+A!D46/E!E60</f>
        <v>#VALUE!</v>
      </c>
      <c r="G46" s="50" t="e">
        <f>+A!E46/E!F60</f>
        <v>#VALUE!</v>
      </c>
      <c r="H46" s="50" t="e">
        <f>+A!F46/E!G60</f>
        <v>#VALUE!</v>
      </c>
      <c r="I46" s="50" t="e">
        <f>+A!G46/E!H60</f>
        <v>#VALUE!</v>
      </c>
      <c r="J46" s="50">
        <f>+A!H46/E!I60</f>
        <v>5.0192314791533115E-5</v>
      </c>
      <c r="K46" s="50">
        <f>+A!I46/E!J60</f>
        <v>3.5047315375055693E-5</v>
      </c>
      <c r="L46" s="50">
        <f>+A!J46/E!K60</f>
        <v>3.4242516959379304E-5</v>
      </c>
      <c r="M46" s="50">
        <f>+A!K46/E!L60</f>
        <v>3.7415143966273392E-5</v>
      </c>
      <c r="N46" s="50">
        <f>+A!L46/E!M60</f>
        <v>3.0305929737357553E-5</v>
      </c>
      <c r="O46" s="50">
        <f>+A!M46/E!N60</f>
        <v>3.1455971734212759E-5</v>
      </c>
      <c r="P46" s="50">
        <f>+A!N46/E!O60</f>
        <v>3.5156543814371816E-5</v>
      </c>
      <c r="Q46" s="50">
        <f>+A!O46/E!P60</f>
        <v>3.041204924608526E-5</v>
      </c>
      <c r="R46" s="50">
        <f>+A!P46/E!Q60</f>
        <v>2.7734390316367168E-5</v>
      </c>
      <c r="S46" s="50">
        <f>+A!Q46/E!R60</f>
        <v>2.8459203733136833E-5</v>
      </c>
      <c r="T46" s="50">
        <f>+A!R46/E!S60</f>
        <v>3.2572783379383443E-5</v>
      </c>
      <c r="U46" s="50">
        <f>+A!S46/E!T60</f>
        <v>2.9788485254476467E-5</v>
      </c>
      <c r="V46" s="50">
        <f>+A!T46/E!U60</f>
        <v>3.4106110260512988E-5</v>
      </c>
      <c r="W46" s="50">
        <f>+A!U46/E!V60</f>
        <v>2.6628444059245802E-5</v>
      </c>
      <c r="X46" s="50">
        <f>+A!V46/E!W60</f>
        <v>2.6314318446294025E-5</v>
      </c>
      <c r="Y46" s="50">
        <f>+A!W46/E!X60</f>
        <v>2.4558688710535647E-5</v>
      </c>
      <c r="Z46" s="50">
        <f>+A!X46/E!Y60</f>
        <v>2.9385708006648E-5</v>
      </c>
      <c r="AA46" s="50">
        <f>+A!Y46/E!Z60</f>
        <v>2.8381019245043606E-5</v>
      </c>
      <c r="AB46" s="50">
        <f>+A!Z46/E!AA60</f>
        <v>2.8842316833370106E-5</v>
      </c>
      <c r="AC46" s="50">
        <f>+A!AA46/E!AB60</f>
        <v>2.0859833554751655E-5</v>
      </c>
      <c r="AD46" s="50">
        <f>+A!AB46/E!AC60</f>
        <v>2.5859948243441085E-5</v>
      </c>
      <c r="AE46" s="50">
        <f>+A!AC46/E!AD60</f>
        <v>2.4159584748895836E-5</v>
      </c>
      <c r="AF46" s="50">
        <f>+A!AD46/E!AE60</f>
        <v>2.5393301166750598E-5</v>
      </c>
    </row>
    <row r="47" spans="4:32" x14ac:dyDescent="0.25">
      <c r="D47" s="227" t="s">
        <v>16</v>
      </c>
      <c r="E47" s="228"/>
      <c r="F47" s="51" t="e">
        <f>+A!D47/E!E61</f>
        <v>#VALUE!</v>
      </c>
      <c r="G47" s="51" t="e">
        <f>+A!E47/E!F61</f>
        <v>#VALUE!</v>
      </c>
      <c r="H47" s="51" t="e">
        <f>+A!F47/E!G61</f>
        <v>#VALUE!</v>
      </c>
      <c r="I47" s="51" t="e">
        <f>+A!G47/E!H61</f>
        <v>#VALUE!</v>
      </c>
      <c r="J47" s="51">
        <f>+A!H47/E!I61</f>
        <v>7.0852941001959906E-4</v>
      </c>
      <c r="K47" s="51">
        <f>+A!I47/E!J61</f>
        <v>5.6120106039054E-4</v>
      </c>
      <c r="L47" s="51" t="e">
        <f>+A!#REF!/E!K61</f>
        <v>#REF!</v>
      </c>
      <c r="M47" s="51">
        <f>+A!K47/E!L61</f>
        <v>5.1923849312794071E-4</v>
      </c>
      <c r="N47" s="51">
        <f>+A!L47/E!M61</f>
        <v>4.3492709809916702E-4</v>
      </c>
      <c r="O47" s="51">
        <f>+A!M47/E!N61</f>
        <v>4.5132905273734735E-4</v>
      </c>
      <c r="P47" s="51">
        <f>+A!N47/E!O61</f>
        <v>5.4482289214339381E-4</v>
      </c>
      <c r="Q47" s="51">
        <f>+A!O47/E!P61</f>
        <v>4.8326245201161258E-4</v>
      </c>
      <c r="R47" s="51">
        <f>+A!P47/E!Q61</f>
        <v>4.2626986287216359E-4</v>
      </c>
      <c r="S47" s="51">
        <f>+A!Q47/E!R61</f>
        <v>4.2587668275633362E-4</v>
      </c>
      <c r="T47" s="51">
        <f>+A!R47/E!S61</f>
        <v>4.1266188917092085E-4</v>
      </c>
      <c r="U47" s="51">
        <f>+A!S47/E!T61</f>
        <v>3.8094541226232491E-4</v>
      </c>
      <c r="V47" s="51">
        <f>+A!T47/E!U61</f>
        <v>4.3434791011407944E-4</v>
      </c>
      <c r="W47" s="51">
        <f>+A!U47/E!V61</f>
        <v>3.4593990426197592E-4</v>
      </c>
      <c r="X47" s="51">
        <f>+A!V47/E!W61</f>
        <v>3.5242428754196441E-4</v>
      </c>
      <c r="Y47" s="51">
        <f>+A!W47/E!X61</f>
        <v>3.5509692641592764E-4</v>
      </c>
      <c r="Z47" s="51">
        <f>+A!X47/E!Y61</f>
        <v>4.2327678399584241E-4</v>
      </c>
      <c r="AA47" s="51">
        <f>+A!Y47/E!Z61</f>
        <v>3.8456686553791774E-4</v>
      </c>
      <c r="AB47" s="51">
        <f>+A!Z47/E!AA61</f>
        <v>3.66409989420189E-4</v>
      </c>
      <c r="AC47" s="51">
        <f>+A!AA47/E!AB61</f>
        <v>2.9245309920423811E-4</v>
      </c>
      <c r="AD47" s="51">
        <f>+A!AB47/E!AC61</f>
        <v>2.9560566901329192E-4</v>
      </c>
      <c r="AE47" s="51">
        <f>+A!AC47/E!AD61</f>
        <v>3.1420513915254497E-4</v>
      </c>
      <c r="AF47" s="51">
        <f>+A!AD47/E!AE61</f>
        <v>3.2975269562488961E-4</v>
      </c>
    </row>
    <row r="48" spans="4:32" x14ac:dyDescent="0.25">
      <c r="D48" s="41" t="s">
        <v>17</v>
      </c>
      <c r="E48" s="42"/>
      <c r="F48" s="52" t="e">
        <f>+A!D48/E!E62</f>
        <v>#VALUE!</v>
      </c>
      <c r="G48" s="52" t="e">
        <f>+A!E48/E!F62</f>
        <v>#VALUE!</v>
      </c>
      <c r="H48" s="52" t="e">
        <f>+A!F48/E!G62</f>
        <v>#VALUE!</v>
      </c>
      <c r="I48" s="52" t="e">
        <f>+A!G48/E!H62</f>
        <v>#VALUE!</v>
      </c>
      <c r="J48" s="52">
        <f>+A!H48/E!I62</f>
        <v>4.6587743271182754E-5</v>
      </c>
      <c r="K48" s="52">
        <f>+A!I48/E!J62</f>
        <v>5.9005267931308189E-6</v>
      </c>
      <c r="L48" s="52">
        <f>+A!J47/E!K62</f>
        <v>2.9096511852563268E-3</v>
      </c>
      <c r="M48" s="52">
        <f>+A!K48/E!L62</f>
        <v>9.2961018507289807E-6</v>
      </c>
      <c r="N48" s="52">
        <f>+A!L48/E!M62</f>
        <v>2.2757231969801524E-5</v>
      </c>
      <c r="O48" s="52">
        <f>+A!M48/E!N62</f>
        <v>2.5573003554732643E-5</v>
      </c>
      <c r="P48" s="52">
        <f>+A!N48/E!O62</f>
        <v>4.164457414661855E-6</v>
      </c>
      <c r="Q48" s="52">
        <f>+A!O48/E!P62</f>
        <v>4.5680014238508868E-6</v>
      </c>
      <c r="R48" s="52">
        <f>+A!P48/E!Q62</f>
        <v>7.1524893461594893E-6</v>
      </c>
      <c r="S48" s="52">
        <f>+A!Q48/E!R62</f>
        <v>1.2849089321296722E-6</v>
      </c>
      <c r="T48" s="52">
        <f>+A!R48/E!S62</f>
        <v>3.2228641369968085E-5</v>
      </c>
      <c r="U48" s="52">
        <f>+A!S48/E!T62</f>
        <v>1.8104471282406541E-5</v>
      </c>
      <c r="V48" s="52">
        <f>+A!T48/E!U62</f>
        <v>6.1096731049912445E-5</v>
      </c>
      <c r="W48" s="52">
        <f>+A!U48/E!V62</f>
        <v>6.6726219694853832E-5</v>
      </c>
      <c r="X48" s="52">
        <f>+A!V48/E!W62</f>
        <v>1.7182999986699966E-4</v>
      </c>
      <c r="Y48" s="52">
        <f>+A!W48/E!X62</f>
        <v>1.1407023920168795E-4</v>
      </c>
      <c r="Z48" s="52">
        <f>+A!X48/E!Y62</f>
        <v>5.5342549233273187E-5</v>
      </c>
      <c r="AA48" s="52">
        <f>+A!Y48/E!Z62</f>
        <v>4.0727821748051046E-5</v>
      </c>
      <c r="AB48" s="52">
        <f>+A!Z48/E!AA62</f>
        <v>8.0399929974116501E-5</v>
      </c>
      <c r="AC48" s="52">
        <f>+A!AA48/E!AB62</f>
        <v>1.207257315312604E-6</v>
      </c>
      <c r="AD48" s="52">
        <f>+A!AB48/E!AC62</f>
        <v>4.0454658231920707E-5</v>
      </c>
      <c r="AE48" s="52">
        <f>+A!AC48/E!AD62</f>
        <v>4.4636089680485344E-6</v>
      </c>
      <c r="AF48" s="52">
        <f>+A!AD48/E!AE62</f>
        <v>2.1310605611825368E-5</v>
      </c>
    </row>
    <row r="49" spans="4:32" x14ac:dyDescent="0.25">
      <c r="D49" s="39" t="s">
        <v>18</v>
      </c>
      <c r="E49" s="40"/>
      <c r="F49" s="52" t="e">
        <f>+A!D49/E!E63</f>
        <v>#VALUE!</v>
      </c>
      <c r="G49" s="52" t="e">
        <f>+A!E49/E!F63</f>
        <v>#VALUE!</v>
      </c>
      <c r="H49" s="52" t="e">
        <f>+A!F49/E!G63</f>
        <v>#VALUE!</v>
      </c>
      <c r="I49" s="52" t="e">
        <f>+A!G49/E!H63</f>
        <v>#VALUE!</v>
      </c>
      <c r="J49" s="52" t="e">
        <f>+A!H49/E!I63</f>
        <v>#VALUE!</v>
      </c>
      <c r="K49" s="52">
        <f>+A!I49/E!J63</f>
        <v>2.1633020638646102E-7</v>
      </c>
      <c r="L49" s="52">
        <f>+A!J48/E!K63</f>
        <v>1.2354240865986018E-5</v>
      </c>
      <c r="M49" s="52">
        <f>+A!K49/E!L63</f>
        <v>7.6927056138697545E-8</v>
      </c>
      <c r="N49" s="52">
        <f>+A!L49/E!M63</f>
        <v>2.7250792858035902E-7</v>
      </c>
      <c r="O49" s="52">
        <f>+A!M49/E!N63</f>
        <v>1.0235095354062678E-7</v>
      </c>
      <c r="P49" s="52">
        <f>+A!N49/E!O63</f>
        <v>3.3988540890396846E-7</v>
      </c>
      <c r="Q49" s="52">
        <f>+A!O49/E!P63</f>
        <v>3.2223638367125668E-7</v>
      </c>
      <c r="R49" s="52">
        <f>+A!P49/E!Q63</f>
        <v>1.1106254520430555E-6</v>
      </c>
      <c r="S49" s="52">
        <f>+A!Q49/E!R63</f>
        <v>2.4228957197842601E-5</v>
      </c>
      <c r="T49" s="52">
        <f>+A!R49/E!S63</f>
        <v>7.0584186597969039E-7</v>
      </c>
      <c r="U49" s="52">
        <f>+A!S49/E!T63</f>
        <v>9.6433699333629841E-7</v>
      </c>
      <c r="V49" s="52">
        <f>+A!T49/E!U63</f>
        <v>2.6901598758615613E-7</v>
      </c>
      <c r="W49" s="52">
        <f>+A!U49/E!V63</f>
        <v>1.0602767684912699E-5</v>
      </c>
      <c r="X49" s="52">
        <f>+A!V49/E!W63</f>
        <v>4.3116146232655927E-5</v>
      </c>
      <c r="Y49" s="52">
        <f>+A!W49/E!X63</f>
        <v>8.4249858955289721E-6</v>
      </c>
      <c r="Z49" s="52">
        <f>+A!X49/E!Y63</f>
        <v>5.1476712412472532E-6</v>
      </c>
      <c r="AA49" s="52">
        <f>+A!Y49/E!Z63</f>
        <v>9.8299649150570847E-6</v>
      </c>
      <c r="AB49" s="52">
        <f>+A!Z49/E!AA63</f>
        <v>5.7623582571413221E-6</v>
      </c>
      <c r="AC49" s="52">
        <f>+A!AA49/E!AB63</f>
        <v>1.3138473595548142E-6</v>
      </c>
      <c r="AD49" s="52">
        <f>+A!AB49/E!AC63</f>
        <v>1.0551418863826524E-5</v>
      </c>
      <c r="AE49" s="52">
        <f>+A!AC49/E!AD63</f>
        <v>9.5444401830005457E-6</v>
      </c>
      <c r="AF49" s="52">
        <f>+A!AD49/E!AE63</f>
        <v>8.7758940018466152E-6</v>
      </c>
    </row>
    <row r="50" spans="4:32" x14ac:dyDescent="0.25">
      <c r="D50" s="41" t="s">
        <v>19</v>
      </c>
      <c r="E50" s="42"/>
      <c r="F50" s="52" t="e">
        <f>+A!D50/E!E64</f>
        <v>#VALUE!</v>
      </c>
      <c r="G50" s="52" t="e">
        <f>+A!E50/E!F64</f>
        <v>#VALUE!</v>
      </c>
      <c r="H50" s="52" t="e">
        <f>+A!F50/E!G64</f>
        <v>#VALUE!</v>
      </c>
      <c r="I50" s="52" t="e">
        <f>+A!G50/E!H64</f>
        <v>#VALUE!</v>
      </c>
      <c r="J50" s="52">
        <f>+A!H50/E!I64</f>
        <v>4.5526508961278109E-5</v>
      </c>
      <c r="K50" s="52">
        <f>+A!I50/E!J64</f>
        <v>2.1461005296415457E-5</v>
      </c>
      <c r="L50" s="52">
        <f>+A!J49/E!K64</f>
        <v>8.9992241440377396E-8</v>
      </c>
      <c r="M50" s="52">
        <f>+A!K50/E!L64</f>
        <v>3.5189338050136608E-5</v>
      </c>
      <c r="N50" s="52">
        <f>+A!L50/E!M64</f>
        <v>9.1721737054848491E-6</v>
      </c>
      <c r="O50" s="52">
        <f>+A!M50/E!N64</f>
        <v>1.6311643589945487E-5</v>
      </c>
      <c r="P50" s="52">
        <f>+A!N50/E!O64</f>
        <v>1.4645405203000556E-5</v>
      </c>
      <c r="Q50" s="52" t="e">
        <f>+A!O50/E!P64</f>
        <v>#VALUE!</v>
      </c>
      <c r="R50" s="52">
        <f>+A!P50/E!Q64</f>
        <v>2.1745747771969269E-9</v>
      </c>
      <c r="S50" s="52">
        <f>+A!Q50/E!R64</f>
        <v>1.38628757426595E-5</v>
      </c>
      <c r="T50" s="52">
        <f>+A!R50/E!S64</f>
        <v>3.048140620494E-5</v>
      </c>
      <c r="U50" s="52">
        <f>+A!S50/E!T64</f>
        <v>3.8376334121517481E-5</v>
      </c>
      <c r="V50" s="52">
        <f>+A!T50/E!U64</f>
        <v>4.0914315955837883E-5</v>
      </c>
      <c r="W50" s="52">
        <f>+A!U50/E!V64</f>
        <v>2.6789476012651792E-5</v>
      </c>
      <c r="X50" s="52">
        <f>+A!V50/E!W64</f>
        <v>5.4243505584059733E-6</v>
      </c>
      <c r="Y50" s="52">
        <f>+A!W50/E!X64</f>
        <v>3.4083998160452104E-6</v>
      </c>
      <c r="Z50" s="52">
        <f>+A!X50/E!Y64</f>
        <v>4.6418007042939706E-6</v>
      </c>
      <c r="AA50" s="52">
        <f>+A!Y50/E!Z64</f>
        <v>1.0332434690137249E-5</v>
      </c>
      <c r="AB50" s="52">
        <f>+A!Z50/E!AA64</f>
        <v>2.1826052024591152E-5</v>
      </c>
      <c r="AC50" s="52">
        <f>+A!AA50/E!AB64</f>
        <v>1.8251301609510758E-7</v>
      </c>
      <c r="AD50" s="52">
        <f>+A!AB50/E!AC64</f>
        <v>6.3356461048783388E-6</v>
      </c>
      <c r="AE50" s="52">
        <f>+A!AC50/E!AD64</f>
        <v>9.6695414703404736E-6</v>
      </c>
      <c r="AF50" s="52">
        <f>+A!AD50/E!AE64</f>
        <v>2.1955341250341565E-5</v>
      </c>
    </row>
    <row r="51" spans="4:32" x14ac:dyDescent="0.25">
      <c r="D51" s="39" t="s">
        <v>20</v>
      </c>
      <c r="E51" s="40"/>
      <c r="F51" s="52" t="e">
        <f>+A!D51/E!E65</f>
        <v>#VALUE!</v>
      </c>
      <c r="G51" s="52" t="e">
        <f>+A!E51/E!F65</f>
        <v>#VALUE!</v>
      </c>
      <c r="H51" s="52" t="e">
        <f>+A!F51/E!G65</f>
        <v>#VALUE!</v>
      </c>
      <c r="I51" s="52" t="e">
        <f>+A!G51/E!H65</f>
        <v>#VALUE!</v>
      </c>
      <c r="J51" s="52">
        <f>+A!H51/E!I65</f>
        <v>8.7334870753744581E-5</v>
      </c>
      <c r="K51" s="52">
        <f>+A!I51/E!J65</f>
        <v>7.5369657815346929E-5</v>
      </c>
      <c r="L51" s="52">
        <f>+A!J50/E!K65</f>
        <v>5.8740229724987272E-4</v>
      </c>
      <c r="M51" s="52">
        <f>+A!K51/E!L65</f>
        <v>2.3975336978426354E-5</v>
      </c>
      <c r="N51" s="52">
        <f>+A!L51/E!M65</f>
        <v>1.5384115109919132E-5</v>
      </c>
      <c r="O51" s="52">
        <f>+A!M51/E!N65</f>
        <v>4.5714543819385665E-6</v>
      </c>
      <c r="P51" s="52">
        <f>+A!N51/E!O65</f>
        <v>9.6130851666567344E-6</v>
      </c>
      <c r="Q51" s="52">
        <f>+A!O51/E!P65</f>
        <v>8.8577519481825956E-6</v>
      </c>
      <c r="R51" s="52">
        <f>+A!P51/E!Q65</f>
        <v>1.4842267035612211E-5</v>
      </c>
      <c r="S51" s="52">
        <f>+A!Q51/E!R65</f>
        <v>1.8091042598996948E-5</v>
      </c>
      <c r="T51" s="52">
        <f>+A!R51/E!S65</f>
        <v>3.1978789377614548E-5</v>
      </c>
      <c r="U51" s="52">
        <f>+A!S51/E!T65</f>
        <v>4.5667302945374083E-5</v>
      </c>
      <c r="V51" s="52">
        <f>+A!T51/E!U65</f>
        <v>3.2521436735849927E-5</v>
      </c>
      <c r="W51" s="52">
        <f>+A!U51/E!V65</f>
        <v>1.4397104020585498E-5</v>
      </c>
      <c r="X51" s="52">
        <f>+A!V51/E!W65</f>
        <v>1.0917928697401188E-5</v>
      </c>
      <c r="Y51" s="52">
        <f>+A!W51/E!X65</f>
        <v>1.3400449735971844E-5</v>
      </c>
      <c r="Z51" s="52">
        <f>+A!X51/E!Y65</f>
        <v>7.0159161276355684E-6</v>
      </c>
      <c r="AA51" s="52">
        <f>+A!Y51/E!Z65</f>
        <v>2.2460939173314366E-5</v>
      </c>
      <c r="AB51" s="52">
        <f>+A!Z51/E!AA65</f>
        <v>4.9869908713998481E-6</v>
      </c>
      <c r="AC51" s="52">
        <f>+A!AA51/E!AB65</f>
        <v>3.3965668941693331E-6</v>
      </c>
      <c r="AD51" s="52">
        <f>+A!AB51/E!AC65</f>
        <v>2.6333624093207027E-6</v>
      </c>
      <c r="AE51" s="52">
        <f>+A!AC51/E!AD65</f>
        <v>7.0624935635610378E-7</v>
      </c>
      <c r="AF51" s="52">
        <f>+A!AD51/E!AE65</f>
        <v>2.0041887854219227E-8</v>
      </c>
    </row>
    <row r="52" spans="4:32" x14ac:dyDescent="0.25">
      <c r="D52" s="41" t="s">
        <v>21</v>
      </c>
      <c r="E52" s="42"/>
      <c r="F52" s="52" t="e">
        <f>+A!D52/E!E66</f>
        <v>#VALUE!</v>
      </c>
      <c r="G52" s="52" t="e">
        <f>+A!E52/E!F66</f>
        <v>#VALUE!</v>
      </c>
      <c r="H52" s="52" t="e">
        <f>+A!F52/E!G66</f>
        <v>#VALUE!</v>
      </c>
      <c r="I52" s="52" t="e">
        <f>+A!G52/E!H66</f>
        <v>#VALUE!</v>
      </c>
      <c r="J52" s="52">
        <f>+A!H52/E!I66</f>
        <v>4.7739792523006171E-6</v>
      </c>
      <c r="K52" s="52">
        <f>+A!I52/E!J66</f>
        <v>4.3506348053476768E-6</v>
      </c>
      <c r="L52" s="52">
        <f>+A!J51/E!K66</f>
        <v>7.6095043816382824E-7</v>
      </c>
      <c r="M52" s="52">
        <f>+A!K52/E!L66</f>
        <v>3.8705037439651087E-6</v>
      </c>
      <c r="N52" s="52">
        <f>+A!L52/E!M66</f>
        <v>2.2852290405867614E-6</v>
      </c>
      <c r="O52" s="52">
        <f>+A!M52/E!N66</f>
        <v>2.5607004846562345E-6</v>
      </c>
      <c r="P52" s="52">
        <f>+A!N52/E!O66</f>
        <v>2.3088035364983996E-6</v>
      </c>
      <c r="Q52" s="52">
        <f>+A!O52/E!P66</f>
        <v>2.3458440255302138E-6</v>
      </c>
      <c r="R52" s="52">
        <f>+A!P52/E!Q66</f>
        <v>4.406006299422721E-6</v>
      </c>
      <c r="S52" s="52">
        <f>+A!Q52/E!R66</f>
        <v>4.9959797075007137E-6</v>
      </c>
      <c r="T52" s="52">
        <f>+A!R52/E!S66</f>
        <v>1.3805075389697221E-5</v>
      </c>
      <c r="U52" s="52">
        <f>+A!S52/E!T66</f>
        <v>9.9117084140433678E-6</v>
      </c>
      <c r="V52" s="52">
        <f>+A!T52/E!U66</f>
        <v>6.5855875856964731E-6</v>
      </c>
      <c r="W52" s="52">
        <f>+A!U52/E!V66</f>
        <v>4.9232327436816688E-6</v>
      </c>
      <c r="X52" s="52">
        <f>+A!V52/E!W66</f>
        <v>4.6665975266826264E-6</v>
      </c>
      <c r="Y52" s="52">
        <f>+A!W52/E!X66</f>
        <v>1.961920043808336E-6</v>
      </c>
      <c r="Z52" s="52">
        <f>+A!X52/E!Y66</f>
        <v>2.4246758322732133E-6</v>
      </c>
      <c r="AA52" s="52">
        <f>+A!Y52/E!Z66</f>
        <v>1.8157064829120612E-6</v>
      </c>
      <c r="AB52" s="52">
        <f>+A!Z52/E!AA66</f>
        <v>2.1425629693293839E-6</v>
      </c>
      <c r="AC52" s="52">
        <f>+A!AA52/E!AB66</f>
        <v>3.7794625223533828E-6</v>
      </c>
      <c r="AD52" s="52">
        <f>+A!AB52/E!AC66</f>
        <v>2.561258192069302E-6</v>
      </c>
      <c r="AE52" s="52">
        <f>+A!AC52/E!AD66</f>
        <v>1.8923579986187978E-6</v>
      </c>
      <c r="AF52" s="52">
        <f>+A!AD52/E!AE66</f>
        <v>1.9266762692752306E-6</v>
      </c>
    </row>
    <row r="53" spans="4:32" x14ac:dyDescent="0.25">
      <c r="D53" s="39" t="s">
        <v>22</v>
      </c>
      <c r="E53" s="40"/>
      <c r="F53" s="52" t="e">
        <f>+A!D53/E!E67</f>
        <v>#VALUE!</v>
      </c>
      <c r="G53" s="52" t="e">
        <f>+A!E53/E!F67</f>
        <v>#VALUE!</v>
      </c>
      <c r="H53" s="52" t="e">
        <f>+A!F53/E!G67</f>
        <v>#VALUE!</v>
      </c>
      <c r="I53" s="52" t="e">
        <f>+A!G53/E!H67</f>
        <v>#VALUE!</v>
      </c>
      <c r="J53" s="52">
        <f>+A!H53/E!I67</f>
        <v>9.7193051133017162E-6</v>
      </c>
      <c r="K53" s="52">
        <f>+A!I53/E!J67</f>
        <v>1.9264953024450159E-5</v>
      </c>
      <c r="L53" s="52">
        <f>+A!J52/E!K67</f>
        <v>3.1602150438934218E-6</v>
      </c>
      <c r="M53" s="52">
        <f>+A!K53/E!L67</f>
        <v>2.5863765319015385E-5</v>
      </c>
      <c r="N53" s="52">
        <f>+A!L53/E!M67</f>
        <v>2.9791985734682014E-5</v>
      </c>
      <c r="O53" s="52">
        <f>+A!M53/E!N67</f>
        <v>3.458802447655143E-5</v>
      </c>
      <c r="P53" s="52">
        <f>+A!N53/E!O67</f>
        <v>3.155943277972929E-5</v>
      </c>
      <c r="Q53" s="52">
        <f>+A!O53/E!P67</f>
        <v>4.3614477471921877E-5</v>
      </c>
      <c r="R53" s="52">
        <f>+A!P53/E!Q67</f>
        <v>3.6381381738749724E-5</v>
      </c>
      <c r="S53" s="52">
        <f>+A!Q53/E!R67</f>
        <v>1.1551644748083919E-5</v>
      </c>
      <c r="T53" s="52">
        <f>+A!R53/E!S67</f>
        <v>1.4407910254796299E-6</v>
      </c>
      <c r="U53" s="52">
        <f>+A!S53/E!T67</f>
        <v>9.8881514053948824E-7</v>
      </c>
      <c r="V53" s="52">
        <f>+A!T53/E!U67</f>
        <v>4.3464690514630095E-7</v>
      </c>
      <c r="W53" s="52">
        <f>+A!U53/E!V67</f>
        <v>4.9625160615878513E-7</v>
      </c>
      <c r="X53" s="52">
        <f>+A!V53/E!W67</f>
        <v>6.7658944652229571E-7</v>
      </c>
      <c r="Y53" s="52">
        <f>+A!W53/E!X67</f>
        <v>3.0625012693960122E-7</v>
      </c>
      <c r="Z53" s="52">
        <f>+A!X53/E!Y67</f>
        <v>3.4664982984796888E-7</v>
      </c>
      <c r="AA53" s="52">
        <f>+A!Y53/E!Z67</f>
        <v>3.0336564400252185E-7</v>
      </c>
      <c r="AB53" s="52">
        <f>+A!Z53/E!AA67</f>
        <v>3.7393453214165995E-7</v>
      </c>
      <c r="AC53" s="52">
        <f>+A!AA53/E!AB67</f>
        <v>4.6359993764041798E-7</v>
      </c>
      <c r="AD53" s="52">
        <f>+A!AB53/E!AC67</f>
        <v>2.3820825909920611E-7</v>
      </c>
      <c r="AE53" s="52">
        <f>+A!AC53/E!AD67</f>
        <v>4.44558315377932E-7</v>
      </c>
      <c r="AF53" s="52">
        <f>+A!AD53/E!AE67</f>
        <v>2.2035710901627382E-6</v>
      </c>
    </row>
    <row r="54" spans="4:32" x14ac:dyDescent="0.25">
      <c r="D54" s="41" t="s">
        <v>23</v>
      </c>
      <c r="E54" s="42"/>
      <c r="F54" s="52" t="e">
        <f>+A!D54/E!E68</f>
        <v>#VALUE!</v>
      </c>
      <c r="G54" s="52" t="e">
        <f>+A!E54/E!F68</f>
        <v>#VALUE!</v>
      </c>
      <c r="H54" s="52" t="e">
        <f>+A!F54/E!G68</f>
        <v>#VALUE!</v>
      </c>
      <c r="I54" s="52" t="e">
        <f>+A!G54/E!H68</f>
        <v>#VALUE!</v>
      </c>
      <c r="J54" s="52">
        <f>+A!H54/E!I68</f>
        <v>7.4895346474217862E-8</v>
      </c>
      <c r="K54" s="52" t="e">
        <f>+A!I54/E!J68</f>
        <v>#VALUE!</v>
      </c>
      <c r="L54" s="52">
        <f>+A!J53/E!K68</f>
        <v>1.0682810475500029E-5</v>
      </c>
      <c r="M54" s="52">
        <f>+A!K54/E!L68</f>
        <v>9.4795545636717377E-9</v>
      </c>
      <c r="N54" s="52">
        <f>+A!L54/E!M68</f>
        <v>7.5479248188826292E-9</v>
      </c>
      <c r="O54" s="52">
        <f>+A!M54/E!N68</f>
        <v>3.3123742157076367E-8</v>
      </c>
      <c r="P54" s="52">
        <f>+A!N54/E!O68</f>
        <v>3.5113767422278754E-8</v>
      </c>
      <c r="Q54" s="52">
        <f>+A!O54/E!P68</f>
        <v>4.2085664281416786E-8</v>
      </c>
      <c r="R54" s="52">
        <f>+A!P54/E!Q68</f>
        <v>4.0161881503970327E-8</v>
      </c>
      <c r="S54" s="52">
        <f>+A!Q54/E!R68</f>
        <v>7.5422680913783184E-8</v>
      </c>
      <c r="T54" s="52">
        <f>+A!R54/E!S68</f>
        <v>7.3337741470495202E-8</v>
      </c>
      <c r="U54" s="52">
        <f>+A!S54/E!T68</f>
        <v>1.3732973204858365E-7</v>
      </c>
      <c r="V54" s="52">
        <f>+A!T54/E!U68</f>
        <v>1.4536625055953425E-7</v>
      </c>
      <c r="W54" s="52">
        <f>+A!U54/E!V68</f>
        <v>1.5344569010439265E-7</v>
      </c>
      <c r="X54" s="52">
        <f>+A!V54/E!W68</f>
        <v>1.2324163804776876E-6</v>
      </c>
      <c r="Y54" s="52">
        <f>+A!W54/E!X68</f>
        <v>3.8636727147745917E-7</v>
      </c>
      <c r="Z54" s="52">
        <f>+A!X54/E!Y68</f>
        <v>2.448787965077237E-7</v>
      </c>
      <c r="AA54" s="52">
        <f>+A!Y54/E!Z68</f>
        <v>3.1271642588110084E-7</v>
      </c>
      <c r="AB54" s="52">
        <f>+A!Z54/E!AA68</f>
        <v>4.7672798364263632E-7</v>
      </c>
      <c r="AC54" s="52">
        <f>+A!AA54/E!AB68</f>
        <v>2.8494649072613376E-7</v>
      </c>
      <c r="AD54" s="52">
        <f>+A!AB54/E!AC68</f>
        <v>3.8678583603195259E-7</v>
      </c>
      <c r="AE54" s="52">
        <f>+A!AC54/E!AD68</f>
        <v>1.3759230572286869E-7</v>
      </c>
      <c r="AF54" s="52">
        <f>+A!AD54/E!AE68</f>
        <v>2.7596779706518697E-7</v>
      </c>
    </row>
    <row r="55" spans="4:32" x14ac:dyDescent="0.25">
      <c r="D55" s="39" t="s">
        <v>24</v>
      </c>
      <c r="E55" s="40"/>
      <c r="F55" s="52" t="e">
        <f>+A!D55/E!E69</f>
        <v>#VALUE!</v>
      </c>
      <c r="G55" s="52" t="e">
        <f>+A!E55/E!F69</f>
        <v>#VALUE!</v>
      </c>
      <c r="H55" s="52" t="e">
        <f>+A!F55/E!G69</f>
        <v>#VALUE!</v>
      </c>
      <c r="I55" s="52" t="e">
        <f>+A!G55/E!H69</f>
        <v>#VALUE!</v>
      </c>
      <c r="J55" s="52">
        <f>+A!H55/E!I69</f>
        <v>3.8172410651684915E-7</v>
      </c>
      <c r="K55" s="52">
        <f>+A!I55/E!J69</f>
        <v>3.0483277143530797E-7</v>
      </c>
      <c r="L55" s="52">
        <f>+A!J54/E!K69</f>
        <v>8.8758373929875214E-8</v>
      </c>
      <c r="M55" s="52">
        <f>+A!K55/E!L69</f>
        <v>5.380265347627054E-7</v>
      </c>
      <c r="N55" s="52">
        <f>+A!L55/E!M69</f>
        <v>7.8307566025734987E-7</v>
      </c>
      <c r="O55" s="52">
        <f>+A!M55/E!N69</f>
        <v>2.2910740029981829E-6</v>
      </c>
      <c r="P55" s="52">
        <f>+A!N55/E!O69</f>
        <v>2.6559645804476373E-6</v>
      </c>
      <c r="Q55" s="52">
        <f>+A!O55/E!P69</f>
        <v>1.9004736558494244E-6</v>
      </c>
      <c r="R55" s="52">
        <f>+A!P55/E!Q69</f>
        <v>2.1326626826193521E-6</v>
      </c>
      <c r="S55" s="52">
        <f>+A!Q55/E!R69</f>
        <v>1.6710739794216385E-6</v>
      </c>
      <c r="T55" s="52">
        <f>+A!R55/E!S69</f>
        <v>1.2557413129586474E-6</v>
      </c>
      <c r="U55" s="52">
        <f>+A!S55/E!T69</f>
        <v>1.1942034314391031E-6</v>
      </c>
      <c r="V55" s="52">
        <f>+A!T55/E!U69</f>
        <v>1.5846534403662013E-6</v>
      </c>
      <c r="W55" s="52">
        <f>+A!U55/E!V69</f>
        <v>1.3700582837872112E-6</v>
      </c>
      <c r="X55" s="52">
        <f>+A!V55/E!W69</f>
        <v>1.2182618489816444E-6</v>
      </c>
      <c r="Y55" s="52">
        <f>+A!W55/E!X69</f>
        <v>1.6282269458163335E-6</v>
      </c>
      <c r="Z55" s="52">
        <f>+A!X55/E!Y69</f>
        <v>2.1629913978079707E-6</v>
      </c>
      <c r="AA55" s="52">
        <f>+A!Y55/E!Z69</f>
        <v>7.8253629693691858E-7</v>
      </c>
      <c r="AB55" s="52">
        <f>+A!Z55/E!AA69</f>
        <v>1.1463159033156359E-6</v>
      </c>
      <c r="AC55" s="52">
        <f>+A!AA55/E!AB69</f>
        <v>8.4736190075984763E-7</v>
      </c>
      <c r="AD55" s="52">
        <f>+A!AB55/E!AC69</f>
        <v>1.0647157621942919E-6</v>
      </c>
      <c r="AE55" s="52">
        <f>+A!AC55/E!AD69</f>
        <v>8.8076895440742309E-7</v>
      </c>
      <c r="AF55" s="52">
        <f>+A!AD55/E!AE69</f>
        <v>9.2588433840431809E-7</v>
      </c>
    </row>
    <row r="56" spans="4:32" ht="15.75" thickBot="1" x14ac:dyDescent="0.3">
      <c r="D56" s="43" t="s">
        <v>25</v>
      </c>
      <c r="E56" s="44"/>
      <c r="F56" s="53" t="e">
        <f>+A!D56/E!E70</f>
        <v>#VALUE!</v>
      </c>
      <c r="G56" s="53" t="e">
        <f>+A!E56/E!F70</f>
        <v>#VALUE!</v>
      </c>
      <c r="H56" s="53" t="e">
        <f>+A!F56/E!G70</f>
        <v>#VALUE!</v>
      </c>
      <c r="I56" s="53" t="e">
        <f>+A!G56/E!H70</f>
        <v>#VALUE!</v>
      </c>
      <c r="J56" s="53" t="e">
        <f>+A!H56/E!I70</f>
        <v>#VALUE!</v>
      </c>
      <c r="K56" s="53" t="e">
        <f>+A!I56/E!J70</f>
        <v>#VALUE!</v>
      </c>
      <c r="L56" s="53">
        <f>+A!J55/E!K70</f>
        <v>2.4926916389995012E-6</v>
      </c>
      <c r="M56" s="53" t="e">
        <f>+A!K56/E!L70</f>
        <v>#VALUE!</v>
      </c>
      <c r="N56" s="53" t="e">
        <f>+A!L56/E!M70</f>
        <v>#VALUE!</v>
      </c>
      <c r="O56" s="53">
        <f>+A!M56/E!N70</f>
        <v>2.5193632164316387E-8</v>
      </c>
      <c r="P56" s="53">
        <f>+A!N56/E!O70</f>
        <v>2.2947331801786578E-8</v>
      </c>
      <c r="Q56" s="53">
        <f>+A!O56/E!P70</f>
        <v>2.1325774679577411E-8</v>
      </c>
      <c r="R56" s="53">
        <f>+A!P56/E!Q70</f>
        <v>3.7362057276391042E-8</v>
      </c>
      <c r="S56" s="53">
        <f>+A!Q56/E!R70</f>
        <v>3.2554326158797144E-8</v>
      </c>
      <c r="T56" s="53">
        <f>+A!R56/E!S70</f>
        <v>4.6565358768987155E-8</v>
      </c>
      <c r="U56" s="53">
        <f>+A!S56/E!T70</f>
        <v>5.4351387763030204E-8</v>
      </c>
      <c r="V56" s="53">
        <f>+A!T56/E!U70</f>
        <v>4.2213144855577222E-8</v>
      </c>
      <c r="W56" s="53">
        <f>+A!U56/E!V70</f>
        <v>9.4249389850479439E-8</v>
      </c>
      <c r="X56" s="53">
        <f>+A!V56/E!W70</f>
        <v>7.395447663390455E-8</v>
      </c>
      <c r="Y56" s="53">
        <f>+A!W56/E!X70</f>
        <v>1.8831252880760386E-6</v>
      </c>
      <c r="Z56" s="53">
        <f>+A!X56/E!Y70</f>
        <v>2.4575476138006003E-6</v>
      </c>
      <c r="AA56" s="53">
        <f>+A!Y56/E!Z70</f>
        <v>4.3293312779427832E-7</v>
      </c>
      <c r="AB56" s="53">
        <f>+A!Z56/E!AA70</f>
        <v>1.2624537266224514E-5</v>
      </c>
      <c r="AC56" s="53">
        <f>+A!AA56/E!AB70</f>
        <v>3.4895919997568921E-5</v>
      </c>
      <c r="AD56" s="53">
        <f>+A!AB56/E!AC70</f>
        <v>8.9055132661576379E-5</v>
      </c>
      <c r="AE56" s="53">
        <f>+A!AC56/E!AD70</f>
        <v>2.1248416691240436E-6</v>
      </c>
      <c r="AF56" s="53">
        <f>+A!AD56/E!AE70</f>
        <v>1.6408051434226869E-7</v>
      </c>
    </row>
    <row r="57" spans="4:32" x14ac:dyDescent="0.25">
      <c r="D57" t="s">
        <v>52</v>
      </c>
    </row>
    <row r="58" spans="4:32" ht="16.5" thickBot="1" x14ac:dyDescent="0.3">
      <c r="E58" s="237" t="s">
        <v>59</v>
      </c>
      <c r="F58" s="237"/>
      <c r="G58" s="237"/>
      <c r="H58" s="237"/>
      <c r="I58" s="237"/>
      <c r="J58" s="237"/>
      <c r="K58" s="237"/>
      <c r="L58" s="237"/>
      <c r="M58" s="237"/>
      <c r="N58" s="237"/>
      <c r="O58" s="237"/>
      <c r="P58" s="237"/>
      <c r="Q58" s="237"/>
      <c r="R58" s="237"/>
      <c r="S58" s="237"/>
      <c r="T58" s="237"/>
      <c r="U58" s="237"/>
      <c r="V58" s="237"/>
      <c r="W58" s="237"/>
      <c r="X58" s="237"/>
      <c r="Y58" s="237"/>
      <c r="Z58" s="237"/>
    </row>
    <row r="59" spans="4:32" ht="15.75" thickBot="1" x14ac:dyDescent="0.3">
      <c r="D59" s="5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57" t="s">
        <v>15</v>
      </c>
      <c r="E60" s="168">
        <v>5120703897</v>
      </c>
      <c r="F60" s="168">
        <v>5355750397</v>
      </c>
      <c r="G60" s="168">
        <v>5568892999</v>
      </c>
      <c r="H60" s="168">
        <v>5463027643</v>
      </c>
      <c r="I60" s="168">
        <v>5652106327</v>
      </c>
      <c r="J60" s="168">
        <v>6392986099</v>
      </c>
      <c r="K60" s="168">
        <v>6144536637</v>
      </c>
      <c r="L60" s="168">
        <v>6443000733</v>
      </c>
      <c r="M60" s="168">
        <v>7515938365</v>
      </c>
      <c r="N60" s="168">
        <v>9185616723</v>
      </c>
      <c r="O60" s="168">
        <v>10472465722</v>
      </c>
      <c r="P60" s="168">
        <v>12136403470</v>
      </c>
      <c r="Q60" s="168">
        <v>14032195969</v>
      </c>
      <c r="R60" s="168">
        <v>16170262679</v>
      </c>
      <c r="S60" s="168">
        <v>12547770181</v>
      </c>
      <c r="T60" s="168">
        <v>15114346908</v>
      </c>
      <c r="U60" s="168">
        <v>18198152626</v>
      </c>
      <c r="V60" s="168">
        <v>18331934788</v>
      </c>
      <c r="W60" s="168">
        <v>18800429926</v>
      </c>
      <c r="X60" s="168">
        <v>18797090734</v>
      </c>
      <c r="Y60" s="168">
        <v>16384355956</v>
      </c>
      <c r="Z60" s="168">
        <v>15889295451.528</v>
      </c>
      <c r="AA60" s="168">
        <v>17582949488.068001</v>
      </c>
      <c r="AB60" s="168">
        <v>19383083711.514</v>
      </c>
      <c r="AC60" s="168">
        <v>18825509448.708</v>
      </c>
      <c r="AD60" s="168">
        <v>17509907740.418999</v>
      </c>
      <c r="AE60" s="168">
        <v>22139882337.792999</v>
      </c>
    </row>
    <row r="61" spans="4:32" x14ac:dyDescent="0.25">
      <c r="D61" s="58" t="s">
        <v>16</v>
      </c>
      <c r="E61" s="169">
        <v>362614417.60000002</v>
      </c>
      <c r="F61" s="169">
        <v>385237368.89999998</v>
      </c>
      <c r="G61" s="169">
        <v>374396101.10000002</v>
      </c>
      <c r="H61" s="169">
        <v>360498901</v>
      </c>
      <c r="I61" s="169">
        <v>350846551.30000001</v>
      </c>
      <c r="J61" s="169">
        <v>335814048.30000001</v>
      </c>
      <c r="K61" s="169">
        <v>351726053.60000002</v>
      </c>
      <c r="L61" s="169">
        <v>370630457</v>
      </c>
      <c r="M61" s="169">
        <v>426781409.60000002</v>
      </c>
      <c r="N61" s="169">
        <v>488273020.89999998</v>
      </c>
      <c r="O61" s="169">
        <v>541014528.29999995</v>
      </c>
      <c r="P61" s="169">
        <v>596256752</v>
      </c>
      <c r="Q61" s="169">
        <v>713216970</v>
      </c>
      <c r="R61" s="169">
        <v>862906364.39999998</v>
      </c>
      <c r="S61" s="169">
        <v>783382494.20000005</v>
      </c>
      <c r="T61" s="169">
        <v>873135334.60000002</v>
      </c>
      <c r="U61" s="169">
        <v>1052998505</v>
      </c>
      <c r="V61" s="169">
        <v>1052496967</v>
      </c>
      <c r="W61" s="169">
        <v>1127326958</v>
      </c>
      <c r="X61" s="169">
        <v>1168070375</v>
      </c>
      <c r="Y61" s="169">
        <v>1059950172</v>
      </c>
      <c r="Z61" s="169">
        <v>1077371029.9260001</v>
      </c>
      <c r="AA61" s="169">
        <v>1164384466.3599999</v>
      </c>
      <c r="AB61" s="169">
        <v>1215464978.717</v>
      </c>
      <c r="AC61" s="169">
        <v>1223292845.523</v>
      </c>
      <c r="AD61" s="169">
        <v>1245374601.6229999</v>
      </c>
      <c r="AE61" s="169">
        <v>1447513261.7049999</v>
      </c>
    </row>
    <row r="62" spans="4:32" x14ac:dyDescent="0.25">
      <c r="D62" s="59" t="s">
        <v>17</v>
      </c>
      <c r="E62" s="170">
        <v>57583339.619999997</v>
      </c>
      <c r="F62" s="170">
        <v>61898303.57</v>
      </c>
      <c r="G62" s="170">
        <v>61598655.119999997</v>
      </c>
      <c r="H62" s="170">
        <v>60437989.140000001</v>
      </c>
      <c r="I62" s="170">
        <v>59497580.380000003</v>
      </c>
      <c r="J62" s="170">
        <v>56333614.210000001</v>
      </c>
      <c r="K62" s="170">
        <v>57229127.960000001</v>
      </c>
      <c r="L62" s="170">
        <v>61098835.740000002</v>
      </c>
      <c r="M62" s="170">
        <v>69283733.719999999</v>
      </c>
      <c r="N62" s="170">
        <v>78085821.859999999</v>
      </c>
      <c r="O62" s="170">
        <v>83737919.560000002</v>
      </c>
      <c r="P62" s="170">
        <v>92504349.450000003</v>
      </c>
      <c r="Q62" s="170">
        <v>109098240.09999999</v>
      </c>
      <c r="R62" s="170">
        <v>121922259.3</v>
      </c>
      <c r="S62" s="170">
        <v>113792572.2</v>
      </c>
      <c r="T62" s="170">
        <v>120118724.59999999</v>
      </c>
      <c r="U62" s="170">
        <v>139222866</v>
      </c>
      <c r="V62" s="170">
        <v>142457463.40000001</v>
      </c>
      <c r="W62" s="170">
        <v>147563522.19999999</v>
      </c>
      <c r="X62" s="170">
        <v>147211929.40000001</v>
      </c>
      <c r="Y62" s="170">
        <v>136370208.90000001</v>
      </c>
      <c r="Z62" s="170">
        <v>139444702.81600001</v>
      </c>
      <c r="AA62" s="170">
        <v>147142043.579</v>
      </c>
      <c r="AB62" s="170">
        <v>161660648.086</v>
      </c>
      <c r="AC62" s="170">
        <v>161199829.266</v>
      </c>
      <c r="AD62" s="170">
        <v>150599437.54300001</v>
      </c>
      <c r="AE62" s="170">
        <v>171889483.88999999</v>
      </c>
    </row>
    <row r="63" spans="4:32" x14ac:dyDescent="0.25">
      <c r="D63" s="59" t="s">
        <v>18</v>
      </c>
      <c r="E63" s="170">
        <v>213519736.69999999</v>
      </c>
      <c r="F63" s="170">
        <v>204919342.19999999</v>
      </c>
      <c r="G63" s="170">
        <v>207579615.80000001</v>
      </c>
      <c r="H63" s="170">
        <v>185774034</v>
      </c>
      <c r="I63" s="170">
        <v>178845078.40000001</v>
      </c>
      <c r="J63" s="170">
        <v>197203158.59999999</v>
      </c>
      <c r="K63" s="170">
        <v>186656389.90000001</v>
      </c>
      <c r="L63" s="170">
        <v>194937915.90000001</v>
      </c>
      <c r="M63" s="170">
        <v>230547420.5</v>
      </c>
      <c r="N63" s="170">
        <v>293968927.10000002</v>
      </c>
      <c r="O63" s="170">
        <v>340191126.10000002</v>
      </c>
      <c r="P63" s="170">
        <v>414953142.39999998</v>
      </c>
      <c r="Q63" s="170">
        <v>504497712.5</v>
      </c>
      <c r="R63" s="170">
        <v>583434932.20000005</v>
      </c>
      <c r="S63" s="170">
        <v>439558794.89999998</v>
      </c>
      <c r="T63" s="170">
        <v>629643998.10000002</v>
      </c>
      <c r="U63" s="170">
        <v>798855867</v>
      </c>
      <c r="V63" s="170">
        <v>746289576</v>
      </c>
      <c r="W63" s="170">
        <v>750351847.89999998</v>
      </c>
      <c r="X63" s="170">
        <v>717781261</v>
      </c>
      <c r="Y63" s="170">
        <v>580483263.20000005</v>
      </c>
      <c r="Z63" s="170">
        <v>567519319.57099998</v>
      </c>
      <c r="AA63" s="170">
        <v>667565574.42999995</v>
      </c>
      <c r="AB63" s="170">
        <v>714710878.07200003</v>
      </c>
      <c r="AC63" s="170">
        <v>701358186.56299996</v>
      </c>
      <c r="AD63" s="170">
        <v>710020060.90100002</v>
      </c>
      <c r="AE63" s="170">
        <v>1014762826.229</v>
      </c>
    </row>
    <row r="64" spans="4:32" x14ac:dyDescent="0.25">
      <c r="D64" s="59" t="s">
        <v>19</v>
      </c>
      <c r="E64" s="170">
        <v>374985886.69999999</v>
      </c>
      <c r="F64" s="170">
        <v>458914428.39999998</v>
      </c>
      <c r="G64" s="170">
        <v>462092355.19999999</v>
      </c>
      <c r="H64" s="170">
        <v>338024519.10000002</v>
      </c>
      <c r="I64" s="170">
        <v>422220821.19999999</v>
      </c>
      <c r="J64" s="170">
        <v>662910232</v>
      </c>
      <c r="K64" s="170">
        <v>599473900.60000002</v>
      </c>
      <c r="L64" s="170">
        <v>608796049.79999995</v>
      </c>
      <c r="M64" s="170">
        <v>755271566.20000005</v>
      </c>
      <c r="N64" s="170">
        <v>1023253108</v>
      </c>
      <c r="O64" s="170">
        <v>1445510705</v>
      </c>
      <c r="P64" s="170">
        <v>1782493184</v>
      </c>
      <c r="Q64" s="170">
        <v>2025223527</v>
      </c>
      <c r="R64" s="170">
        <v>2863876207</v>
      </c>
      <c r="S64" s="170">
        <v>1802221972</v>
      </c>
      <c r="T64" s="170">
        <v>2348371257</v>
      </c>
      <c r="U64" s="170">
        <v>3257194869</v>
      </c>
      <c r="V64" s="170">
        <v>3391539273</v>
      </c>
      <c r="W64" s="170">
        <v>3307101893</v>
      </c>
      <c r="X64" s="170">
        <v>3080548224</v>
      </c>
      <c r="Y64" s="170">
        <v>1874589099</v>
      </c>
      <c r="Z64" s="170">
        <v>1522128179.0450001</v>
      </c>
      <c r="AA64" s="170">
        <v>1960082838.243</v>
      </c>
      <c r="AB64" s="170">
        <v>2486776065.1300001</v>
      </c>
      <c r="AC64" s="170">
        <v>2258355306.3330002</v>
      </c>
      <c r="AD64" s="170">
        <v>1485032154.2179999</v>
      </c>
      <c r="AE64" s="170">
        <v>2558349212.592</v>
      </c>
    </row>
    <row r="65" spans="4:31" x14ac:dyDescent="0.25">
      <c r="D65" s="59" t="s">
        <v>20</v>
      </c>
      <c r="E65" s="170">
        <v>27181893.030000001</v>
      </c>
      <c r="F65" s="170">
        <v>25375689.030000001</v>
      </c>
      <c r="G65" s="170">
        <v>27518094.43</v>
      </c>
      <c r="H65" s="170">
        <v>28573596.940000001</v>
      </c>
      <c r="I65" s="170">
        <v>24960156.02</v>
      </c>
      <c r="J65" s="170">
        <v>19707811.379999999</v>
      </c>
      <c r="K65" s="170">
        <v>19265110.219999999</v>
      </c>
      <c r="L65" s="170">
        <v>24848368.16</v>
      </c>
      <c r="M65" s="170">
        <v>31370150.09</v>
      </c>
      <c r="N65" s="170">
        <v>37553694.219999999</v>
      </c>
      <c r="O65" s="170">
        <v>39055723.890000001</v>
      </c>
      <c r="P65" s="170">
        <v>45468647.390000001</v>
      </c>
      <c r="Q65" s="170">
        <v>62099408.25</v>
      </c>
      <c r="R65" s="170">
        <v>90995971.680000007</v>
      </c>
      <c r="S65" s="170">
        <v>66065071.289999999</v>
      </c>
      <c r="T65" s="170">
        <v>82308867.780000001</v>
      </c>
      <c r="U65" s="170">
        <v>112382734.8</v>
      </c>
      <c r="V65" s="170">
        <v>108900442.59999999</v>
      </c>
      <c r="W65" s="170">
        <v>101394598.8</v>
      </c>
      <c r="X65" s="170">
        <v>98981528.689999998</v>
      </c>
      <c r="Y65" s="170">
        <v>87861654.670000002</v>
      </c>
      <c r="Z65" s="170">
        <v>90188125.454999998</v>
      </c>
      <c r="AA65" s="170">
        <v>105657702.92900001</v>
      </c>
      <c r="AB65" s="170">
        <v>98605447.922999993</v>
      </c>
      <c r="AC65" s="170">
        <v>93174793.994000003</v>
      </c>
      <c r="AD65" s="170">
        <v>105972485.95900001</v>
      </c>
      <c r="AE65" s="170">
        <v>155474375.60100001</v>
      </c>
    </row>
    <row r="66" spans="4:31" x14ac:dyDescent="0.25">
      <c r="D66" s="59" t="s">
        <v>21</v>
      </c>
      <c r="E66" s="170">
        <v>475360226.30000001</v>
      </c>
      <c r="F66" s="170">
        <v>492549019.10000002</v>
      </c>
      <c r="G66" s="170">
        <v>512596866</v>
      </c>
      <c r="H66" s="170">
        <v>518323690.19999999</v>
      </c>
      <c r="I66" s="170">
        <v>539063507.39999998</v>
      </c>
      <c r="J66" s="170">
        <v>575410511.79999995</v>
      </c>
      <c r="K66" s="170">
        <v>597204465.89999998</v>
      </c>
      <c r="L66" s="170">
        <v>668830511.79999995</v>
      </c>
      <c r="M66" s="170">
        <v>804724588.79999995</v>
      </c>
      <c r="N66" s="170">
        <v>983079440.60000002</v>
      </c>
      <c r="O66" s="170">
        <v>1114018997</v>
      </c>
      <c r="P66" s="170">
        <v>1252260580</v>
      </c>
      <c r="Q66" s="170">
        <v>1479661298</v>
      </c>
      <c r="R66" s="170">
        <v>1681000823</v>
      </c>
      <c r="S66" s="170">
        <v>1448104370</v>
      </c>
      <c r="T66" s="170">
        <v>1646746385</v>
      </c>
      <c r="U66" s="170">
        <v>1937239439</v>
      </c>
      <c r="V66" s="170">
        <v>1910635042</v>
      </c>
      <c r="W66" s="170">
        <v>1952213352</v>
      </c>
      <c r="X66" s="170">
        <v>1995879502</v>
      </c>
      <c r="Y66" s="170">
        <v>1806466226</v>
      </c>
      <c r="Z66" s="170">
        <v>1789689594.977</v>
      </c>
      <c r="AA66" s="170">
        <v>1974132877.562</v>
      </c>
      <c r="AB66" s="170">
        <v>2217955053.244</v>
      </c>
      <c r="AC66" s="170">
        <v>2167171204.0539999</v>
      </c>
      <c r="AD66" s="170">
        <v>2182991803.3559999</v>
      </c>
      <c r="AE66" s="170">
        <v>2741032359.3109999</v>
      </c>
    </row>
    <row r="67" spans="4:31" x14ac:dyDescent="0.25">
      <c r="D67" s="59" t="s">
        <v>22</v>
      </c>
      <c r="E67" s="170">
        <v>821351445.20000005</v>
      </c>
      <c r="F67" s="170">
        <v>822390719</v>
      </c>
      <c r="G67" s="170">
        <v>844441335.70000005</v>
      </c>
      <c r="H67" s="170">
        <v>825859483.70000005</v>
      </c>
      <c r="I67" s="170">
        <v>813002772.10000002</v>
      </c>
      <c r="J67" s="170">
        <v>870400253.70000005</v>
      </c>
      <c r="K67" s="170">
        <v>838076195.20000005</v>
      </c>
      <c r="L67" s="170">
        <v>888123585.89999998</v>
      </c>
      <c r="M67" s="170">
        <v>1024573866</v>
      </c>
      <c r="N67" s="170">
        <v>1288432649</v>
      </c>
      <c r="O67" s="170">
        <v>1442957176</v>
      </c>
      <c r="P67" s="170">
        <v>1704301285</v>
      </c>
      <c r="Q67" s="170">
        <v>2004308152</v>
      </c>
      <c r="R67" s="170">
        <v>2205054826</v>
      </c>
      <c r="S67" s="170">
        <v>1583573162</v>
      </c>
      <c r="T67" s="170">
        <v>1962497256</v>
      </c>
      <c r="U67" s="170">
        <v>2359087314</v>
      </c>
      <c r="V67" s="170">
        <v>2241274358</v>
      </c>
      <c r="W67" s="170">
        <v>2289358795</v>
      </c>
      <c r="X67" s="170">
        <v>2334673318</v>
      </c>
      <c r="Y67" s="170">
        <v>2082254015</v>
      </c>
      <c r="Z67" s="170">
        <v>1984865497.8050001</v>
      </c>
      <c r="AA67" s="170">
        <v>2181986229.8540001</v>
      </c>
      <c r="AB67" s="170">
        <v>2374102994.0640001</v>
      </c>
      <c r="AC67" s="170">
        <v>2237634421.3070002</v>
      </c>
      <c r="AD67" s="170">
        <v>2126175503.424</v>
      </c>
      <c r="AE67" s="170">
        <v>2819424809</v>
      </c>
    </row>
    <row r="68" spans="4:31" x14ac:dyDescent="0.25">
      <c r="D68" s="59" t="s">
        <v>23</v>
      </c>
      <c r="E68" s="170">
        <v>1938326805</v>
      </c>
      <c r="F68" s="170">
        <v>2054405375</v>
      </c>
      <c r="G68" s="170">
        <v>2179262125</v>
      </c>
      <c r="H68" s="170">
        <v>2244139373</v>
      </c>
      <c r="I68" s="170">
        <v>2353604173</v>
      </c>
      <c r="J68" s="170">
        <v>2612152674</v>
      </c>
      <c r="K68" s="170">
        <v>2473366916</v>
      </c>
      <c r="L68" s="170">
        <v>2577863742</v>
      </c>
      <c r="M68" s="170">
        <v>2947565130</v>
      </c>
      <c r="N68" s="170">
        <v>3499302689</v>
      </c>
      <c r="O68" s="170">
        <v>3817021352</v>
      </c>
      <c r="P68" s="170">
        <v>4436570105</v>
      </c>
      <c r="Q68" s="170">
        <v>5053996287</v>
      </c>
      <c r="R68" s="170">
        <v>5443760352</v>
      </c>
      <c r="S68" s="170">
        <v>4225586905</v>
      </c>
      <c r="T68" s="170">
        <v>5129486452</v>
      </c>
      <c r="U68" s="170">
        <v>5802584828</v>
      </c>
      <c r="V68" s="170">
        <v>5848903279</v>
      </c>
      <c r="W68" s="170">
        <v>6020699755</v>
      </c>
      <c r="X68" s="170">
        <v>6219781481</v>
      </c>
      <c r="Y68" s="170">
        <v>5896892751</v>
      </c>
      <c r="Z68" s="170">
        <v>5845557983.8809996</v>
      </c>
      <c r="AA68" s="170">
        <v>6403995789.533</v>
      </c>
      <c r="AB68" s="170">
        <v>6911462552.0790014</v>
      </c>
      <c r="AC68" s="170">
        <v>6755960939.0249996</v>
      </c>
      <c r="AD68" s="170">
        <v>6443521644.1949997</v>
      </c>
      <c r="AE68" s="170">
        <v>7652632018.8769999</v>
      </c>
    </row>
    <row r="69" spans="4:31" x14ac:dyDescent="0.25">
      <c r="D69" s="59" t="s">
        <v>24</v>
      </c>
      <c r="E69" s="170">
        <v>636792584</v>
      </c>
      <c r="F69" s="170">
        <v>674217648.89999998</v>
      </c>
      <c r="G69" s="170">
        <v>711012122.79999995</v>
      </c>
      <c r="H69" s="170">
        <v>714227200</v>
      </c>
      <c r="I69" s="170">
        <v>737894189</v>
      </c>
      <c r="J69" s="170">
        <v>784269351.60000002</v>
      </c>
      <c r="K69" s="170">
        <v>773943876.60000002</v>
      </c>
      <c r="L69" s="170">
        <v>808341172.60000002</v>
      </c>
      <c r="M69" s="170">
        <v>924272119.20000005</v>
      </c>
      <c r="N69" s="170">
        <v>1079451819</v>
      </c>
      <c r="O69" s="170">
        <v>1187215004</v>
      </c>
      <c r="P69" s="170">
        <v>1325206478</v>
      </c>
      <c r="Q69" s="170">
        <v>1510661778</v>
      </c>
      <c r="R69" s="170">
        <v>1650522379</v>
      </c>
      <c r="S69" s="170">
        <v>1438505671</v>
      </c>
      <c r="T69" s="170">
        <v>1632535922</v>
      </c>
      <c r="U69" s="170">
        <v>1890853813</v>
      </c>
      <c r="V69" s="170">
        <v>1973711653</v>
      </c>
      <c r="W69" s="170">
        <v>2062861939</v>
      </c>
      <c r="X69" s="170">
        <v>2170130527</v>
      </c>
      <c r="Y69" s="170">
        <v>2047452433</v>
      </c>
      <c r="Z69" s="170">
        <v>2003772867.9649999</v>
      </c>
      <c r="AA69" s="170">
        <v>2099105484.832</v>
      </c>
      <c r="AB69" s="170">
        <v>2232397985.21</v>
      </c>
      <c r="AC69" s="170">
        <v>2258808487.1059999</v>
      </c>
      <c r="AD69" s="170">
        <v>2094832011.0139999</v>
      </c>
      <c r="AE69" s="170">
        <v>2561556451.0869999</v>
      </c>
    </row>
    <row r="70" spans="4:31" ht="15.75" thickBot="1" x14ac:dyDescent="0.3">
      <c r="D70" s="60" t="s">
        <v>25</v>
      </c>
      <c r="E70" s="171">
        <v>144425539.80000001</v>
      </c>
      <c r="F70" s="171">
        <v>143984970</v>
      </c>
      <c r="G70" s="171">
        <v>157983627.19999999</v>
      </c>
      <c r="H70" s="171">
        <v>158550853.59999999</v>
      </c>
      <c r="I70" s="171">
        <v>153849497.19999999</v>
      </c>
      <c r="J70" s="171">
        <v>278784410.10000002</v>
      </c>
      <c r="K70" s="171">
        <v>247594604.30000001</v>
      </c>
      <c r="L70" s="171">
        <v>239200411.90000001</v>
      </c>
      <c r="M70" s="171">
        <v>301084162.69999999</v>
      </c>
      <c r="N70" s="171">
        <v>412802724.60000002</v>
      </c>
      <c r="O70" s="171">
        <v>460271376.69999999</v>
      </c>
      <c r="P70" s="171">
        <v>484812399.80000001</v>
      </c>
      <c r="Q70" s="171">
        <v>567688225.60000002</v>
      </c>
      <c r="R70" s="171">
        <v>663475566.79999995</v>
      </c>
      <c r="S70" s="171">
        <v>644363123</v>
      </c>
      <c r="T70" s="171">
        <v>688114904.5</v>
      </c>
      <c r="U70" s="171">
        <v>845684445.5</v>
      </c>
      <c r="V70" s="171">
        <v>913438274.10000002</v>
      </c>
      <c r="W70" s="171">
        <v>1039166302</v>
      </c>
      <c r="X70" s="171">
        <v>860531697.10000002</v>
      </c>
      <c r="Y70" s="171">
        <v>808097873.20000005</v>
      </c>
      <c r="Z70" s="171">
        <v>864861051.19200003</v>
      </c>
      <c r="AA70" s="171">
        <v>871423622.74399996</v>
      </c>
      <c r="AB70" s="171">
        <v>962693633.01900005</v>
      </c>
      <c r="AC70" s="171">
        <v>961623406.09200001</v>
      </c>
      <c r="AD70" s="171">
        <v>959022514.29400003</v>
      </c>
      <c r="AE70" s="171">
        <v>1004104604.745</v>
      </c>
    </row>
    <row r="71" spans="4:31" x14ac:dyDescent="0.25">
      <c r="D71" t="s">
        <v>51</v>
      </c>
    </row>
    <row r="72" spans="4:31" ht="15.75" thickBot="1" x14ac:dyDescent="0.3"/>
    <row r="73" spans="4:31" ht="15.75" thickBot="1" x14ac:dyDescent="0.3">
      <c r="D73" s="5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57" t="s">
        <v>15</v>
      </c>
      <c r="E74" s="50" t="e">
        <f>+B!E46/E!E88</f>
        <v>#VALUE!</v>
      </c>
      <c r="F74" s="50" t="e">
        <f>+B!F46/E!F88</f>
        <v>#VALUE!</v>
      </c>
      <c r="G74" s="50" t="e">
        <f>+B!G46/E!G88</f>
        <v>#VALUE!</v>
      </c>
      <c r="H74" s="50" t="e">
        <f>+B!H46/E!H88</f>
        <v>#VALUE!</v>
      </c>
      <c r="I74" s="50">
        <f>+B!I46/E!I88</f>
        <v>1.2661881024357743E-5</v>
      </c>
      <c r="J74" s="50">
        <f>+B!J46/E!J88</f>
        <v>1.1075945235455198E-5</v>
      </c>
      <c r="K74" s="50">
        <f>+B!K46/E!K88</f>
        <v>1.18406162434124E-5</v>
      </c>
      <c r="L74" s="50">
        <f>+B!L46/E!L88</f>
        <v>1.2300869661535759E-5</v>
      </c>
      <c r="M74" s="50">
        <f>+B!M46/E!M88</f>
        <v>1.1191735617348848E-5</v>
      </c>
      <c r="N74" s="50">
        <f>+B!N46/E!N88</f>
        <v>1.0161980086287564E-5</v>
      </c>
      <c r="O74" s="50">
        <f>+B!O46/E!O88</f>
        <v>8.7213474278920689E-6</v>
      </c>
      <c r="P74" s="50">
        <f>+B!P46/E!P88</f>
        <v>1.0034305302531007E-5</v>
      </c>
      <c r="Q74" s="50">
        <f>+B!Q46/E!Q88</f>
        <v>9.268763306275947E-6</v>
      </c>
      <c r="R74" s="50">
        <f>+B!R46/E!R88</f>
        <v>8.3278682051303915E-6</v>
      </c>
      <c r="S74" s="50">
        <f>+B!S46/E!S88</f>
        <v>1.2619686742075211E-5</v>
      </c>
      <c r="T74" s="50">
        <f>+B!T46/E!T88</f>
        <v>1.0595440596893309E-5</v>
      </c>
      <c r="U74" s="50">
        <f>+B!U46/E!U88</f>
        <v>1.2231790045155714E-5</v>
      </c>
      <c r="V74" s="50">
        <f>+B!V46/E!V88</f>
        <v>1.6246417680406405E-5</v>
      </c>
      <c r="W74" s="50">
        <f>+B!W46/E!W88</f>
        <v>1.571390641716876E-5</v>
      </c>
      <c r="X74" s="50">
        <f>+B!X46/E!X88</f>
        <v>1.3826471002747715E-5</v>
      </c>
      <c r="Y74" s="50">
        <f>+B!Y46/E!Y88</f>
        <v>1.3534012114724652E-5</v>
      </c>
      <c r="Z74" s="50">
        <f>+B!Z46/E!Z88</f>
        <v>1.2579885259012635E-5</v>
      </c>
      <c r="AA74" s="50">
        <f>+B!AA46/E!AA88</f>
        <v>1.3437039204659373E-5</v>
      </c>
      <c r="AB74" s="50">
        <f>+B!AB46/E!AB88</f>
        <v>1.3404697129673508E-5</v>
      </c>
      <c r="AC74" s="50">
        <f>+B!AC46/E!AC88</f>
        <v>1.4986505840944971E-5</v>
      </c>
      <c r="AD74" s="50">
        <f>+B!AD46/E!AD88</f>
        <v>1.3317844581388448E-5</v>
      </c>
      <c r="AE74" s="50">
        <f>+B!AE46/E!AE88</f>
        <v>1.9454342053769793E-5</v>
      </c>
    </row>
    <row r="75" spans="4:31" x14ac:dyDescent="0.25">
      <c r="D75" s="58" t="s">
        <v>16</v>
      </c>
      <c r="E75" s="51" t="e">
        <f>+B!E47/E!E89</f>
        <v>#VALUE!</v>
      </c>
      <c r="F75" s="51" t="e">
        <f>+B!F47/E!F89</f>
        <v>#VALUE!</v>
      </c>
      <c r="G75" s="51" t="e">
        <f>+B!G47/E!G89</f>
        <v>#VALUE!</v>
      </c>
      <c r="H75" s="51" t="e">
        <f>+B!H47/E!H89</f>
        <v>#VALUE!</v>
      </c>
      <c r="I75" s="51">
        <f>+B!I47/E!I89</f>
        <v>1.9944271326050493E-6</v>
      </c>
      <c r="J75" s="51">
        <f>+B!J47/E!J89</f>
        <v>1.065026555383316E-5</v>
      </c>
      <c r="K75" s="51">
        <f>+B!K47/E!K89</f>
        <v>9.9200066076199873E-6</v>
      </c>
      <c r="L75" s="51">
        <f>+B!L47/E!L89</f>
        <v>3.7896308697205885E-6</v>
      </c>
      <c r="M75" s="51">
        <f>+B!M47/E!M89</f>
        <v>3.911340673938431E-6</v>
      </c>
      <c r="N75" s="51">
        <f>+B!N47/E!N89</f>
        <v>4.4832146070757746E-6</v>
      </c>
      <c r="O75" s="51">
        <f>+B!O47/E!O89</f>
        <v>3.7501421644129395E-6</v>
      </c>
      <c r="P75" s="51">
        <f>+B!P47/E!P89</f>
        <v>5.0340864951591851E-6</v>
      </c>
      <c r="Q75" s="51">
        <f>+B!Q47/E!Q89</f>
        <v>5.2355437472280726E-6</v>
      </c>
      <c r="R75" s="51">
        <f>+B!R47/E!R89</f>
        <v>5.1424296351311318E-6</v>
      </c>
      <c r="S75" s="51">
        <f>+B!S47/E!S89</f>
        <v>5.0523837834254048E-6</v>
      </c>
      <c r="T75" s="51">
        <f>+B!T47/E!T89</f>
        <v>5.8147741267960976E-6</v>
      </c>
      <c r="U75" s="51">
        <f>+B!U47/E!U89</f>
        <v>4.1226352413832904E-6</v>
      </c>
      <c r="V75" s="51">
        <f>+B!V47/E!V89</f>
        <v>5.1313947619678076E-6</v>
      </c>
      <c r="W75" s="51">
        <f>+B!W47/E!W89</f>
        <v>7.3119266658715951E-6</v>
      </c>
      <c r="X75" s="51">
        <f>+B!X47/E!X89</f>
        <v>9.8105334262417469E-6</v>
      </c>
      <c r="Y75" s="51">
        <f>+B!Y47/E!Y89</f>
        <v>1.7043709522807311E-5</v>
      </c>
      <c r="Z75" s="51">
        <f>+B!Z47/E!Z89</f>
        <v>2.3936483907917344E-5</v>
      </c>
      <c r="AA75" s="51">
        <f>+B!AA47/E!AA89</f>
        <v>2.5661255472184318E-5</v>
      </c>
      <c r="AB75" s="51">
        <f>+B!AB47/E!AB89</f>
        <v>3.0948789438313727E-5</v>
      </c>
      <c r="AC75" s="51">
        <f>+B!AC47/E!AC89</f>
        <v>3.3418017465688459E-5</v>
      </c>
      <c r="AD75" s="51">
        <f>+B!AD47/E!AD89</f>
        <v>2.7478518935857986E-5</v>
      </c>
      <c r="AE75" s="51">
        <f>+B!AE47/E!AE89</f>
        <v>3.7844580692816469E-5</v>
      </c>
    </row>
    <row r="76" spans="4:31" x14ac:dyDescent="0.25">
      <c r="D76" s="59" t="s">
        <v>17</v>
      </c>
      <c r="E76" s="52" t="e">
        <f>+B!E48/E!E90</f>
        <v>#VALUE!</v>
      </c>
      <c r="F76" s="52" t="e">
        <f>+B!F48/E!F90</f>
        <v>#VALUE!</v>
      </c>
      <c r="G76" s="52" t="e">
        <f>+B!G48/E!G90</f>
        <v>#VALUE!</v>
      </c>
      <c r="H76" s="52" t="e">
        <f>+B!H48/E!H90</f>
        <v>#VALUE!</v>
      </c>
      <c r="I76" s="52" t="e">
        <f>+B!I48/E!I90</f>
        <v>#VALUE!</v>
      </c>
      <c r="J76" s="52">
        <f>+B!J48/E!J90</f>
        <v>3.1949023313955972E-8</v>
      </c>
      <c r="K76" s="52" t="e">
        <f>+B!K48/E!K90</f>
        <v>#VALUE!</v>
      </c>
      <c r="L76" s="52">
        <f>+B!L48/E!L90</f>
        <v>8.6688845309068179E-10</v>
      </c>
      <c r="M76" s="52">
        <f>+B!M48/E!M90</f>
        <v>3.445200500990177E-8</v>
      </c>
      <c r="N76" s="52">
        <f>+B!N48/E!N90</f>
        <v>1.4735662797131111E-7</v>
      </c>
      <c r="O76" s="52">
        <f>+B!O48/E!O90</f>
        <v>2.6692056383680266E-8</v>
      </c>
      <c r="P76" s="52">
        <f>+B!P48/E!P90</f>
        <v>1.8123560658495195E-7</v>
      </c>
      <c r="Q76" s="52" t="e">
        <f>+B!Q48/E!Q90</f>
        <v>#VALUE!</v>
      </c>
      <c r="R76" s="52">
        <f>+B!R48/E!R90</f>
        <v>1.7057078747763733E-6</v>
      </c>
      <c r="S76" s="52">
        <f>+B!S48/E!S90</f>
        <v>9.1495844103573033E-7</v>
      </c>
      <c r="T76" s="52">
        <f>+B!T48/E!T90</f>
        <v>6.4178521955637888E-7</v>
      </c>
      <c r="U76" s="52">
        <f>+B!U48/E!U90</f>
        <v>6.5834525608336791E-7</v>
      </c>
      <c r="V76" s="52">
        <f>+B!V48/E!V90</f>
        <v>1.4932225829322425E-6</v>
      </c>
      <c r="W76" s="52">
        <f>+B!W48/E!W90</f>
        <v>3.0350321333514824E-6</v>
      </c>
      <c r="X76" s="52">
        <f>+B!X48/E!X90</f>
        <v>5.6489693895586719E-6</v>
      </c>
      <c r="Y76" s="52">
        <f>+B!Y48/E!Y90</f>
        <v>8.4171855333698286E-6</v>
      </c>
      <c r="Z76" s="52">
        <f>+B!Z48/E!Z90</f>
        <v>3.9715629539650466E-6</v>
      </c>
      <c r="AA76" s="52">
        <f>+B!AA48/E!AA90</f>
        <v>2.0720063516284898E-5</v>
      </c>
      <c r="AB76" s="52">
        <f>+B!AB48/E!AB90</f>
        <v>2.014389855305308E-5</v>
      </c>
      <c r="AC76" s="52">
        <f>+B!AC48/E!AC90</f>
        <v>3.6493674255285432E-5</v>
      </c>
      <c r="AD76" s="52">
        <f>+B!AD48/E!AD90</f>
        <v>6.1323156808589546E-5</v>
      </c>
      <c r="AE76" s="52">
        <f>+B!AE48/E!AE90</f>
        <v>2.3446548790554794E-5</v>
      </c>
    </row>
    <row r="77" spans="4:31" x14ac:dyDescent="0.25">
      <c r="D77" s="59" t="s">
        <v>18</v>
      </c>
      <c r="E77" s="52" t="e">
        <f>+B!E49/E!E91</f>
        <v>#VALUE!</v>
      </c>
      <c r="F77" s="52" t="e">
        <f>+B!F49/E!F91</f>
        <v>#VALUE!</v>
      </c>
      <c r="G77" s="52" t="e">
        <f>+B!G49/E!G91</f>
        <v>#VALUE!</v>
      </c>
      <c r="H77" s="52" t="e">
        <f>+B!H49/E!H91</f>
        <v>#VALUE!</v>
      </c>
      <c r="I77" s="52">
        <f>+B!I49/E!I91</f>
        <v>4.586495227270255E-6</v>
      </c>
      <c r="J77" s="52">
        <f>+B!J49/E!J91</f>
        <v>4.3695145634993266E-6</v>
      </c>
      <c r="K77" s="52">
        <f>+B!K49/E!K91</f>
        <v>2.9103843144883634E-6</v>
      </c>
      <c r="L77" s="52">
        <f>+B!L49/E!L91</f>
        <v>4.7676481037006203E-6</v>
      </c>
      <c r="M77" s="52">
        <f>+B!M49/E!M91</f>
        <v>5.5626704601236449E-6</v>
      </c>
      <c r="N77" s="52">
        <f>+B!N49/E!N91</f>
        <v>4.1160831336534249E-6</v>
      </c>
      <c r="O77" s="52">
        <f>+B!O49/E!O91</f>
        <v>3.8755478588379495E-6</v>
      </c>
      <c r="P77" s="52">
        <f>+B!P49/E!P91</f>
        <v>2.539017800102709E-6</v>
      </c>
      <c r="Q77" s="52">
        <f>+B!Q49/E!Q91</f>
        <v>1.7559399232851635E-6</v>
      </c>
      <c r="R77" s="52">
        <f>+B!R49/E!R91</f>
        <v>2.5531899305186832E-6</v>
      </c>
      <c r="S77" s="52">
        <f>+B!S49/E!S91</f>
        <v>2.0837196397972145E-6</v>
      </c>
      <c r="T77" s="52">
        <f>+B!T49/E!T91</f>
        <v>2.0603675280471782E-6</v>
      </c>
      <c r="U77" s="52">
        <f>+B!U49/E!U91</f>
        <v>3.5774846048256967E-6</v>
      </c>
      <c r="V77" s="52">
        <f>+B!V49/E!V91</f>
        <v>4.063960971436595E-6</v>
      </c>
      <c r="W77" s="52">
        <f>+B!W49/E!W91</f>
        <v>2.199551674941743E-6</v>
      </c>
      <c r="X77" s="52">
        <f>+B!X49/E!X91</f>
        <v>2.0973824780745298E-6</v>
      </c>
      <c r="Y77" s="52">
        <f>+B!Y49/E!Y91</f>
        <v>2.2748143006726619E-6</v>
      </c>
      <c r="Z77" s="52">
        <f>+B!Z49/E!Z91</f>
        <v>1.9043785782370658E-6</v>
      </c>
      <c r="AA77" s="52">
        <f>+B!AA49/E!AA91</f>
        <v>2.6057461161870226E-6</v>
      </c>
      <c r="AB77" s="52">
        <f>+B!AB49/E!AB91</f>
        <v>1.2904487272354078E-6</v>
      </c>
      <c r="AC77" s="52">
        <f>+B!AC49/E!AC91</f>
        <v>3.911263466964726E-6</v>
      </c>
      <c r="AD77" s="52">
        <f>+B!AD49/E!AD91</f>
        <v>2.975609906588267E-6</v>
      </c>
      <c r="AE77" s="52">
        <f>+B!AE49/E!AE91</f>
        <v>2.6446619164639718E-6</v>
      </c>
    </row>
    <row r="78" spans="4:31" x14ac:dyDescent="0.25">
      <c r="D78" s="59" t="s">
        <v>19</v>
      </c>
      <c r="E78" s="52" t="e">
        <f>+B!E50/E!E92</f>
        <v>#VALUE!</v>
      </c>
      <c r="F78" s="52" t="e">
        <f>+B!F50/E!F92</f>
        <v>#VALUE!</v>
      </c>
      <c r="G78" s="52" t="e">
        <f>+B!G50/E!G92</f>
        <v>#VALUE!</v>
      </c>
      <c r="H78" s="52" t="e">
        <f>+B!H50/E!H92</f>
        <v>#VALUE!</v>
      </c>
      <c r="I78" s="52">
        <f>+B!I50/E!I92</f>
        <v>1.6003772987053964E-7</v>
      </c>
      <c r="J78" s="52">
        <f>+B!J50/E!J92</f>
        <v>7.1253549255848303E-8</v>
      </c>
      <c r="K78" s="52">
        <f>+B!K50/E!K92</f>
        <v>1.4533293510088387E-7</v>
      </c>
      <c r="L78" s="52">
        <f>+B!L50/E!L92</f>
        <v>3.2850609908970101E-7</v>
      </c>
      <c r="M78" s="52">
        <f>+B!M50/E!M92</f>
        <v>1.6376470110315646E-6</v>
      </c>
      <c r="N78" s="52">
        <f>+B!N50/E!N92</f>
        <v>7.6151944984551058E-7</v>
      </c>
      <c r="O78" s="52">
        <f>+B!O50/E!O92</f>
        <v>6.059111968468511E-7</v>
      </c>
      <c r="P78" s="52">
        <f>+B!P50/E!P92</f>
        <v>5.4106256145488986E-7</v>
      </c>
      <c r="Q78" s="52">
        <f>+B!Q50/E!Q92</f>
        <v>1.110006583947956E-7</v>
      </c>
      <c r="R78" s="52">
        <f>+B!R50/E!R92</f>
        <v>1.0777198877374079E-7</v>
      </c>
      <c r="S78" s="52">
        <f>+B!S50/E!S92</f>
        <v>9.8742155804966781E-8</v>
      </c>
      <c r="T78" s="52">
        <f>+B!T50/E!T92</f>
        <v>5.6964792422046056E-7</v>
      </c>
      <c r="U78" s="52">
        <f>+B!U50/E!U92</f>
        <v>1.848314544630515E-7</v>
      </c>
      <c r="V78" s="52">
        <f>+B!V50/E!V92</f>
        <v>1.3363321307371812E-7</v>
      </c>
      <c r="W78" s="52">
        <f>+B!W50/E!W92</f>
        <v>1.8441571468158258E-7</v>
      </c>
      <c r="X78" s="52">
        <f>+B!X50/E!X92</f>
        <v>5.5284285616271477E-7</v>
      </c>
      <c r="Y78" s="52">
        <f>+B!Y50/E!Y92</f>
        <v>1.0287517537456336E-6</v>
      </c>
      <c r="Z78" s="52">
        <f>+B!Z50/E!Z92</f>
        <v>7.6430264013684281E-7</v>
      </c>
      <c r="AA78" s="52">
        <f>+B!AA50/E!AA92</f>
        <v>2.9902612342579321E-7</v>
      </c>
      <c r="AB78" s="52">
        <f>+B!AB50/E!AB92</f>
        <v>6.0624096146790275E-7</v>
      </c>
      <c r="AC78" s="52">
        <f>+B!AC50/E!AC92</f>
        <v>2.0153456894636896E-6</v>
      </c>
      <c r="AD78" s="52">
        <f>+B!AD50/E!AD92</f>
        <v>4.1404319788646207E-6</v>
      </c>
      <c r="AE78" s="52">
        <f>+B!AE50/E!AE92</f>
        <v>2.4736628715927805E-5</v>
      </c>
    </row>
    <row r="79" spans="4:31" x14ac:dyDescent="0.25">
      <c r="D79" s="59" t="s">
        <v>20</v>
      </c>
      <c r="E79" s="52" t="e">
        <f>+B!E51/E!E93</f>
        <v>#VALUE!</v>
      </c>
      <c r="F79" s="52" t="e">
        <f>+B!F51/E!F93</f>
        <v>#VALUE!</v>
      </c>
      <c r="G79" s="52" t="e">
        <f>+B!G51/E!G93</f>
        <v>#VALUE!</v>
      </c>
      <c r="H79" s="52" t="e">
        <f>+B!H51/E!H93</f>
        <v>#VALUE!</v>
      </c>
      <c r="I79" s="52">
        <f>+B!I51/E!I93</f>
        <v>8.1699399544668026E-6</v>
      </c>
      <c r="J79" s="52">
        <f>+B!J51/E!J93</f>
        <v>6.0948330252192785E-6</v>
      </c>
      <c r="K79" s="52">
        <f>+B!K51/E!K93</f>
        <v>1.250999870771533E-5</v>
      </c>
      <c r="L79" s="52">
        <f>+B!L51/E!L93</f>
        <v>1.2199504393200638E-5</v>
      </c>
      <c r="M79" s="52">
        <f>+B!M51/E!M93</f>
        <v>1.0809619640770993E-5</v>
      </c>
      <c r="N79" s="52">
        <f>+B!N51/E!N93</f>
        <v>9.7465666923692317E-6</v>
      </c>
      <c r="O79" s="52">
        <f>+B!O51/E!O93</f>
        <v>2.0948185829166457E-5</v>
      </c>
      <c r="P79" s="52">
        <f>+B!P51/E!P93</f>
        <v>9.4145764513833754E-6</v>
      </c>
      <c r="Q79" s="52">
        <f>+B!Q51/E!Q93</f>
        <v>5.086212796927075E-6</v>
      </c>
      <c r="R79" s="52">
        <f>+B!R51/E!R93</f>
        <v>7.2117916869640834E-6</v>
      </c>
      <c r="S79" s="52">
        <f>+B!S51/E!S93</f>
        <v>5.525241042484987E-6</v>
      </c>
      <c r="T79" s="52">
        <f>+B!T51/E!T93</f>
        <v>5.2852231764242585E-6</v>
      </c>
      <c r="U79" s="52">
        <f>+B!U51/E!U93</f>
        <v>5.9505211146373603E-6</v>
      </c>
      <c r="V79" s="52">
        <f>+B!V51/E!V93</f>
        <v>8.9689182139565963E-6</v>
      </c>
      <c r="W79" s="52">
        <f>+B!W51/E!W93</f>
        <v>9.656416179233288E-6</v>
      </c>
      <c r="X79" s="52">
        <f>+B!X51/E!X93</f>
        <v>1.6174067737585446E-5</v>
      </c>
      <c r="Y79" s="52">
        <f>+B!Y51/E!Y93</f>
        <v>9.7961989181046873E-6</v>
      </c>
      <c r="Z79" s="52">
        <f>+B!Z51/E!Z93</f>
        <v>5.7424891837430443E-6</v>
      </c>
      <c r="AA79" s="52">
        <f>+B!AA51/E!AA93</f>
        <v>3.4952474274933749E-6</v>
      </c>
      <c r="AB79" s="52">
        <f>+B!AB51/E!AB93</f>
        <v>4.696548338151389E-6</v>
      </c>
      <c r="AC79" s="52">
        <f>+B!AC51/E!AC93</f>
        <v>9.9149135861808666E-6</v>
      </c>
      <c r="AD79" s="52">
        <f>+B!AD51/E!AD93</f>
        <v>2.5009386035230689E-5</v>
      </c>
      <c r="AE79" s="52">
        <f>+B!AE51/E!AE93</f>
        <v>5.6585781392146816E-5</v>
      </c>
    </row>
    <row r="80" spans="4:31" x14ac:dyDescent="0.25">
      <c r="D80" s="59" t="s">
        <v>21</v>
      </c>
      <c r="E80" s="52" t="e">
        <f>+B!E52/E!E94</f>
        <v>#VALUE!</v>
      </c>
      <c r="F80" s="52" t="e">
        <f>+B!F52/E!F94</f>
        <v>#VALUE!</v>
      </c>
      <c r="G80" s="52" t="e">
        <f>+B!G52/E!G94</f>
        <v>#VALUE!</v>
      </c>
      <c r="H80" s="52" t="e">
        <f>+B!H52/E!H94</f>
        <v>#VALUE!</v>
      </c>
      <c r="I80" s="52">
        <f>+B!I52/E!I94</f>
        <v>7.3586999024914779E-5</v>
      </c>
      <c r="J80" s="52">
        <f>+B!J52/E!J94</f>
        <v>6.5363366788963084E-5</v>
      </c>
      <c r="K80" s="52">
        <f>+B!K52/E!K94</f>
        <v>5.2938199573844776E-5</v>
      </c>
      <c r="L80" s="52">
        <f>+B!L52/E!L94</f>
        <v>7.009366382552708E-5</v>
      </c>
      <c r="M80" s="52">
        <f>+B!M52/E!M94</f>
        <v>5.7565624759821441E-5</v>
      </c>
      <c r="N80" s="52">
        <f>+B!N52/E!N94</f>
        <v>5.165067137493779E-5</v>
      </c>
      <c r="O80" s="52">
        <f>+B!O52/E!O94</f>
        <v>4.1564182259640767E-5</v>
      </c>
      <c r="P80" s="52">
        <f>+B!P52/E!P94</f>
        <v>4.6952265084052962E-5</v>
      </c>
      <c r="Q80" s="52">
        <f>+B!Q52/E!Q94</f>
        <v>4.1001689953552389E-5</v>
      </c>
      <c r="R80" s="52">
        <f>+B!R52/E!R94</f>
        <v>4.2919425048552548E-5</v>
      </c>
      <c r="S80" s="52">
        <f>+B!S52/E!S94</f>
        <v>6.226586883268783E-5</v>
      </c>
      <c r="T80" s="52">
        <f>+B!T52/E!T94</f>
        <v>5.6012423049416589E-5</v>
      </c>
      <c r="U80" s="52">
        <f>+B!U52/E!U94</f>
        <v>5.9110166995034894E-5</v>
      </c>
      <c r="V80" s="52">
        <f>+B!V52/E!V94</f>
        <v>8.7119771366206454E-5</v>
      </c>
      <c r="W80" s="52">
        <f>+B!W52/E!W94</f>
        <v>7.3900931057669351E-5</v>
      </c>
      <c r="X80" s="52">
        <f>+B!X52/E!X94</f>
        <v>7.5592895665785385E-5</v>
      </c>
      <c r="Y80" s="52">
        <f>+B!Y52/E!Y94</f>
        <v>5.9235316354435843E-5</v>
      </c>
      <c r="Z80" s="52">
        <f>+B!Z52/E!Z94</f>
        <v>6.0724378700604624E-5</v>
      </c>
      <c r="AA80" s="52">
        <f>+B!AA52/E!AA94</f>
        <v>7.0872450757648934E-5</v>
      </c>
      <c r="AB80" s="52">
        <f>+B!AB52/E!AB94</f>
        <v>7.0819065398772634E-5</v>
      </c>
      <c r="AC80" s="52">
        <f>+B!AC52/E!AC94</f>
        <v>7.4052690818645467E-5</v>
      </c>
      <c r="AD80" s="52">
        <f>+B!AD52/E!AD94</f>
        <v>6.1644063754302369E-5</v>
      </c>
      <c r="AE80" s="52">
        <f>+B!AE52/E!AE94</f>
        <v>8.5226766052166905E-5</v>
      </c>
    </row>
    <row r="81" spans="4:31" x14ac:dyDescent="0.25">
      <c r="D81" s="59" t="s">
        <v>22</v>
      </c>
      <c r="E81" s="52" t="e">
        <f>+B!E53/E!E95</f>
        <v>#VALUE!</v>
      </c>
      <c r="F81" s="52" t="e">
        <f>+B!F53/E!F95</f>
        <v>#VALUE!</v>
      </c>
      <c r="G81" s="52" t="e">
        <f>+B!G53/E!G95</f>
        <v>#VALUE!</v>
      </c>
      <c r="H81" s="52" t="e">
        <f>+B!H53/E!H95</f>
        <v>#VALUE!</v>
      </c>
      <c r="I81" s="52">
        <f>+B!I53/E!I95</f>
        <v>1.3615572714417809E-5</v>
      </c>
      <c r="J81" s="52">
        <f>+B!J53/E!J95</f>
        <v>1.4364372428815999E-5</v>
      </c>
      <c r="K81" s="52">
        <f>+B!K53/E!K95</f>
        <v>1.6701563267916638E-5</v>
      </c>
      <c r="L81" s="52">
        <f>+B!L53/E!L95</f>
        <v>1.6745588162403563E-5</v>
      </c>
      <c r="M81" s="52">
        <f>+B!M53/E!M95</f>
        <v>1.5600127311585275E-5</v>
      </c>
      <c r="N81" s="52">
        <f>+B!N53/E!N95</f>
        <v>1.3129365207087607E-5</v>
      </c>
      <c r="O81" s="52">
        <f>+B!O53/E!O95</f>
        <v>1.1883994334850176E-5</v>
      </c>
      <c r="P81" s="52">
        <f>+B!P53/E!P95</f>
        <v>1.7006201202055433E-5</v>
      </c>
      <c r="Q81" s="52">
        <f>+B!Q53/E!Q95</f>
        <v>1.2491381416739026E-5</v>
      </c>
      <c r="R81" s="52">
        <f>+B!R53/E!R95</f>
        <v>7.6430660210812932E-6</v>
      </c>
      <c r="S81" s="52">
        <f>+B!S53/E!S95</f>
        <v>1.249701018800448E-5</v>
      </c>
      <c r="T81" s="52">
        <f>+B!T53/E!T95</f>
        <v>7.9070080406341958E-6</v>
      </c>
      <c r="U81" s="52">
        <f>+B!U53/E!U95</f>
        <v>1.2160064221984869E-5</v>
      </c>
      <c r="V81" s="52">
        <f>+B!V53/E!V95</f>
        <v>9.1550494499854607E-6</v>
      </c>
      <c r="W81" s="52">
        <f>+B!W53/E!W95</f>
        <v>2.3775781209496095E-5</v>
      </c>
      <c r="X81" s="52">
        <f>+B!X53/E!X95</f>
        <v>1.3300579870588114E-5</v>
      </c>
      <c r="Y81" s="52">
        <f>+B!Y53/E!Y95</f>
        <v>1.7810402837248728E-5</v>
      </c>
      <c r="Z81" s="52">
        <f>+B!Z53/E!Z95</f>
        <v>9.1734090013639693E-6</v>
      </c>
      <c r="AA81" s="52">
        <f>+B!AA53/E!AA95</f>
        <v>9.3704598106577668E-6</v>
      </c>
      <c r="AB81" s="52">
        <f>+B!AB53/E!AB95</f>
        <v>8.9092284882715945E-6</v>
      </c>
      <c r="AC81" s="52">
        <f>+B!AC53/E!AC95</f>
        <v>1.0054845218478905E-5</v>
      </c>
      <c r="AD81" s="52">
        <f>+B!AD53/E!AD95</f>
        <v>6.2409401041562577E-6</v>
      </c>
      <c r="AE81" s="52">
        <f>+B!AE53/E!AE95</f>
        <v>6.1911766731799484E-6</v>
      </c>
    </row>
    <row r="82" spans="4:31" x14ac:dyDescent="0.25">
      <c r="D82" s="59" t="s">
        <v>23</v>
      </c>
      <c r="E82" s="52" t="e">
        <f>+B!E54/E!E96</f>
        <v>#VALUE!</v>
      </c>
      <c r="F82" s="52" t="e">
        <f>+B!F54/E!F96</f>
        <v>#VALUE!</v>
      </c>
      <c r="G82" s="52" t="e">
        <f>+B!G54/E!G96</f>
        <v>#VALUE!</v>
      </c>
      <c r="H82" s="52" t="e">
        <f>+B!H54/E!H96</f>
        <v>#VALUE!</v>
      </c>
      <c r="I82" s="52">
        <f>+B!I54/E!I96</f>
        <v>6.2867375720809558E-6</v>
      </c>
      <c r="J82" s="52">
        <f>+B!J54/E!J96</f>
        <v>3.3773273623346777E-6</v>
      </c>
      <c r="K82" s="52">
        <f>+B!K54/E!K96</f>
        <v>6.7500307696732505E-6</v>
      </c>
      <c r="L82" s="52">
        <f>+B!L54/E!L96</f>
        <v>3.8269716498233473E-6</v>
      </c>
      <c r="M82" s="52">
        <f>+B!M54/E!M96</f>
        <v>4.1097947043536679E-6</v>
      </c>
      <c r="N82" s="52">
        <f>+B!N54/E!N96</f>
        <v>4.5382142939249143E-6</v>
      </c>
      <c r="O82" s="52">
        <f>+B!O54/E!O96</f>
        <v>4.4758422446733877E-6</v>
      </c>
      <c r="P82" s="52">
        <f>+B!P54/E!P96</f>
        <v>5.2066296848411706E-6</v>
      </c>
      <c r="Q82" s="52">
        <f>+B!Q54/E!Q96</f>
        <v>6.4881914895735395E-6</v>
      </c>
      <c r="R82" s="52">
        <f>+B!R54/E!R96</f>
        <v>5.5735488687349848E-6</v>
      </c>
      <c r="S82" s="52">
        <f>+B!S54/E!S96</f>
        <v>8.011850335856902E-6</v>
      </c>
      <c r="T82" s="52">
        <f>+B!T54/E!T96</f>
        <v>6.2128316310743916E-6</v>
      </c>
      <c r="U82" s="52">
        <f>+B!U54/E!U96</f>
        <v>9.5465205971415469E-6</v>
      </c>
      <c r="V82" s="52">
        <f>+B!V54/E!V96</f>
        <v>1.2962687415843788E-5</v>
      </c>
      <c r="W82" s="52">
        <f>+B!W54/E!W96</f>
        <v>1.0086183721125054E-5</v>
      </c>
      <c r="X82" s="52">
        <f>+B!X54/E!X96</f>
        <v>6.4932289528860946E-6</v>
      </c>
      <c r="Y82" s="52">
        <f>+B!Y54/E!Y96</f>
        <v>6.1969084748206529E-6</v>
      </c>
      <c r="Z82" s="52">
        <f>+B!Z54/E!Z96</f>
        <v>5.1994705792420304E-6</v>
      </c>
      <c r="AA82" s="52">
        <f>+B!AA54/E!AA96</f>
        <v>3.9350486960308244E-6</v>
      </c>
      <c r="AB82" s="52">
        <f>+B!AB54/E!AB96</f>
        <v>3.3264939702893725E-6</v>
      </c>
      <c r="AC82" s="52">
        <f>+B!AC54/E!AC96</f>
        <v>4.2969344081395044E-6</v>
      </c>
      <c r="AD82" s="52">
        <f>+B!AD54/E!AD96</f>
        <v>3.2773740462240515E-6</v>
      </c>
      <c r="AE82" s="52">
        <f>+B!AE54/E!AE96</f>
        <v>4.3741972683351661E-6</v>
      </c>
    </row>
    <row r="83" spans="4:31" x14ac:dyDescent="0.25">
      <c r="D83" s="59" t="s">
        <v>24</v>
      </c>
      <c r="E83" s="52" t="e">
        <f>+B!E55/E!E97</f>
        <v>#VALUE!</v>
      </c>
      <c r="F83" s="52" t="e">
        <f>+B!F55/E!F97</f>
        <v>#VALUE!</v>
      </c>
      <c r="G83" s="52" t="e">
        <f>+B!G55/E!G97</f>
        <v>#VALUE!</v>
      </c>
      <c r="H83" s="52" t="e">
        <f>+B!H55/E!H97</f>
        <v>#VALUE!</v>
      </c>
      <c r="I83" s="52">
        <f>+B!I55/E!I97</f>
        <v>3.9503011480805109E-6</v>
      </c>
      <c r="J83" s="52">
        <f>+B!J55/E!J97</f>
        <v>7.1178756857239733E-6</v>
      </c>
      <c r="K83" s="52">
        <f>+B!K55/E!K97</f>
        <v>6.3691507520415953E-6</v>
      </c>
      <c r="L83" s="52">
        <f>+B!L55/E!L97</f>
        <v>4.0737531238509379E-6</v>
      </c>
      <c r="M83" s="52">
        <f>+B!M55/E!M97</f>
        <v>4.1987985569726663E-6</v>
      </c>
      <c r="N83" s="52">
        <f>+B!N55/E!N97</f>
        <v>3.868971399275964E-6</v>
      </c>
      <c r="O83" s="52">
        <f>+B!O55/E!O97</f>
        <v>3.5030703012681072E-6</v>
      </c>
      <c r="P83" s="52">
        <f>+B!P55/E!P97</f>
        <v>3.1923791626140952E-6</v>
      </c>
      <c r="Q83" s="52">
        <f>+B!Q55/E!Q97</f>
        <v>3.3847167953438391E-6</v>
      </c>
      <c r="R83" s="52">
        <f>+B!R55/E!R97</f>
        <v>3.6659619290181227E-6</v>
      </c>
      <c r="S83" s="52">
        <f>+B!S55/E!S97</f>
        <v>4.6018677628772268E-6</v>
      </c>
      <c r="T83" s="52">
        <f>+B!T55/E!T97</f>
        <v>5.5028181398825489E-6</v>
      </c>
      <c r="U83" s="52">
        <f>+B!U55/E!U97</f>
        <v>5.206821409923093E-6</v>
      </c>
      <c r="V83" s="52">
        <f>+B!V55/E!V97</f>
        <v>9.5375804291849132E-6</v>
      </c>
      <c r="W83" s="52">
        <f>+B!W55/E!W97</f>
        <v>8.7827496643657594E-6</v>
      </c>
      <c r="X83" s="52">
        <f>+B!X55/E!X97</f>
        <v>6.5809230122074367E-6</v>
      </c>
      <c r="Y83" s="52">
        <f>+B!Y55/E!Y97</f>
        <v>6.8279728493526323E-6</v>
      </c>
      <c r="Z83" s="52">
        <f>+B!Z55/E!Z97</f>
        <v>4.762315508343881E-6</v>
      </c>
      <c r="AA83" s="52">
        <f>+B!AA55/E!AA97</f>
        <v>5.4649285247608911E-6</v>
      </c>
      <c r="AB83" s="52">
        <f>+B!AB55/E!AB97</f>
        <v>5.0940086693214836E-6</v>
      </c>
      <c r="AC83" s="52">
        <f>+B!AC55/E!AC97</f>
        <v>4.8684586295896694E-6</v>
      </c>
      <c r="AD83" s="52">
        <f>+B!AD55/E!AD97</f>
        <v>3.1790657439100909E-6</v>
      </c>
      <c r="AE83" s="52">
        <f>+B!AE55/E!AE97</f>
        <v>3.196169186748289E-6</v>
      </c>
    </row>
    <row r="84" spans="4:31" ht="15.75" thickBot="1" x14ac:dyDescent="0.3">
      <c r="D84" s="60" t="s">
        <v>25</v>
      </c>
      <c r="E84" s="53" t="e">
        <f>+B!E56/E!E98</f>
        <v>#VALUE!</v>
      </c>
      <c r="F84" s="53" t="e">
        <f>+B!F56/E!F98</f>
        <v>#VALUE!</v>
      </c>
      <c r="G84" s="53" t="e">
        <f>+B!G56/E!G98</f>
        <v>#VALUE!</v>
      </c>
      <c r="H84" s="53" t="e">
        <f>+B!H56/E!H98</f>
        <v>#VALUE!</v>
      </c>
      <c r="I84" s="53">
        <f>+B!I56/E!I98</f>
        <v>3.4039852110989631E-9</v>
      </c>
      <c r="J84" s="53">
        <f>+B!J56/E!J98</f>
        <v>2.4446592077558461E-10</v>
      </c>
      <c r="K84" s="53">
        <f>+B!K56/E!K98</f>
        <v>2.4428259983928786E-10</v>
      </c>
      <c r="L84" s="53">
        <f>+B!L56/E!L98</f>
        <v>1.124473284858985E-7</v>
      </c>
      <c r="M84" s="53">
        <f>+B!M56/E!M98</f>
        <v>2.3082039923786121E-7</v>
      </c>
      <c r="N84" s="53">
        <f>+B!N56/E!N98</f>
        <v>4.5364270461335054E-8</v>
      </c>
      <c r="O84" s="53">
        <f>+B!O56/E!O98</f>
        <v>2.2660915737771743E-7</v>
      </c>
      <c r="P84" s="53">
        <f>+B!P56/E!P98</f>
        <v>2.3027671220962475E-7</v>
      </c>
      <c r="Q84" s="53">
        <f>+B!Q56/E!Q98</f>
        <v>2.9750352052148073E-7</v>
      </c>
      <c r="R84" s="53">
        <f>+B!R56/E!R98</f>
        <v>4.2271068108694527E-7</v>
      </c>
      <c r="S84" s="53">
        <f>+B!S56/E!S98</f>
        <v>2.313694281691146E-7</v>
      </c>
      <c r="T84" s="53">
        <f>+B!T56/E!T98</f>
        <v>3.4514588950993364E-7</v>
      </c>
      <c r="U84" s="53">
        <f>+B!U56/E!U98</f>
        <v>1.8569447412923057E-7</v>
      </c>
      <c r="V84" s="53">
        <f>+B!V56/E!V98</f>
        <v>1.2323077283048515E-7</v>
      </c>
      <c r="W84" s="53">
        <f>+B!W56/E!W98</f>
        <v>1.0696220720133363E-7</v>
      </c>
      <c r="X84" s="53">
        <f>+B!X56/E!X98</f>
        <v>2.6976705059170069E-7</v>
      </c>
      <c r="Y84" s="53">
        <f>+B!Y56/E!Y98</f>
        <v>1.5173902718883197E-7</v>
      </c>
      <c r="Z84" s="53">
        <f>+B!Z56/E!Z98</f>
        <v>2.1275319828389614E-7</v>
      </c>
      <c r="AA84" s="53">
        <f>+B!AA56/E!AA98</f>
        <v>1.9146608086047065E-7</v>
      </c>
      <c r="AB84" s="53">
        <f>+B!AB56/E!AB98</f>
        <v>1.3174865102224415E-7</v>
      </c>
      <c r="AC84" s="53">
        <f>+B!AC56/E!AC98</f>
        <v>1.5465682005020511E-7</v>
      </c>
      <c r="AD84" s="53">
        <f>+B!AD56/E!AD98</f>
        <v>8.074376083122685E-8</v>
      </c>
      <c r="AE84" s="53">
        <f>+B!AE56/E!AE98</f>
        <v>1.4613920474415059E-7</v>
      </c>
    </row>
    <row r="85" spans="4:31" x14ac:dyDescent="0.25">
      <c r="D85" t="s">
        <v>52</v>
      </c>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4:31" ht="15.75" thickBot="1" x14ac:dyDescent="0.3"/>
    <row r="87" spans="4:31" ht="15.75" thickBot="1" x14ac:dyDescent="0.3">
      <c r="D87" s="5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57" t="s">
        <v>15</v>
      </c>
      <c r="E88" s="168">
        <v>5184323000</v>
      </c>
      <c r="F88" s="168">
        <v>5436080011</v>
      </c>
      <c r="G88" s="168">
        <v>5643427103</v>
      </c>
      <c r="H88" s="168">
        <v>5575508699</v>
      </c>
      <c r="I88" s="168">
        <v>5798688983</v>
      </c>
      <c r="J88" s="168">
        <v>6565966015</v>
      </c>
      <c r="K88" s="168">
        <v>6316454183</v>
      </c>
      <c r="L88" s="168">
        <v>6637444526</v>
      </c>
      <c r="M88" s="168">
        <v>7745599339</v>
      </c>
      <c r="N88" s="168">
        <v>9450255677</v>
      </c>
      <c r="O88" s="168">
        <v>10729316860</v>
      </c>
      <c r="P88" s="168">
        <v>12360247796</v>
      </c>
      <c r="Q88" s="168">
        <v>14214226391</v>
      </c>
      <c r="R88" s="168">
        <v>16492395967</v>
      </c>
      <c r="S88" s="168">
        <v>12718818088</v>
      </c>
      <c r="T88" s="168">
        <v>15265500148</v>
      </c>
      <c r="U88" s="168">
        <v>18262772593</v>
      </c>
      <c r="V88" s="168">
        <v>18432838912</v>
      </c>
      <c r="W88" s="168">
        <v>18761292843</v>
      </c>
      <c r="X88" s="168">
        <v>18828152169</v>
      </c>
      <c r="Y88" s="168">
        <v>16524752461</v>
      </c>
      <c r="Z88" s="168">
        <v>16047634445.264</v>
      </c>
      <c r="AA88" s="168">
        <v>17804041229.339001</v>
      </c>
      <c r="AB88" s="168">
        <v>19615713615.634998</v>
      </c>
      <c r="AC88" s="168">
        <v>19114649074.326</v>
      </c>
      <c r="AD88" s="168">
        <v>17701227744.424</v>
      </c>
      <c r="AE88" s="168">
        <v>22348851418.275002</v>
      </c>
    </row>
    <row r="89" spans="4:31" x14ac:dyDescent="0.25">
      <c r="D89" s="58" t="s">
        <v>16</v>
      </c>
      <c r="E89" s="169">
        <v>375561570.5</v>
      </c>
      <c r="F89" s="169">
        <v>401991467.19999999</v>
      </c>
      <c r="G89" s="169">
        <v>389738510.89999998</v>
      </c>
      <c r="H89" s="169">
        <v>380664557</v>
      </c>
      <c r="I89" s="169">
        <v>374061798.39999998</v>
      </c>
      <c r="J89" s="169">
        <v>359224470.10000002</v>
      </c>
      <c r="K89" s="169">
        <v>369725862.60000002</v>
      </c>
      <c r="L89" s="169">
        <v>393076542.60000002</v>
      </c>
      <c r="M89" s="169">
        <v>452941624.80000001</v>
      </c>
      <c r="N89" s="169">
        <v>514885456.60000002</v>
      </c>
      <c r="O89" s="169">
        <v>566047074.20000005</v>
      </c>
      <c r="P89" s="169">
        <v>618287151.60000002</v>
      </c>
      <c r="Q89" s="169">
        <v>734260123.79999995</v>
      </c>
      <c r="R89" s="169">
        <v>891396154.20000005</v>
      </c>
      <c r="S89" s="169">
        <v>799271229.79999995</v>
      </c>
      <c r="T89" s="169">
        <v>885148913.39999998</v>
      </c>
      <c r="U89" s="169">
        <v>1061503321</v>
      </c>
      <c r="V89" s="169">
        <v>1060237470</v>
      </c>
      <c r="W89" s="169">
        <v>1120971992</v>
      </c>
      <c r="X89" s="169">
        <v>1158294815</v>
      </c>
      <c r="Y89" s="169">
        <v>1064189106</v>
      </c>
      <c r="Z89" s="169">
        <v>1067624639.3710001</v>
      </c>
      <c r="AA89" s="169">
        <v>1147190558.619</v>
      </c>
      <c r="AB89" s="169">
        <v>1209743278.477</v>
      </c>
      <c r="AC89" s="169">
        <v>1225844113.645</v>
      </c>
      <c r="AD89" s="169">
        <v>1243218751.336</v>
      </c>
      <c r="AE89" s="169">
        <v>1432764189.941</v>
      </c>
    </row>
    <row r="90" spans="4:31" x14ac:dyDescent="0.25">
      <c r="D90" s="59" t="s">
        <v>17</v>
      </c>
      <c r="E90" s="170">
        <v>51627692.329999998</v>
      </c>
      <c r="F90" s="170">
        <v>56288684.850000001</v>
      </c>
      <c r="G90" s="170">
        <v>57680229.729999997</v>
      </c>
      <c r="H90" s="170">
        <v>57140299.420000002</v>
      </c>
      <c r="I90" s="170">
        <v>58140863.780000001</v>
      </c>
      <c r="J90" s="170">
        <v>57028347.380000003</v>
      </c>
      <c r="K90" s="170">
        <v>59638955.240000002</v>
      </c>
      <c r="L90" s="170">
        <v>64598853.289999999</v>
      </c>
      <c r="M90" s="170">
        <v>72796924.280000001</v>
      </c>
      <c r="N90" s="170">
        <v>82432668.060000002</v>
      </c>
      <c r="O90" s="170">
        <v>89277497.609999999</v>
      </c>
      <c r="P90" s="170">
        <v>96156601.5</v>
      </c>
      <c r="Q90" s="170">
        <v>111988081.90000001</v>
      </c>
      <c r="R90" s="170">
        <v>125575430.09999999</v>
      </c>
      <c r="S90" s="170">
        <v>117328826.3</v>
      </c>
      <c r="T90" s="170">
        <v>122216900</v>
      </c>
      <c r="U90" s="170">
        <v>143582716.09999999</v>
      </c>
      <c r="V90" s="170">
        <v>146482515.40000001</v>
      </c>
      <c r="W90" s="170">
        <v>151035303.69999999</v>
      </c>
      <c r="X90" s="170">
        <v>147118163.09999999</v>
      </c>
      <c r="Y90" s="170">
        <v>140690613.90000001</v>
      </c>
      <c r="Z90" s="170">
        <v>142991312.63499999</v>
      </c>
      <c r="AA90" s="170">
        <v>150496401.59400001</v>
      </c>
      <c r="AB90" s="170">
        <v>163210164.67300001</v>
      </c>
      <c r="AC90" s="170">
        <v>164599622.33399999</v>
      </c>
      <c r="AD90" s="170">
        <v>154746501.87400001</v>
      </c>
      <c r="AE90" s="170">
        <v>176196507.081</v>
      </c>
    </row>
    <row r="91" spans="4:31" x14ac:dyDescent="0.25">
      <c r="D91" s="59" t="s">
        <v>18</v>
      </c>
      <c r="E91" s="170">
        <v>239292907.40000001</v>
      </c>
      <c r="F91" s="170">
        <v>228836431.59999999</v>
      </c>
      <c r="G91" s="170">
        <v>231969000.69999999</v>
      </c>
      <c r="H91" s="170">
        <v>209245922.80000001</v>
      </c>
      <c r="I91" s="170">
        <v>204032262.90000001</v>
      </c>
      <c r="J91" s="170">
        <v>226017097.69999999</v>
      </c>
      <c r="K91" s="170">
        <v>213677278.59999999</v>
      </c>
      <c r="L91" s="170">
        <v>217910797.40000001</v>
      </c>
      <c r="M91" s="170">
        <v>258967165.19999999</v>
      </c>
      <c r="N91" s="170">
        <v>338753119.10000002</v>
      </c>
      <c r="O91" s="170">
        <v>383630664.39999998</v>
      </c>
      <c r="P91" s="170">
        <v>454994840.89999998</v>
      </c>
      <c r="Q91" s="170">
        <v>561446884.89999998</v>
      </c>
      <c r="R91" s="170">
        <v>678681197.70000005</v>
      </c>
      <c r="S91" s="170">
        <v>478800017.5</v>
      </c>
      <c r="T91" s="170">
        <v>684790932.10000002</v>
      </c>
      <c r="U91" s="170">
        <v>878766325.29999995</v>
      </c>
      <c r="V91" s="170">
        <v>815073280.29999995</v>
      </c>
      <c r="W91" s="170">
        <v>813792656.20000005</v>
      </c>
      <c r="X91" s="170">
        <v>792834887</v>
      </c>
      <c r="Y91" s="170">
        <v>640955175.79999995</v>
      </c>
      <c r="Z91" s="170">
        <v>607794591.48899996</v>
      </c>
      <c r="AA91" s="170">
        <v>732095497.773</v>
      </c>
      <c r="AB91" s="170">
        <v>796361744.80299997</v>
      </c>
      <c r="AC91" s="170">
        <v>779070503.87600005</v>
      </c>
      <c r="AD91" s="170">
        <v>775124116.53600001</v>
      </c>
      <c r="AE91" s="170">
        <v>1102042186.132</v>
      </c>
    </row>
    <row r="92" spans="4:31" x14ac:dyDescent="0.25">
      <c r="D92" s="59" t="s">
        <v>19</v>
      </c>
      <c r="E92" s="170">
        <v>377664446.19999999</v>
      </c>
      <c r="F92" s="170">
        <v>456352227.39999998</v>
      </c>
      <c r="G92" s="170">
        <v>470321351.39999998</v>
      </c>
      <c r="H92" s="170">
        <v>353241464.10000002</v>
      </c>
      <c r="I92" s="170">
        <v>416358067.89999998</v>
      </c>
      <c r="J92" s="170">
        <v>658760166.89999998</v>
      </c>
      <c r="K92" s="170">
        <v>608031482.60000002</v>
      </c>
      <c r="L92" s="170">
        <v>612159106.20000005</v>
      </c>
      <c r="M92" s="170">
        <v>765553255.10000002</v>
      </c>
      <c r="N92" s="170">
        <v>1031558682</v>
      </c>
      <c r="O92" s="170">
        <v>1429655046</v>
      </c>
      <c r="P92" s="170">
        <v>1785336981</v>
      </c>
      <c r="Q92" s="170">
        <v>1993519707</v>
      </c>
      <c r="R92" s="170">
        <v>2861058829</v>
      </c>
      <c r="S92" s="170">
        <v>1800872166</v>
      </c>
      <c r="T92" s="170">
        <v>2348034537</v>
      </c>
      <c r="U92" s="170">
        <v>3207013664</v>
      </c>
      <c r="V92" s="170">
        <v>3344176120</v>
      </c>
      <c r="W92" s="170">
        <v>3218429628</v>
      </c>
      <c r="X92" s="170">
        <v>3023365467</v>
      </c>
      <c r="Y92" s="170">
        <v>1836501365</v>
      </c>
      <c r="Z92" s="170">
        <v>1520007833.2739999</v>
      </c>
      <c r="AA92" s="170">
        <v>1983549106.6960001</v>
      </c>
      <c r="AB92" s="170">
        <v>2536884007.7649999</v>
      </c>
      <c r="AC92" s="170">
        <v>2307791672.8210001</v>
      </c>
      <c r="AD92" s="170">
        <v>1545681956.0539999</v>
      </c>
      <c r="AE92" s="170">
        <v>2554518674.54</v>
      </c>
    </row>
    <row r="93" spans="4:31" x14ac:dyDescent="0.25">
      <c r="D93" s="59" t="s">
        <v>20</v>
      </c>
      <c r="E93" s="170">
        <v>27495544.670000002</v>
      </c>
      <c r="F93" s="170">
        <v>26082011.57</v>
      </c>
      <c r="G93" s="170">
        <v>27244740.920000002</v>
      </c>
      <c r="H93" s="170">
        <v>29239064.530000001</v>
      </c>
      <c r="I93" s="170">
        <v>26890038.510000002</v>
      </c>
      <c r="J93" s="170">
        <v>21461949.73</v>
      </c>
      <c r="K93" s="170">
        <v>20729178.800000001</v>
      </c>
      <c r="L93" s="170">
        <v>26184588.300000001</v>
      </c>
      <c r="M93" s="170">
        <v>33621904.57</v>
      </c>
      <c r="N93" s="170">
        <v>40144187.420000002</v>
      </c>
      <c r="O93" s="170">
        <v>41811687.520000003</v>
      </c>
      <c r="P93" s="170">
        <v>47345093.25</v>
      </c>
      <c r="Q93" s="170">
        <v>61744172.439999998</v>
      </c>
      <c r="R93" s="170">
        <v>92058538.129999995</v>
      </c>
      <c r="S93" s="170">
        <v>68929481.459999993</v>
      </c>
      <c r="T93" s="170">
        <v>82469554.349999994</v>
      </c>
      <c r="U93" s="170">
        <v>114871451.90000001</v>
      </c>
      <c r="V93" s="170">
        <v>110852387.8</v>
      </c>
      <c r="W93" s="170">
        <v>103868348.40000001</v>
      </c>
      <c r="X93" s="170">
        <v>101865098.3</v>
      </c>
      <c r="Y93" s="170">
        <v>90304005.400000006</v>
      </c>
      <c r="Z93" s="170">
        <v>91511186.731999993</v>
      </c>
      <c r="AA93" s="170">
        <v>108379737.875</v>
      </c>
      <c r="AB93" s="170">
        <v>102723311.94400001</v>
      </c>
      <c r="AC93" s="170">
        <v>98219111.194000006</v>
      </c>
      <c r="AD93" s="170">
        <v>110349090.382</v>
      </c>
      <c r="AE93" s="170">
        <v>161225289.73800001</v>
      </c>
    </row>
    <row r="94" spans="4:31" x14ac:dyDescent="0.25">
      <c r="D94" s="59" t="s">
        <v>21</v>
      </c>
      <c r="E94" s="170">
        <v>506035078.10000002</v>
      </c>
      <c r="F94" s="170">
        <v>519724327</v>
      </c>
      <c r="G94" s="170">
        <v>540692221.79999995</v>
      </c>
      <c r="H94" s="170">
        <v>548794167.89999998</v>
      </c>
      <c r="I94" s="170">
        <v>572450576.29999995</v>
      </c>
      <c r="J94" s="170">
        <v>613191944.79999995</v>
      </c>
      <c r="K94" s="170">
        <v>636691845.79999995</v>
      </c>
      <c r="L94" s="170">
        <v>710200855.29999995</v>
      </c>
      <c r="M94" s="170">
        <v>850113591.29999995</v>
      </c>
      <c r="N94" s="170">
        <v>1026971162</v>
      </c>
      <c r="O94" s="170">
        <v>1166398985</v>
      </c>
      <c r="P94" s="170">
        <v>1304022072</v>
      </c>
      <c r="Q94" s="170">
        <v>1525006410</v>
      </c>
      <c r="R94" s="170">
        <v>1757637944</v>
      </c>
      <c r="S94" s="170">
        <v>1498204261</v>
      </c>
      <c r="T94" s="170">
        <v>1707017922</v>
      </c>
      <c r="U94" s="170">
        <v>2014607741</v>
      </c>
      <c r="V94" s="170">
        <v>1976754499</v>
      </c>
      <c r="W94" s="170">
        <v>2023134186</v>
      </c>
      <c r="X94" s="170">
        <v>2075712256</v>
      </c>
      <c r="Y94" s="170">
        <v>1889923223</v>
      </c>
      <c r="Z94" s="170">
        <v>1873194957.8410001</v>
      </c>
      <c r="AA94" s="170">
        <v>2060071275.075</v>
      </c>
      <c r="AB94" s="170">
        <v>2302134306.3759999</v>
      </c>
      <c r="AC94" s="170">
        <v>2258755193.7800002</v>
      </c>
      <c r="AD94" s="170">
        <v>2256940758.3920002</v>
      </c>
      <c r="AE94" s="170">
        <v>2832701640.3769999</v>
      </c>
    </row>
    <row r="95" spans="4:31" x14ac:dyDescent="0.25">
      <c r="D95" s="59" t="s">
        <v>22</v>
      </c>
      <c r="E95" s="170">
        <v>826439970.39999998</v>
      </c>
      <c r="F95" s="170">
        <v>825851021.70000005</v>
      </c>
      <c r="G95" s="170">
        <v>847197917.10000002</v>
      </c>
      <c r="H95" s="170">
        <v>842391804.20000005</v>
      </c>
      <c r="I95" s="170">
        <v>833554360</v>
      </c>
      <c r="J95" s="170">
        <v>898511930.39999998</v>
      </c>
      <c r="K95" s="170">
        <v>856553950.70000005</v>
      </c>
      <c r="L95" s="170">
        <v>911160590.60000002</v>
      </c>
      <c r="M95" s="170">
        <v>1049770920</v>
      </c>
      <c r="N95" s="170">
        <v>1310846315</v>
      </c>
      <c r="O95" s="170">
        <v>1472446848</v>
      </c>
      <c r="P95" s="170">
        <v>1711144050</v>
      </c>
      <c r="Q95" s="170">
        <v>2014400102</v>
      </c>
      <c r="R95" s="170">
        <v>2240556336</v>
      </c>
      <c r="S95" s="170">
        <v>1591149379</v>
      </c>
      <c r="T95" s="170">
        <v>1958733306</v>
      </c>
      <c r="U95" s="170">
        <v>2339624979</v>
      </c>
      <c r="V95" s="170">
        <v>2215446253</v>
      </c>
      <c r="W95" s="170">
        <v>2236069113</v>
      </c>
      <c r="X95" s="170">
        <v>2319923665</v>
      </c>
      <c r="Y95" s="170">
        <v>2052686867</v>
      </c>
      <c r="Z95" s="170">
        <v>1953419933.346</v>
      </c>
      <c r="AA95" s="170">
        <v>2161184233.1329999</v>
      </c>
      <c r="AB95" s="170">
        <v>2357625020.803</v>
      </c>
      <c r="AC95" s="170">
        <v>2224528524.7049999</v>
      </c>
      <c r="AD95" s="170">
        <v>2093710207.425</v>
      </c>
      <c r="AE95" s="170">
        <v>2764136916.6760001</v>
      </c>
    </row>
    <row r="96" spans="4:31" x14ac:dyDescent="0.25">
      <c r="D96" s="59" t="s">
        <v>23</v>
      </c>
      <c r="E96" s="170">
        <v>1917390192</v>
      </c>
      <c r="F96" s="170">
        <v>2054053575</v>
      </c>
      <c r="G96" s="170">
        <v>2169380992</v>
      </c>
      <c r="H96" s="170">
        <v>2236828583</v>
      </c>
      <c r="I96" s="170">
        <v>2375791868</v>
      </c>
      <c r="J96" s="170">
        <v>2645660619</v>
      </c>
      <c r="K96" s="170">
        <v>2512262622</v>
      </c>
      <c r="L96" s="170">
        <v>2615799362</v>
      </c>
      <c r="M96" s="170">
        <v>2996925853</v>
      </c>
      <c r="N96" s="170">
        <v>3618480516</v>
      </c>
      <c r="O96" s="170">
        <v>3963309927</v>
      </c>
      <c r="P96" s="170">
        <v>4504701010</v>
      </c>
      <c r="Q96" s="170">
        <v>5116327108</v>
      </c>
      <c r="R96" s="170">
        <v>5514637213</v>
      </c>
      <c r="S96" s="170">
        <v>4333633124</v>
      </c>
      <c r="T96" s="170">
        <v>5292802373</v>
      </c>
      <c r="U96" s="170">
        <v>5973724083</v>
      </c>
      <c r="V96" s="170">
        <v>6046011717</v>
      </c>
      <c r="W96" s="170">
        <v>6225991092</v>
      </c>
      <c r="X96" s="170">
        <v>6424378426</v>
      </c>
      <c r="Y96" s="170">
        <v>6142884013</v>
      </c>
      <c r="Z96" s="170">
        <v>6119176849.8549995</v>
      </c>
      <c r="AA96" s="170">
        <v>6681924934.3780003</v>
      </c>
      <c r="AB96" s="170">
        <v>7202673509.7060003</v>
      </c>
      <c r="AC96" s="170">
        <v>7075206906.21</v>
      </c>
      <c r="AD96" s="170">
        <v>6676326745.5570002</v>
      </c>
      <c r="AE96" s="170">
        <v>7950999432.9169998</v>
      </c>
    </row>
    <row r="97" spans="4:31" x14ac:dyDescent="0.25">
      <c r="D97" s="59" t="s">
        <v>24</v>
      </c>
      <c r="E97" s="170">
        <v>650729699.79999995</v>
      </c>
      <c r="F97" s="170">
        <v>696421735.20000005</v>
      </c>
      <c r="G97" s="170">
        <v>728890790.39999998</v>
      </c>
      <c r="H97" s="170">
        <v>739103983</v>
      </c>
      <c r="I97" s="170">
        <v>770414175</v>
      </c>
      <c r="J97" s="170">
        <v>816129735.39999998</v>
      </c>
      <c r="K97" s="170">
        <v>813993293.89999998</v>
      </c>
      <c r="L97" s="170">
        <v>864859968.89999998</v>
      </c>
      <c r="M97" s="170">
        <v>991006342.29999995</v>
      </c>
      <c r="N97" s="170">
        <v>1150358465</v>
      </c>
      <c r="O97" s="170">
        <v>1262279549</v>
      </c>
      <c r="P97" s="170">
        <v>1392717711</v>
      </c>
      <c r="Q97" s="170">
        <v>1578631337</v>
      </c>
      <c r="R97" s="170">
        <v>1714980985</v>
      </c>
      <c r="S97" s="170">
        <v>1474553453</v>
      </c>
      <c r="T97" s="170">
        <v>1666801222</v>
      </c>
      <c r="U97" s="170">
        <v>1884923109</v>
      </c>
      <c r="V97" s="170">
        <v>1896165399</v>
      </c>
      <c r="W97" s="170">
        <v>1958684997</v>
      </c>
      <c r="X97" s="170">
        <v>2047147486</v>
      </c>
      <c r="Y97" s="170">
        <v>1963979690</v>
      </c>
      <c r="Z97" s="170">
        <v>1946962141.369</v>
      </c>
      <c r="AA97" s="170">
        <v>2032798773.0610001</v>
      </c>
      <c r="AB97" s="170">
        <v>2172613106.5799999</v>
      </c>
      <c r="AC97" s="170">
        <v>2189799854.7639999</v>
      </c>
      <c r="AD97" s="170">
        <v>2040196247.0969999</v>
      </c>
      <c r="AE97" s="170">
        <v>2424952669.006</v>
      </c>
    </row>
    <row r="98" spans="4:31" ht="15.75" thickBot="1" x14ac:dyDescent="0.3">
      <c r="D98" s="60" t="s">
        <v>25</v>
      </c>
      <c r="E98" s="171">
        <v>168782304.80000001</v>
      </c>
      <c r="F98" s="171">
        <v>151344560.19999999</v>
      </c>
      <c r="G98" s="171">
        <v>169967795</v>
      </c>
      <c r="H98" s="171">
        <v>168751636.19999999</v>
      </c>
      <c r="I98" s="171">
        <v>165688146.40000001</v>
      </c>
      <c r="J98" s="171">
        <v>269976280.5</v>
      </c>
      <c r="K98" s="171">
        <v>225149069.30000001</v>
      </c>
      <c r="L98" s="171">
        <v>221437008.19999999</v>
      </c>
      <c r="M98" s="171">
        <v>273831949.89999998</v>
      </c>
      <c r="N98" s="171">
        <v>334955237.80000001</v>
      </c>
      <c r="O98" s="171">
        <v>353405841.69999999</v>
      </c>
      <c r="P98" s="171">
        <v>444560802.60000002</v>
      </c>
      <c r="Q98" s="171">
        <v>515930029.10000002</v>
      </c>
      <c r="R98" s="171">
        <v>611737558.5</v>
      </c>
      <c r="S98" s="171">
        <v>552592453.60000002</v>
      </c>
      <c r="T98" s="171">
        <v>514741752.39999998</v>
      </c>
      <c r="U98" s="171">
        <v>641311490.60000002</v>
      </c>
      <c r="V98" s="171">
        <v>815624195.89999998</v>
      </c>
      <c r="W98" s="171">
        <v>906432304.79999995</v>
      </c>
      <c r="X98" s="171">
        <v>733618133</v>
      </c>
      <c r="Y98" s="171">
        <v>698508498.20000005</v>
      </c>
      <c r="Z98" s="171">
        <v>719255932.38699996</v>
      </c>
      <c r="AA98" s="171">
        <v>736125163.09200001</v>
      </c>
      <c r="AB98" s="171">
        <v>760690900.60800004</v>
      </c>
      <c r="AC98" s="171">
        <v>781116538.93299997</v>
      </c>
      <c r="AD98" s="171">
        <v>796371129.33599997</v>
      </c>
      <c r="AE98" s="171">
        <v>929127815.07000005</v>
      </c>
    </row>
    <row r="99" spans="4:31" x14ac:dyDescent="0.25">
      <c r="D99" t="s">
        <v>51</v>
      </c>
      <c r="F99" t="s">
        <v>58</v>
      </c>
    </row>
    <row r="100" spans="4:31" ht="15.75" thickBot="1" x14ac:dyDescent="0.3"/>
    <row r="101" spans="4:31" ht="15.75" thickBot="1" x14ac:dyDescent="0.3">
      <c r="D101" s="5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57" t="s">
        <v>15</v>
      </c>
      <c r="E102" s="50" t="e">
        <f>+(A!D46+B!E46)/(E!E60+E!E88)</f>
        <v>#VALUE!</v>
      </c>
      <c r="F102" s="50" t="e">
        <f>+(A!E46+B!F46)/(E!F60+E!F88)</f>
        <v>#VALUE!</v>
      </c>
      <c r="G102" s="50" t="e">
        <f>+(A!F46+B!G46)/(E!G60+E!G88)</f>
        <v>#VALUE!</v>
      </c>
      <c r="H102" s="50" t="e">
        <f>+(A!G46+B!H46)/(E!H60+E!H88)</f>
        <v>#VALUE!</v>
      </c>
      <c r="I102" s="50">
        <f>+(A!H46+B!I46)/(E!I60+E!I88)</f>
        <v>3.1186882686491752E-5</v>
      </c>
      <c r="J102" s="50">
        <f>+(A!I46+B!J46)/(E!J60+E!J88)</f>
        <v>2.2901641844897093E-5</v>
      </c>
      <c r="K102" s="50">
        <f>+(A!J46+B!K46)/(E!K60+E!K88)</f>
        <v>2.2887033151670356E-5</v>
      </c>
      <c r="L102" s="50">
        <f>+(A!K46+B!L46)/(E!L60+E!L88)</f>
        <v>2.4671342114899179E-5</v>
      </c>
      <c r="M102" s="50">
        <f>+(A!L46+B!M46)/(E!M60+E!M88)</f>
        <v>2.060501412761179E-5</v>
      </c>
      <c r="N102" s="50">
        <f>+(A!M46+B!N46)/(E!N60+E!N88)</f>
        <v>2.0657783104374552E-5</v>
      </c>
      <c r="O102" s="50">
        <f>+(A!N46+B!O46)/(E!O60+E!O88)</f>
        <v>2.1778819691888493E-5</v>
      </c>
      <c r="P102" s="50">
        <f>+(A!O46+B!P46)/(E!P60+E!P88)</f>
        <v>2.0130073888279683E-5</v>
      </c>
      <c r="Q102" s="50">
        <f>+(A!P46+B!Q46)/(E!Q60+E!Q88)</f>
        <v>1.8442077136737963E-5</v>
      </c>
      <c r="R102" s="50">
        <f>+(A!Q46+B!R46)/(E!R60+E!R88)</f>
        <v>1.8294263993515333E-5</v>
      </c>
      <c r="S102" s="50">
        <f>+(A!R46+B!S46)/(E!S60+E!S88)</f>
        <v>2.2528696551342059E-5</v>
      </c>
      <c r="T102" s="50">
        <f>+(A!S46+B!T46)/(E!T60+E!T88)</f>
        <v>2.0144215962375447E-5</v>
      </c>
      <c r="U102" s="50">
        <f>+(A!T46+B!U46)/(E!U60+E!U88)</f>
        <v>2.3149566143213454E-5</v>
      </c>
      <c r="V102" s="50">
        <f>+(A!U46+B!V46)/(E!V60+E!V88)</f>
        <v>2.1423183681938452E-5</v>
      </c>
      <c r="W102" s="50">
        <f>+(A!V46+B!W46)/(E!W60+E!W88)</f>
        <v>2.1019634931431009E-5</v>
      </c>
      <c r="X102" s="50">
        <f>+(A!W46+B!X46)/(E!X60+E!X88)</f>
        <v>1.9188149877497152E-5</v>
      </c>
      <c r="Y102" s="50">
        <f>+(A!X46+B!Y46)/(E!Y60+E!Y88)</f>
        <v>2.1426046888458314E-5</v>
      </c>
      <c r="Z102" s="50">
        <f>+(A!Y46+B!Z46)/(E!Z60+E!Z88)</f>
        <v>2.0441282305772783E-5</v>
      </c>
      <c r="AA102" s="50">
        <f>+(A!Z46+B!AA46)/(E!AA60+E!AA88)</f>
        <v>2.1091553276183479E-5</v>
      </c>
      <c r="AB102" s="50">
        <f>+(A!AA46+B!AB46)/(E!AB60+E!AB88)</f>
        <v>1.711003019920001E-5</v>
      </c>
      <c r="AC102" s="50">
        <f>+(A!AB46+B!AC46)/(E!AC60+E!AC88)</f>
        <v>2.0381794122724231E-5</v>
      </c>
      <c r="AD102" s="50">
        <f>+(A!AC46+B!AD46)/(E!AD60+E!AD88)</f>
        <v>1.8709260321456438E-5</v>
      </c>
      <c r="AE102" s="50">
        <f>+(A!AD46+B!AE46)/(E!AE60+E!AE88)</f>
        <v>2.2409873597807597E-5</v>
      </c>
    </row>
    <row r="103" spans="4:31" x14ac:dyDescent="0.25">
      <c r="D103" s="58" t="s">
        <v>16</v>
      </c>
      <c r="E103" s="51" t="e">
        <f>+(A!D47+B!E47)/(E!E61+E!E89)</f>
        <v>#VALUE!</v>
      </c>
      <c r="F103" s="51" t="e">
        <f>+(A!E47+B!F47)/(E!F61+E!F89)</f>
        <v>#VALUE!</v>
      </c>
      <c r="G103" s="51" t="e">
        <f>+(A!F47+B!G47)/(E!G61+E!G89)</f>
        <v>#VALUE!</v>
      </c>
      <c r="H103" s="51" t="e">
        <f>+(A!G47+B!H47)/(E!H61+E!H89)</f>
        <v>#VALUE!</v>
      </c>
      <c r="I103" s="51">
        <f>+(A!H47+B!I47)/(E!I61+E!I89)</f>
        <v>3.4394849928709545E-4</v>
      </c>
      <c r="J103" s="51">
        <f>+(A!I47+B!J47)/(E!J61+E!J89)</f>
        <v>2.7665378379697006E-4</v>
      </c>
      <c r="K103" s="51" t="e">
        <f>+(A!#REF!+B!K47)/(E!K61+E!K89)</f>
        <v>#REF!</v>
      </c>
      <c r="L103" s="51">
        <f>+(A!K47+B!L47)/(E!L61+E!L89)</f>
        <v>2.5393929229609749E-4</v>
      </c>
      <c r="M103" s="51">
        <f>+(A!L47+B!M47)/(E!M61+E!M89)</f>
        <v>2.1301068821939667E-4</v>
      </c>
      <c r="N103" s="51">
        <f>+(A!M47+B!N47)/(E!N61+E!N89)</f>
        <v>2.2197902624014859E-4</v>
      </c>
      <c r="O103" s="51">
        <f>+(A!N47+B!O47)/(E!O61+E!O89)</f>
        <v>2.6816922954384553E-4</v>
      </c>
      <c r="P103" s="51">
        <f>+(A!O47+B!P47)/(E!P61+E!P89)</f>
        <v>2.3981101888262776E-4</v>
      </c>
      <c r="Q103" s="51">
        <f>+(A!P47+B!Q47)/(E!Q61+E!Q89)</f>
        <v>2.1269224384875722E-4</v>
      </c>
      <c r="R103" s="51">
        <f>+(A!Q47+B!R47)/(E!R61+E!R89)</f>
        <v>2.1209320402556937E-4</v>
      </c>
      <c r="S103" s="51">
        <f>+(A!R47+B!S47)/(E!S61+E!S89)</f>
        <v>2.0681107941461485E-4</v>
      </c>
      <c r="T103" s="51">
        <f>+(A!S47+B!T47)/(E!T61+E!T89)</f>
        <v>1.9209854230577172E-4</v>
      </c>
      <c r="U103" s="51">
        <f>+(A!T47+B!U47)/(E!U61+E!U89)</f>
        <v>2.1837006018267681E-4</v>
      </c>
      <c r="V103" s="51">
        <f>+(A!U47+B!V47)/(E!V61+E!V89)</f>
        <v>1.7491133316534281E-4</v>
      </c>
      <c r="W103" s="51">
        <f>+(A!V47+B!W47)/(E!W61+E!W89)</f>
        <v>1.8035584858499358E-4</v>
      </c>
      <c r="X103" s="51">
        <f>+(A!W47+B!X47)/(E!X61+E!X89)</f>
        <v>1.8317918950635606E-4</v>
      </c>
      <c r="Y103" s="51">
        <f>+(A!X47+B!Y47)/(E!Y61+E!Y89)</f>
        <v>2.1975490723918526E-4</v>
      </c>
      <c r="Z103" s="51">
        <f>+(A!Y47+B!Z47)/(E!Z61+E!Z89)</f>
        <v>2.0507098745992566E-4</v>
      </c>
      <c r="AA103" s="51">
        <f>+(A!Z47+B!AA47)/(E!AA61+E!AA89)</f>
        <v>1.9730289740612823E-4</v>
      </c>
      <c r="AB103" s="51">
        <f>+(A!AA47+B!AB47)/(E!AB61+E!AB89)</f>
        <v>1.6200942283389649E-4</v>
      </c>
      <c r="AC103" s="51">
        <f>+(A!AB47+B!AC47)/(E!AC61+E!AC89)</f>
        <v>1.6437528268601205E-4</v>
      </c>
      <c r="AD103" s="51">
        <f>+(A!AC47+B!AD47)/(E!AD61+E!AD89)</f>
        <v>1.7096602363504329E-4</v>
      </c>
      <c r="AE103" s="51">
        <f>+(A!AD47+B!AE47)/(E!AE61+E!AE89)</f>
        <v>1.8454602687537525E-4</v>
      </c>
    </row>
    <row r="104" spans="4:31" x14ac:dyDescent="0.25">
      <c r="D104" s="59" t="s">
        <v>17</v>
      </c>
      <c r="E104" s="52" t="e">
        <f>+(A!D48+B!E48)/(E!E62+E!E90)</f>
        <v>#VALUE!</v>
      </c>
      <c r="F104" s="52" t="e">
        <f>+(A!E48+B!F48)/(E!F62+E!F90)</f>
        <v>#VALUE!</v>
      </c>
      <c r="G104" s="52" t="e">
        <f>+(A!F48+B!G48)/(E!G62+E!G90)</f>
        <v>#VALUE!</v>
      </c>
      <c r="H104" s="52" t="e">
        <f>+(A!G48+B!H48)/(E!H62+E!H90)</f>
        <v>#VALUE!</v>
      </c>
      <c r="I104" s="52" t="e">
        <f>+(A!H48+B!I48)/(E!I62+E!I90)</f>
        <v>#VALUE!</v>
      </c>
      <c r="J104" s="52">
        <f>+(A!I48+B!J48)/(E!J62+E!J90)</f>
        <v>2.9482552640433716E-6</v>
      </c>
      <c r="K104" s="52" t="e">
        <f>+(A!J47+B!K48)/(E!K62+E!K90)</f>
        <v>#VALUE!</v>
      </c>
      <c r="L104" s="52">
        <f>+(A!K48+B!L48)/(E!L62+E!L90)</f>
        <v>4.5190727401871954E-6</v>
      </c>
      <c r="M104" s="52">
        <f>+(A!L48+B!M48)/(E!M62+E!M90)</f>
        <v>1.1114911925590885E-5</v>
      </c>
      <c r="N104" s="52">
        <f>+(A!M48+B!N48)/(E!N62+E!N90)</f>
        <v>1.2515916396928933E-5</v>
      </c>
      <c r="O104" s="52">
        <f>+(A!N48+B!O48)/(E!O62+E!O90)</f>
        <v>2.0293336035771498E-6</v>
      </c>
      <c r="P104" s="52">
        <f>+(A!O48+B!P48)/(E!P62+E!P90)</f>
        <v>2.3321572258829963E-6</v>
      </c>
      <c r="Q104" s="52" t="e">
        <f>+(A!P48+B!Q48)/(E!Q62+E!Q90)</f>
        <v>#VALUE!</v>
      </c>
      <c r="R104" s="52">
        <f>+(A!Q48+B!R48)/(E!R62+E!R90)</f>
        <v>1.498413988829748E-6</v>
      </c>
      <c r="S104" s="52">
        <f>+(A!R48+B!S48)/(E!S62+E!S90)</f>
        <v>1.6332243680154091E-5</v>
      </c>
      <c r="T104" s="52">
        <f>+(A!S48+B!T48)/(E!T62+E!T90)</f>
        <v>9.2975310737701595E-6</v>
      </c>
      <c r="U104" s="52">
        <f>+(A!T48+B!U48)/(E!U62+E!U90)</f>
        <v>3.0411666333229706E-5</v>
      </c>
      <c r="V104" s="52">
        <f>+(A!U48+B!V48)/(E!V62+E!V90)</f>
        <v>3.3655359983019416E-5</v>
      </c>
      <c r="W104" s="52">
        <f>+(A!V48+B!W48)/(E!W62+E!W90)</f>
        <v>8.6451234100448624E-5</v>
      </c>
      <c r="X104" s="52">
        <f>+(A!W48+B!X48)/(E!X62+E!X90)</f>
        <v>5.9876874465358985E-5</v>
      </c>
      <c r="Y104" s="52">
        <f>+(A!X48+B!Y48)/(E!Y62+E!Y90)</f>
        <v>3.1513997221840343E-5</v>
      </c>
      <c r="Z104" s="52">
        <f>+(A!Y48+B!Z48)/(E!Z62+E!Z90)</f>
        <v>2.2118914225667613E-5</v>
      </c>
      <c r="AA104" s="52">
        <f>+(A!Z48+B!AA48)/(E!AA62+E!AA90)</f>
        <v>5.0223703430890119E-5</v>
      </c>
      <c r="AB104" s="52">
        <f>+(A!AA48+B!AB48)/(E!AB62+E!AB90)</f>
        <v>1.0720738408050519E-5</v>
      </c>
      <c r="AC104" s="52">
        <f>+(A!AB48+B!AC48)/(E!AC62+E!AC90)</f>
        <v>3.8453499348984172E-5</v>
      </c>
      <c r="AD104" s="52">
        <f>+(A!AC48+B!AD48)/(E!AD62+E!AD90)</f>
        <v>3.3279502650017052E-5</v>
      </c>
      <c r="AE104" s="52">
        <f>+(A!AD48+B!AE48)/(E!AE62+E!AE90)</f>
        <v>2.2391791689914241E-5</v>
      </c>
    </row>
    <row r="105" spans="4:31" x14ac:dyDescent="0.25">
      <c r="D105" s="59" t="s">
        <v>18</v>
      </c>
      <c r="E105" s="52" t="e">
        <f>+(A!D49+B!E49)/(E!E63+E!E91)</f>
        <v>#VALUE!</v>
      </c>
      <c r="F105" s="52" t="e">
        <f>+(A!E49+B!F49)/(E!F63+E!F91)</f>
        <v>#VALUE!</v>
      </c>
      <c r="G105" s="52" t="e">
        <f>+(A!F49+B!G49)/(E!G63+E!G91)</f>
        <v>#VALUE!</v>
      </c>
      <c r="H105" s="52" t="e">
        <f>+(A!G49+B!H49)/(E!H63+E!H91)</f>
        <v>#VALUE!</v>
      </c>
      <c r="I105" s="52" t="e">
        <f>+(A!H49+B!I49)/(E!I63+E!I91)</f>
        <v>#VALUE!</v>
      </c>
      <c r="J105" s="52">
        <f>+(A!I49+B!J49)/(E!J63+E!J91)</f>
        <v>2.4343021976474338E-6</v>
      </c>
      <c r="K105" s="52">
        <f>+(A!J48+B!K49)/(E!K63+E!K91)</f>
        <v>7.3136017037248024E-6</v>
      </c>
      <c r="L105" s="52">
        <f>+(A!K49+B!L49)/(E!L63+E!L91)</f>
        <v>2.5527946825261429E-6</v>
      </c>
      <c r="M105" s="52">
        <f>+(A!L49+B!M49)/(E!M63+E!M91)</f>
        <v>3.0711546579356606E-6</v>
      </c>
      <c r="N105" s="52">
        <f>+(A!M49+B!N49)/(E!N63+E!N91)</f>
        <v>2.2512634237336931E-6</v>
      </c>
      <c r="O105" s="52">
        <f>+(A!N49+B!O49)/(E!O63+E!O91)</f>
        <v>2.2138114948060546E-6</v>
      </c>
      <c r="P105" s="52">
        <f>+(A!O49+B!P49)/(E!P63+E!P91)</f>
        <v>1.4816437588723129E-6</v>
      </c>
      <c r="Q105" s="52">
        <f>+(A!P49+B!Q49)/(E!Q63+E!Q91)</f>
        <v>1.4505209780802441E-6</v>
      </c>
      <c r="R105" s="52">
        <f>+(A!Q49+B!R49)/(E!R63+E!R91)</f>
        <v>1.2573186907338961E-5</v>
      </c>
      <c r="S105" s="52">
        <f>+(A!R49+B!S49)/(E!S63+E!S91)</f>
        <v>1.4242189243895582E-6</v>
      </c>
      <c r="T105" s="52">
        <f>+(A!S49+B!T49)/(E!T63+E!T91)</f>
        <v>1.5353441647301105E-6</v>
      </c>
      <c r="U105" s="52">
        <f>+(A!T49+B!U49)/(E!U63+E!U91)</f>
        <v>2.0020467155333066E-6</v>
      </c>
      <c r="V105" s="52">
        <f>+(A!U49+B!V49)/(E!V63+E!V91)</f>
        <v>7.1893352366537911E-6</v>
      </c>
      <c r="W105" s="52">
        <f>+(A!V49+B!W49)/(E!W63+E!W91)</f>
        <v>2.1828072093406272E-5</v>
      </c>
      <c r="X105" s="52">
        <f>+(A!W49+B!X49)/(E!X63+E!X91)</f>
        <v>5.1039934997437872E-6</v>
      </c>
      <c r="Y105" s="52">
        <f>+(A!X49+B!Y49)/(E!Y63+E!Y91)</f>
        <v>3.6401269667263196E-6</v>
      </c>
      <c r="Z105" s="52">
        <f>+(A!Y49+B!Z49)/(E!Z63+E!Z91)</f>
        <v>5.7313760490801485E-6</v>
      </c>
      <c r="AA105" s="52">
        <f>+(A!Z49+B!AA49)/(E!AA63+E!AA91)</f>
        <v>4.1112860207956177E-6</v>
      </c>
      <c r="AB105" s="52">
        <f>+(A!AA49+B!AB49)/(E!AB63+E!AB91)</f>
        <v>1.3015158704008161E-6</v>
      </c>
      <c r="AC105" s="52">
        <f>+(A!AB49+B!AC49)/(E!AC63+E!AC91)</f>
        <v>7.0570599364039272E-6</v>
      </c>
      <c r="AD105" s="52">
        <f>+(A!AC49+B!AD49)/(E!AD63+E!AD91)</f>
        <v>6.1160466020716097E-6</v>
      </c>
      <c r="AE105" s="52">
        <f>+(A!AD49+B!AE49)/(E!AE63+E!AE91)</f>
        <v>5.5838775564956095E-6</v>
      </c>
    </row>
    <row r="106" spans="4:31" x14ac:dyDescent="0.25">
      <c r="D106" s="59" t="s">
        <v>19</v>
      </c>
      <c r="E106" s="52" t="e">
        <f>+(A!D50+B!E50)/(E!E64+E!E92)</f>
        <v>#VALUE!</v>
      </c>
      <c r="F106" s="52" t="e">
        <f>+(A!E50+B!F50)/(E!F64+E!F92)</f>
        <v>#VALUE!</v>
      </c>
      <c r="G106" s="52" t="e">
        <f>+(A!F50+B!G50)/(E!G64+E!G92)</f>
        <v>#VALUE!</v>
      </c>
      <c r="H106" s="52" t="e">
        <f>+(A!G50+B!H50)/(E!H64+E!H92)</f>
        <v>#VALUE!</v>
      </c>
      <c r="I106" s="52">
        <f>+(A!H50+B!I50)/(E!I64+E!I92)</f>
        <v>2.3001858561812447E-5</v>
      </c>
      <c r="J106" s="52">
        <f>+(A!I50+B!J50)/(E!J64+E!J92)</f>
        <v>1.0799711495301462E-5</v>
      </c>
      <c r="K106" s="52">
        <f>+(A!J49+B!K50)/(E!K64+E!K92)</f>
        <v>1.1785868782038238E-7</v>
      </c>
      <c r="L106" s="52">
        <f>+(A!K50+B!L50)/(E!L64+E!L92)</f>
        <v>1.7710910915715895E-5</v>
      </c>
      <c r="M106" s="52">
        <f>+(A!L50+B!M50)/(E!M64+E!M92)</f>
        <v>5.3794413961541773E-6</v>
      </c>
      <c r="N106" s="52">
        <f>+(A!M50+B!N50)/(E!N64+E!N92)</f>
        <v>8.5051546253781218E-6</v>
      </c>
      <c r="O106" s="52">
        <f>+(A!N50+B!O50)/(E!O64+E!O92)</f>
        <v>7.6643699558314605E-6</v>
      </c>
      <c r="P106" s="52" t="e">
        <f>+(A!O50+B!P50)/(E!P64+E!P92)</f>
        <v>#VALUE!</v>
      </c>
      <c r="Q106" s="52">
        <f>+(A!P50+B!Q50)/(E!Q64+E!Q92)</f>
        <v>5.6158352713509041E-8</v>
      </c>
      <c r="R106" s="52">
        <f>+(A!Q50+B!R50)/(E!R64+E!R92)</f>
        <v>6.9887084741410146E-6</v>
      </c>
      <c r="S106" s="52">
        <f>+(A!R50+B!S50)/(E!S64+E!S92)</f>
        <v>1.529576521988724E-5</v>
      </c>
      <c r="T106" s="52">
        <f>+(A!S50+B!T50)/(E!T64+E!T92)</f>
        <v>1.947434634307923E-5</v>
      </c>
      <c r="U106" s="52">
        <f>+(A!T50+B!U50)/(E!U64+E!U92)</f>
        <v>2.0707663794669852E-5</v>
      </c>
      <c r="V106" s="52">
        <f>+(A!U50+B!V50)/(E!V64+E!V92)</f>
        <v>1.3555271811942484E-5</v>
      </c>
      <c r="W106" s="52">
        <f>+(A!V50+B!W50)/(E!W64+E!W92)</f>
        <v>2.8399845959459889E-6</v>
      </c>
      <c r="X106" s="52">
        <f>+(A!W50+B!X50)/(E!X64+E!X92)</f>
        <v>1.9939970674791771E-6</v>
      </c>
      <c r="Y106" s="52">
        <f>+(A!X50+B!Y50)/(E!Y64+E!Y92)</f>
        <v>2.8538169852601037E-6</v>
      </c>
      <c r="Z106" s="52">
        <f>+(A!Y50+B!Z50)/(E!Z64+E!Z92)</f>
        <v>5.5517031229401208E-6</v>
      </c>
      <c r="AA106" s="52">
        <f>+(A!Z50+B!AA50)/(E!AA64+E!AA92)</f>
        <v>1.0998491645667737E-5</v>
      </c>
      <c r="AB106" s="52">
        <f>+(A!AA50+B!AB50)/(E!AB64+E!AB92)</f>
        <v>3.964902025809562E-7</v>
      </c>
      <c r="AC106" s="52">
        <f>+(A!AB50+B!AC50)/(E!AC64+E!AC92)</f>
        <v>4.1521085691185267E-6</v>
      </c>
      <c r="AD106" s="52">
        <f>+(A!AC50+B!AD50)/(E!AD64+E!AD92)</f>
        <v>6.8496632294152259E-6</v>
      </c>
      <c r="AE106" s="52">
        <f>+(A!AD50+B!AE50)/(E!AE64+E!AE92)</f>
        <v>2.3344943118988608E-5</v>
      </c>
    </row>
    <row r="107" spans="4:31" x14ac:dyDescent="0.25">
      <c r="D107" s="59" t="s">
        <v>20</v>
      </c>
      <c r="E107" s="52" t="e">
        <f>+(A!D51+B!E51)/(E!E65+E!E93)</f>
        <v>#VALUE!</v>
      </c>
      <c r="F107" s="52" t="e">
        <f>+(A!E51+B!F51)/(E!F65+E!F93)</f>
        <v>#VALUE!</v>
      </c>
      <c r="G107" s="52" t="e">
        <f>+(A!F51+B!G51)/(E!G65+E!G93)</f>
        <v>#VALUE!</v>
      </c>
      <c r="H107" s="52" t="e">
        <f>+(A!G51+B!H51)/(E!H65+E!H93)</f>
        <v>#VALUE!</v>
      </c>
      <c r="I107" s="52">
        <f>+(A!H51+B!I51)/(E!I65+E!I93)</f>
        <v>4.6279132060182067E-5</v>
      </c>
      <c r="J107" s="52">
        <f>+(A!I51+B!J51)/(E!J65+E!J93)</f>
        <v>3.9256433761706618E-5</v>
      </c>
      <c r="K107" s="52">
        <f>+(A!J50+B!K51)/(E!K65+E!K93)</f>
        <v>2.8943362374091283E-4</v>
      </c>
      <c r="L107" s="52">
        <f>+(A!K51+B!L51)/(E!L65+E!L93)</f>
        <v>1.7933254576722989E-5</v>
      </c>
      <c r="M107" s="52">
        <f>+(A!L51+B!M51)/(E!M65+E!M93)</f>
        <v>1.3017621991272493E-5</v>
      </c>
      <c r="N107" s="52">
        <f>+(A!M51+B!N51)/(E!N65+E!N93)</f>
        <v>7.2452811855064619E-6</v>
      </c>
      <c r="O107" s="52">
        <f>+(A!N51+B!O51)/(E!O65+E!O93)</f>
        <v>1.5473785770831071E-5</v>
      </c>
      <c r="P107" s="52">
        <f>+(A!O51+B!P51)/(E!P65+E!P93)</f>
        <v>9.1417929516605246E-6</v>
      </c>
      <c r="Q107" s="52">
        <f>+(A!P51+B!Q51)/(E!Q65+E!Q93)</f>
        <v>9.978232162822004E-6</v>
      </c>
      <c r="R107" s="52">
        <f>+(A!Q51+B!R51)/(E!R65+E!R93)</f>
        <v>1.2619842048129653E-5</v>
      </c>
      <c r="S107" s="52">
        <f>+(A!R51+B!S51)/(E!S65+E!S93)</f>
        <v>1.8471360134196227E-5</v>
      </c>
      <c r="T107" s="52">
        <f>+(A!S51+B!T51)/(E!T65+E!T93)</f>
        <v>2.5456573414027755E-5</v>
      </c>
      <c r="U107" s="52">
        <f>+(A!T51+B!U51)/(E!U65+E!U93)</f>
        <v>1.9090486573640759E-5</v>
      </c>
      <c r="V107" s="52">
        <f>+(A!U51+B!V51)/(E!V65+E!V93)</f>
        <v>1.165890330211647E-5</v>
      </c>
      <c r="W107" s="52">
        <f>+(A!V51+B!W51)/(E!W65+E!W93)</f>
        <v>1.0279570807994322E-5</v>
      </c>
      <c r="X107" s="52">
        <f>+(A!W51+B!X51)/(E!X65+E!X93)</f>
        <v>1.4807169254318977E-5</v>
      </c>
      <c r="Y107" s="52">
        <f>+(A!X51+B!Y51)/(E!Y65+E!Y93)</f>
        <v>8.4251140169785908E-6</v>
      </c>
      <c r="Z107" s="52">
        <f>+(A!Y51+B!Z51)/(E!Z65+E!Z93)</f>
        <v>1.4040845665801762E-5</v>
      </c>
      <c r="AA107" s="52">
        <f>+(A!Z51+B!AA51)/(E!AA65+E!AA93)</f>
        <v>4.2316334777586887E-6</v>
      </c>
      <c r="AB107" s="52">
        <f>+(A!AA51+B!AB51)/(E!AB65+E!AB93)</f>
        <v>4.0598521569395276E-6</v>
      </c>
      <c r="AC107" s="52">
        <f>+(A!AB51+B!AC51)/(E!AC65+E!AC93)</f>
        <v>6.3700931270639065E-6</v>
      </c>
      <c r="AD107" s="52">
        <f>+(A!AC51+B!AD51)/(E!AD65+E!AD93)</f>
        <v>1.3103667456322752E-5</v>
      </c>
      <c r="AE107" s="52">
        <f>+(A!AD51+B!AE51)/(E!AE65+E!AE93)</f>
        <v>2.8816497138483578E-5</v>
      </c>
    </row>
    <row r="108" spans="4:31" x14ac:dyDescent="0.25">
      <c r="D108" s="59" t="s">
        <v>21</v>
      </c>
      <c r="E108" s="52" t="e">
        <f>+(A!D52+B!E52)/(E!E66+E!E94)</f>
        <v>#VALUE!</v>
      </c>
      <c r="F108" s="52" t="e">
        <f>+(A!E52+B!F52)/(E!F66+E!F94)</f>
        <v>#VALUE!</v>
      </c>
      <c r="G108" s="52" t="e">
        <f>+(A!F52+B!G52)/(E!G66+E!G94)</f>
        <v>#VALUE!</v>
      </c>
      <c r="H108" s="52" t="e">
        <f>+(A!G52+B!H52)/(E!H66+E!H94)</f>
        <v>#VALUE!</v>
      </c>
      <c r="I108" s="52">
        <f>+(A!H52+B!I52)/(E!I66+E!I94)</f>
        <v>4.0213973583859869E-5</v>
      </c>
      <c r="J108" s="52">
        <f>+(A!I52+B!J52)/(E!J66+E!J94)</f>
        <v>3.5826689372501167E-5</v>
      </c>
      <c r="K108" s="52">
        <f>+(A!J51+B!K52)/(E!K66+E!K94)</f>
        <v>2.7684468035192042E-5</v>
      </c>
      <c r="L108" s="52">
        <f>+(A!K52+B!L52)/(E!L66+E!L94)</f>
        <v>3.7975416839233122E-5</v>
      </c>
      <c r="M108" s="52">
        <f>+(A!L52+B!M52)/(E!M66+E!M94)</f>
        <v>3.06835439323328E-5</v>
      </c>
      <c r="N108" s="52">
        <f>+(A!M52+B!N52)/(E!N66+E!N94)</f>
        <v>2.7641653363418664E-5</v>
      </c>
      <c r="O108" s="52">
        <f>+(A!N52+B!O52)/(E!O66+E!O94)</f>
        <v>2.2387330481943201E-5</v>
      </c>
      <c r="P108" s="52">
        <f>+(A!O52+B!P52)/(E!P66+E!P94)</f>
        <v>2.5100666371850024E-5</v>
      </c>
      <c r="Q108" s="52">
        <f>+(A!P52+B!Q52)/(E!Q66+E!Q94)</f>
        <v>2.2979991037331706E-5</v>
      </c>
      <c r="R108" s="52">
        <f>+(A!Q52+B!R52)/(E!R66+E!R94)</f>
        <v>2.4380303277142688E-5</v>
      </c>
      <c r="S108" s="52">
        <f>+(A!R52+B!S52)/(E!S66+E!S94)</f>
        <v>3.8447492841764008E-5</v>
      </c>
      <c r="T108" s="52">
        <f>+(A!S52+B!T52)/(E!T66+E!T94)</f>
        <v>3.3376310841631244E-5</v>
      </c>
      <c r="U108" s="52">
        <f>+(A!T52+B!U52)/(E!U66+E!U94)</f>
        <v>3.3362034004563912E-5</v>
      </c>
      <c r="V108" s="52">
        <f>+(A!U52+B!V52)/(E!V66+E!V94)</f>
        <v>4.6720530341623407E-5</v>
      </c>
      <c r="W108" s="52">
        <f>+(A!V52+B!W52)/(E!W66+E!W94)</f>
        <v>3.9901340067440411E-5</v>
      </c>
      <c r="X108" s="52">
        <f>+(A!W52+B!X52)/(E!X66+E!X94)</f>
        <v>3.9499258658239971E-5</v>
      </c>
      <c r="Y108" s="52">
        <f>+(A!X52+B!Y52)/(E!Y66+E!Y94)</f>
        <v>3.1471330768859145E-5</v>
      </c>
      <c r="Z108" s="52">
        <f>+(A!Y52+B!Z52)/(E!Z66+E!Z94)</f>
        <v>3.1941533868434037E-5</v>
      </c>
      <c r="AA108" s="52">
        <f>+(A!Z52+B!AA52)/(E!AA66+E!AA94)</f>
        <v>3.7239564066632385E-5</v>
      </c>
      <c r="AB108" s="52">
        <f>+(A!AA52+B!AB52)/(E!AB66+E!AB94)</f>
        <v>3.7923515302894575E-5</v>
      </c>
      <c r="AC108" s="52">
        <f>+(A!AB52+B!AC52)/(E!AC66+E!AC94)</f>
        <v>3.9046646840890765E-5</v>
      </c>
      <c r="AD108" s="52">
        <f>+(A!AC52+B!AD52)/(E!AD66+E!AD94)</f>
        <v>3.2265805844492234E-5</v>
      </c>
      <c r="AE108" s="52">
        <f>+(A!AD52+B!AE52)/(E!AE66+E!AE94)</f>
        <v>4.4261725086595389E-5</v>
      </c>
    </row>
    <row r="109" spans="4:31" x14ac:dyDescent="0.25">
      <c r="D109" s="59" t="s">
        <v>22</v>
      </c>
      <c r="E109" s="52" t="e">
        <f>+(A!D53+B!E53)/(E!E67+E!E95)</f>
        <v>#VALUE!</v>
      </c>
      <c r="F109" s="52" t="e">
        <f>+(A!E53+B!F53)/(E!F67+E!F95)</f>
        <v>#VALUE!</v>
      </c>
      <c r="G109" s="52" t="e">
        <f>+(A!F53+B!G53)/(E!G67+E!G95)</f>
        <v>#VALUE!</v>
      </c>
      <c r="H109" s="52" t="e">
        <f>+(A!G53+B!H53)/(E!H67+E!H95)</f>
        <v>#VALUE!</v>
      </c>
      <c r="I109" s="52">
        <f>+(A!H53+B!I53)/(E!I67+E!I95)</f>
        <v>1.1691754646525576E-5</v>
      </c>
      <c r="J109" s="52">
        <f>+(A!I53+B!J53)/(E!J67+E!J95)</f>
        <v>1.6775722541081455E-5</v>
      </c>
      <c r="K109" s="52">
        <f>+(A!J52+B!K53)/(E!K67+E!K95)</f>
        <v>1.0004714622255087E-5</v>
      </c>
      <c r="L109" s="52">
        <f>+(A!K53+B!L53)/(E!L67+E!L95)</f>
        <v>2.1246304780138769E-5</v>
      </c>
      <c r="M109" s="52">
        <f>+(A!L53+B!M53)/(E!M67+E!M95)</f>
        <v>2.2609862312445875E-5</v>
      </c>
      <c r="N109" s="52">
        <f>+(A!M53+B!N53)/(E!N67+E!N95)</f>
        <v>2.376617548773422E-5</v>
      </c>
      <c r="O109" s="52">
        <f>+(A!N53+B!O53)/(E!O67+E!O95)</f>
        <v>2.1622203811570238E-5</v>
      </c>
      <c r="P109" s="52">
        <f>+(A!O53+B!P53)/(E!P67+E!P95)</f>
        <v>3.0283684806801338E-5</v>
      </c>
      <c r="Q109" s="52">
        <f>+(A!P53+B!Q53)/(E!Q67+E!Q95)</f>
        <v>2.440638478853857E-5</v>
      </c>
      <c r="R109" s="52">
        <f>+(A!Q53+B!R53)/(E!R67+E!R95)</f>
        <v>9.5817489311945353E-6</v>
      </c>
      <c r="S109" s="52">
        <f>+(A!R53+B!S53)/(E!S67+E!S95)</f>
        <v>6.982092990405992E-6</v>
      </c>
      <c r="T109" s="52">
        <f>+(A!S53+B!T53)/(E!T67+E!T95)</f>
        <v>4.4445912384990739E-6</v>
      </c>
      <c r="U109" s="52">
        <f>+(A!T53+B!U53)/(E!U67+E!U95)</f>
        <v>6.2730718890602225E-6</v>
      </c>
      <c r="V109" s="52">
        <f>+(A!U53+B!V53)/(E!V67+E!V95)</f>
        <v>4.8005602925150475E-6</v>
      </c>
      <c r="W109" s="52">
        <f>+(A!V53+B!W53)/(E!W67+E!W95)</f>
        <v>1.2090181771159927E-5</v>
      </c>
      <c r="X109" s="52">
        <f>+(A!W53+B!X53)/(E!X67+E!X95)</f>
        <v>6.7828265508932467E-6</v>
      </c>
      <c r="Y109" s="52">
        <f>+(A!X53+B!Y53)/(E!Y67+E!Y95)</f>
        <v>9.0160885158696215E-6</v>
      </c>
      <c r="Z109" s="52">
        <f>+(A!Y53+B!Z53)/(E!Z67+E!Z95)</f>
        <v>4.7029755267349612E-6</v>
      </c>
      <c r="AA109" s="52">
        <f>+(A!Z53+B!AA53)/(E!AA67+E!AA95)</f>
        <v>4.8506523470670097E-6</v>
      </c>
      <c r="AB109" s="52">
        <f>+(A!AA53+B!AB53)/(E!AB67+E!AB95)</f>
        <v>4.6717085028018745E-6</v>
      </c>
      <c r="AC109" s="52">
        <f>+(A!AB53+B!AC53)/(E!AC67+E!AC95)</f>
        <v>5.1321104309888232E-6</v>
      </c>
      <c r="AD109" s="52">
        <f>+(A!AC53+B!AD53)/(E!AD67+E!AD95)</f>
        <v>3.3204522492105446E-6</v>
      </c>
      <c r="AE109" s="52">
        <f>+(A!AD53+B!AE53)/(E!AE67+E!AE95)</f>
        <v>4.1776314377855147E-6</v>
      </c>
    </row>
    <row r="110" spans="4:31" x14ac:dyDescent="0.25">
      <c r="D110" s="59" t="s">
        <v>23</v>
      </c>
      <c r="E110" s="52" t="e">
        <f>+(A!D54+B!E54)/(E!E68+E!E96)</f>
        <v>#VALUE!</v>
      </c>
      <c r="F110" s="52" t="e">
        <f>+(A!E54+B!F54)/(E!F68+E!F96)</f>
        <v>#VALUE!</v>
      </c>
      <c r="G110" s="52" t="e">
        <f>+(A!F54+B!G54)/(E!G68+E!G96)</f>
        <v>#VALUE!</v>
      </c>
      <c r="H110" s="52" t="e">
        <f>+(A!G54+B!H54)/(E!H68+E!H96)</f>
        <v>#VALUE!</v>
      </c>
      <c r="I110" s="52">
        <f>+(A!H54+B!I54)/(E!I68+E!I96)</f>
        <v>3.1953877131433067E-6</v>
      </c>
      <c r="J110" s="52" t="e">
        <f>+(A!I54+B!J54)/(E!J68+E!J96)</f>
        <v>#VALUE!</v>
      </c>
      <c r="K110" s="52">
        <f>+(A!J53+B!K54)/(E!K68+E!K96)</f>
        <v>8.7010797070578487E-6</v>
      </c>
      <c r="L110" s="52">
        <f>+(A!K54+B!L54)/(E!L68+E!L96)</f>
        <v>1.9321674893143013E-6</v>
      </c>
      <c r="M110" s="52">
        <f>+(A!L54+B!M54)/(E!M68+E!M96)</f>
        <v>2.0757030392151239E-6</v>
      </c>
      <c r="N110" s="52">
        <f>+(A!M54+B!N54)/(E!N68+E!N96)</f>
        <v>2.323384897194266E-6</v>
      </c>
      <c r="O110" s="52">
        <f>+(A!N54+B!O54)/(E!O68+E!O96)</f>
        <v>2.2972260896193131E-6</v>
      </c>
      <c r="P110" s="52">
        <f>+(A!O54+B!P54)/(E!P68+E!P96)</f>
        <v>2.6440341307109558E-6</v>
      </c>
      <c r="Q110" s="52">
        <f>+(A!P54+B!Q54)/(E!Q68+E!Q96)</f>
        <v>3.2839356923910284E-6</v>
      </c>
      <c r="R110" s="52">
        <f>+(A!Q54+B!R54)/(E!R68+E!R96)</f>
        <v>2.8422661995289634E-6</v>
      </c>
      <c r="S110" s="52">
        <f>+(A!R54+B!S54)/(E!S68+E!S96)</f>
        <v>4.0926994377188237E-6</v>
      </c>
      <c r="T110" s="52">
        <f>+(A!S54+B!T54)/(E!T68+E!T96)</f>
        <v>3.2226818469502546E-6</v>
      </c>
      <c r="U110" s="52">
        <f>+(A!T54+B!U54)/(E!U68+E!U96)</f>
        <v>4.9142545798831074E-6</v>
      </c>
      <c r="V110" s="52">
        <f>+(A!U54+B!V54)/(E!V68+E!V96)</f>
        <v>6.664196341601162E-6</v>
      </c>
      <c r="W110" s="52">
        <f>+(A!V54+B!W54)/(E!W68+E!W96)</f>
        <v>5.7335079228525251E-6</v>
      </c>
      <c r="X110" s="52">
        <f>+(A!W54+B!X54)/(E!X68+E!X96)</f>
        <v>3.4892061097373151E-6</v>
      </c>
      <c r="Y110" s="52">
        <f>+(A!X54+B!Y54)/(E!Y68+E!Y96)</f>
        <v>3.2816982220252733E-6</v>
      </c>
      <c r="Z110" s="52">
        <f>+(A!Y54+B!Z54)/(E!Z68+E!Z96)</f>
        <v>2.8119705507501392E-6</v>
      </c>
      <c r="AA110" s="52">
        <f>+(A!Z54+B!AA54)/(E!AA68+E!AA96)</f>
        <v>2.2426136165089912E-6</v>
      </c>
      <c r="AB110" s="52">
        <f>+(A!AA54+B!AB54)/(E!AB68+E!AB96)</f>
        <v>1.8370977073265354E-6</v>
      </c>
      <c r="AC110" s="52">
        <f>+(A!AB54+B!AC54)/(E!AC68+E!AC96)</f>
        <v>2.3869864330634949E-6</v>
      </c>
      <c r="AD110" s="52">
        <f>+(A!AC54+B!AD54)/(E!AD68+E!AD96)</f>
        <v>1.7353400987303915E-6</v>
      </c>
      <c r="AE110" s="52">
        <f>+(A!AD54+B!AE54)/(E!AE68+E!AE96)</f>
        <v>2.364265018304986E-6</v>
      </c>
    </row>
    <row r="111" spans="4:31" x14ac:dyDescent="0.25">
      <c r="D111" s="59" t="s">
        <v>24</v>
      </c>
      <c r="E111" s="52" t="e">
        <f>+(A!D55+B!E55)/(E!E69+E!E97)</f>
        <v>#VALUE!</v>
      </c>
      <c r="F111" s="52" t="e">
        <f>+(A!E55+B!F55)/(E!F69+E!F97)</f>
        <v>#VALUE!</v>
      </c>
      <c r="G111" s="52" t="e">
        <f>+(A!F55+B!G55)/(E!G69+E!G97)</f>
        <v>#VALUE!</v>
      </c>
      <c r="H111" s="52" t="e">
        <f>+(A!G55+B!H55)/(E!H69+E!H97)</f>
        <v>#VALUE!</v>
      </c>
      <c r="I111" s="52">
        <f>+(A!H55+B!I55)/(E!I69+E!I97)</f>
        <v>2.2044829024100006E-6</v>
      </c>
      <c r="J111" s="52">
        <f>+(A!I55+B!J55)/(E!J69+E!J97)</f>
        <v>3.7791704888669431E-6</v>
      </c>
      <c r="K111" s="52">
        <f>+(A!J54+B!K55)/(E!K69+E!K97)</f>
        <v>3.3081535577040012E-6</v>
      </c>
      <c r="L111" s="52">
        <f>+(A!K55+B!L55)/(E!L69+E!L97)</f>
        <v>2.3656062034786748E-6</v>
      </c>
      <c r="M111" s="52">
        <f>+(A!L55+B!M55)/(E!M69+E!M97)</f>
        <v>2.5504442817021672E-6</v>
      </c>
      <c r="N111" s="52">
        <f>+(A!M55+B!N55)/(E!N69+E!N97)</f>
        <v>3.1051108023322755E-6</v>
      </c>
      <c r="O111" s="52">
        <f>+(A!N55+B!O55)/(E!O69+E!O97)</f>
        <v>3.0924971809888326E-6</v>
      </c>
      <c r="P111" s="52">
        <f>+(A!O55+B!P55)/(E!P69+E!P97)</f>
        <v>2.5624713993816253E-6</v>
      </c>
      <c r="Q111" s="52">
        <f>+(A!P55+B!Q55)/(E!Q69+E!Q97)</f>
        <v>2.7724633698282141E-6</v>
      </c>
      <c r="R111" s="52">
        <f>+(A!Q55+B!R55)/(E!R69+E!R97)</f>
        <v>2.687621737881585E-6</v>
      </c>
      <c r="S111" s="52">
        <f>+(A!R55+B!S55)/(E!S69+E!S97)</f>
        <v>2.9495079345323992E-6</v>
      </c>
      <c r="T111" s="52">
        <f>+(A!S55+B!T55)/(E!T69+E!T97)</f>
        <v>3.3708843669478595E-6</v>
      </c>
      <c r="U111" s="52">
        <f>+(A!T55+B!U55)/(E!U69+E!U97)</f>
        <v>3.39289271179035E-6</v>
      </c>
      <c r="V111" s="52">
        <f>+(A!U55+B!V55)/(E!V69+E!V97)</f>
        <v>5.3719872028637258E-6</v>
      </c>
      <c r="W111" s="52">
        <f>+(A!V55+B!W55)/(E!W69+E!W97)</f>
        <v>4.9025278863486572E-6</v>
      </c>
      <c r="X111" s="52">
        <f>+(A!W55+B!X55)/(E!X69+E!X97)</f>
        <v>4.0323604342847004E-6</v>
      </c>
      <c r="Y111" s="52">
        <f>+(A!X55+B!Y55)/(E!Y69+E!Y97)</f>
        <v>4.4469459916123822E-6</v>
      </c>
      <c r="Z111" s="52">
        <f>+(A!Y55+B!Z55)/(E!Z69+E!Z97)</f>
        <v>2.7438117146275979E-6</v>
      </c>
      <c r="AA111" s="52">
        <f>+(A!Z55+B!AA55)/(E!AA69+E!AA97)</f>
        <v>3.2709707574134196E-6</v>
      </c>
      <c r="AB111" s="52">
        <f>+(A!AA55+B!AB55)/(E!AB69+E!AB97)</f>
        <v>2.941867507247083E-6</v>
      </c>
      <c r="AC111" s="52">
        <f>+(A!AB55+B!AC55)/(E!AC69+E!AC97)</f>
        <v>2.9370845882349921E-6</v>
      </c>
      <c r="AD111" s="52">
        <f>+(A!AC55+B!AD55)/(E!AD69+E!AD97)</f>
        <v>2.0147337527037438E-6</v>
      </c>
      <c r="AE111" s="52">
        <f>+(A!AD55+B!AE55)/(E!AE69+E!AE97)</f>
        <v>2.0299299081220201E-6</v>
      </c>
    </row>
    <row r="112" spans="4:31" ht="15.75" thickBot="1" x14ac:dyDescent="0.3">
      <c r="D112" s="60" t="s">
        <v>25</v>
      </c>
      <c r="E112" s="53" t="e">
        <f>+(A!D56+B!E56)/(E!E70+E!E98)</f>
        <v>#VALUE!</v>
      </c>
      <c r="F112" s="53" t="e">
        <f>+(A!E56+B!F56)/(E!F70+E!F98)</f>
        <v>#VALUE!</v>
      </c>
      <c r="G112" s="53" t="e">
        <f>+(A!F56+B!G56)/(E!G70+E!G98)</f>
        <v>#VALUE!</v>
      </c>
      <c r="H112" s="53" t="e">
        <f>+(A!G56+B!H56)/(E!H70+E!H98)</f>
        <v>#VALUE!</v>
      </c>
      <c r="I112" s="53" t="e">
        <f>+(A!H56+B!I56)/(E!I70+E!I98)</f>
        <v>#VALUE!</v>
      </c>
      <c r="J112" s="53" t="e">
        <f>+(A!I56+B!J56)/(E!J70+E!J98)</f>
        <v>#VALUE!</v>
      </c>
      <c r="K112" s="53">
        <f>+(A!J55+B!K56)/(E!K70+E!K98)</f>
        <v>1.3056377789251074E-6</v>
      </c>
      <c r="L112" s="53" t="e">
        <f>+(A!K56+B!L56)/(E!L70+E!L98)</f>
        <v>#VALUE!</v>
      </c>
      <c r="M112" s="53" t="e">
        <f>+(A!L56+B!M56)/(E!M70+E!M98)</f>
        <v>#VALUE!</v>
      </c>
      <c r="N112" s="53">
        <f>+(A!M56+B!N56)/(E!N70+E!N98)</f>
        <v>3.4228990244183318E-8</v>
      </c>
      <c r="O112" s="53">
        <f>+(A!N56+B!O56)/(E!O70+E!O98)</f>
        <v>1.1140412678414003E-7</v>
      </c>
      <c r="P112" s="53">
        <f>+(A!O56+B!P56)/(E!P70+E!P98)</f>
        <v>1.2127636100216437E-7</v>
      </c>
      <c r="Q112" s="53">
        <f>+(A!P56+B!Q56)/(E!Q70+E!Q98)</f>
        <v>1.6122005996324419E-7</v>
      </c>
      <c r="R112" s="53">
        <f>+(A!Q56+B!R56)/(E!R70+E!R98)</f>
        <v>2.1971778241702514E-7</v>
      </c>
      <c r="S112" s="53">
        <f>+(A!R56+B!S56)/(E!S70+E!S98)</f>
        <v>1.3188292288039792E-7</v>
      </c>
      <c r="T112" s="53">
        <f>+(A!S56+B!T56)/(E!T70+E!T98)</f>
        <v>1.7879187745799639E-7</v>
      </c>
      <c r="U112" s="53">
        <f>+(A!T56+B!U56)/(E!U70+E!U98)</f>
        <v>1.040937612822034E-7</v>
      </c>
      <c r="V112" s="53">
        <f>+(A!U56+B!V56)/(E!V70+E!V98)</f>
        <v>1.0792033442261921E-7</v>
      </c>
      <c r="W112" s="53">
        <f>+(A!V56+B!W56)/(E!W70+E!W98)</f>
        <v>8.9332403607064518E-8</v>
      </c>
      <c r="X112" s="53">
        <f>+(A!W56+B!X56)/(E!X70+E!X98)</f>
        <v>1.1406675618978258E-6</v>
      </c>
      <c r="Y112" s="53">
        <f>+(A!X56+B!Y56)/(E!Y70+E!Y98)</f>
        <v>1.3885046815885251E-6</v>
      </c>
      <c r="Z112" s="53">
        <f>+(A!Y56+B!Z56)/(E!Z70+E!Z98)</f>
        <v>3.3296215208066799E-7</v>
      </c>
      <c r="AA112" s="53">
        <f>+(A!Z56+B!AA56)/(E!AA70+E!AA98)</f>
        <v>6.9312129735493561E-6</v>
      </c>
      <c r="AB112" s="53">
        <f>+(A!AA56+B!AB56)/(E!AB70+E!AB98)</f>
        <v>1.9551237313873105E-5</v>
      </c>
      <c r="AC112" s="53">
        <f>+(A!AB56+B!AC56)/(E!AC70+E!AC98)</f>
        <v>4.9208893871294014E-5</v>
      </c>
      <c r="AD112" s="53">
        <f>+(A!AC56+B!AD56)/(E!AD70+E!AD98)</f>
        <v>1.1974937972619619E-6</v>
      </c>
      <c r="AE112" s="53">
        <f>+(A!AD56+B!AE56)/(E!AE70+E!AE98)</f>
        <v>1.5545776954679857E-7</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A64" workbookViewId="0">
      <selection activeCell="AC57" sqref="AC57"/>
    </sheetView>
  </sheetViews>
  <sheetFormatPr baseColWidth="10" defaultRowHeight="15" x14ac:dyDescent="0.25"/>
  <cols>
    <col min="2" max="2" width="13.42578125" customWidth="1"/>
    <col min="4" max="4" width="31.7109375" customWidth="1"/>
  </cols>
  <sheetData>
    <row r="7" spans="2:16" x14ac:dyDescent="0.25">
      <c r="B7" s="218" t="s">
        <v>50</v>
      </c>
      <c r="C7" s="204"/>
      <c r="D7" s="204"/>
      <c r="E7" s="204"/>
    </row>
    <row r="8" spans="2:16" x14ac:dyDescent="0.25">
      <c r="B8" s="204"/>
      <c r="C8" s="204"/>
      <c r="D8" s="204"/>
      <c r="E8" s="204"/>
      <c r="M8" s="204" t="s">
        <v>11</v>
      </c>
      <c r="N8" s="220"/>
      <c r="O8" s="220"/>
      <c r="P8" s="220"/>
    </row>
    <row r="9" spans="2:16" x14ac:dyDescent="0.25">
      <c r="B9" s="204"/>
      <c r="C9" s="204"/>
      <c r="D9" s="204"/>
      <c r="E9" s="204"/>
      <c r="G9" s="204" t="s">
        <v>2</v>
      </c>
      <c r="H9" s="204"/>
      <c r="I9" s="204"/>
      <c r="J9" s="204"/>
      <c r="M9" s="220"/>
      <c r="N9" s="220"/>
      <c r="O9" s="220"/>
      <c r="P9" s="220"/>
    </row>
    <row r="10" spans="2:16" x14ac:dyDescent="0.25">
      <c r="B10" s="204"/>
      <c r="C10" s="204"/>
      <c r="D10" s="204"/>
      <c r="E10" s="204"/>
      <c r="G10" s="204"/>
      <c r="H10" s="204"/>
      <c r="I10" s="204"/>
      <c r="J10" s="204"/>
      <c r="M10" s="220"/>
      <c r="N10" s="220"/>
      <c r="O10" s="220"/>
      <c r="P10" s="220"/>
    </row>
    <row r="11" spans="2:16" x14ac:dyDescent="0.25">
      <c r="B11" s="204"/>
      <c r="C11" s="204"/>
      <c r="D11" s="204"/>
      <c r="E11" s="204"/>
      <c r="G11" s="204"/>
      <c r="H11" s="204"/>
      <c r="I11" s="204"/>
      <c r="J11" s="204"/>
      <c r="M11" s="220"/>
      <c r="N11" s="220"/>
      <c r="O11" s="220"/>
      <c r="P11" s="220"/>
    </row>
    <row r="12" spans="2:16" x14ac:dyDescent="0.25">
      <c r="B12" s="204"/>
      <c r="C12" s="204"/>
      <c r="D12" s="204"/>
      <c r="E12" s="204"/>
      <c r="G12" s="204"/>
      <c r="H12" s="204"/>
      <c r="I12" s="204"/>
      <c r="J12" s="204"/>
      <c r="M12" s="220"/>
      <c r="N12" s="220"/>
      <c r="O12" s="220"/>
      <c r="P12" s="220"/>
    </row>
    <row r="13" spans="2:16" x14ac:dyDescent="0.25">
      <c r="B13" s="204"/>
      <c r="C13" s="204"/>
      <c r="D13" s="204"/>
      <c r="E13" s="204"/>
      <c r="G13" s="204"/>
      <c r="H13" s="204"/>
      <c r="I13" s="204"/>
      <c r="J13" s="204"/>
      <c r="M13" s="220"/>
      <c r="N13" s="220"/>
      <c r="O13" s="220"/>
      <c r="P13" s="220"/>
    </row>
    <row r="14" spans="2:16" x14ac:dyDescent="0.25">
      <c r="B14" s="204"/>
      <c r="C14" s="204"/>
      <c r="D14" s="204"/>
      <c r="E14" s="204"/>
      <c r="G14" s="204"/>
      <c r="H14" s="204"/>
      <c r="I14" s="204"/>
      <c r="J14" s="204"/>
      <c r="M14" s="220"/>
      <c r="N14" s="220"/>
      <c r="O14" s="220"/>
      <c r="P14" s="220"/>
    </row>
    <row r="15" spans="2:16" x14ac:dyDescent="0.25">
      <c r="B15" s="204"/>
      <c r="C15" s="204"/>
      <c r="D15" s="204"/>
      <c r="E15" s="204"/>
      <c r="G15" s="204"/>
      <c r="H15" s="204"/>
      <c r="I15" s="204"/>
      <c r="J15" s="204"/>
      <c r="M15" s="220"/>
      <c r="N15" s="220"/>
      <c r="O15" s="220"/>
      <c r="P15" s="220"/>
    </row>
    <row r="16" spans="2:16" x14ac:dyDescent="0.25">
      <c r="B16" s="204"/>
      <c r="C16" s="204"/>
      <c r="D16" s="204"/>
      <c r="E16" s="204"/>
      <c r="G16" s="204"/>
      <c r="H16" s="204"/>
      <c r="I16" s="204"/>
      <c r="J16" s="204"/>
      <c r="M16" s="220"/>
      <c r="N16" s="220"/>
      <c r="O16" s="220"/>
      <c r="P16" s="220"/>
    </row>
    <row r="17" spans="3:16" x14ac:dyDescent="0.25">
      <c r="C17" s="205" t="s">
        <v>3</v>
      </c>
      <c r="D17" s="205"/>
      <c r="E17" s="205"/>
      <c r="H17" s="205" t="s">
        <v>3</v>
      </c>
      <c r="I17" s="205"/>
      <c r="J17" s="205"/>
      <c r="N17" s="205" t="s">
        <v>3</v>
      </c>
      <c r="O17" s="205"/>
      <c r="P17" s="205"/>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07" t="s">
        <v>26</v>
      </c>
      <c r="D47" s="216"/>
      <c r="E47" s="48" t="e">
        <f>+A!D46/A!D$46</f>
        <v>#VALUE!</v>
      </c>
      <c r="F47" s="62" t="e">
        <f>+A!E46/A!E$46</f>
        <v>#VALUE!</v>
      </c>
      <c r="G47" s="48" t="e">
        <f>+A!F46/A!F$46</f>
        <v>#VALUE!</v>
      </c>
      <c r="H47" s="62" t="e">
        <f>+A!G46/A!G$46</f>
        <v>#VALUE!</v>
      </c>
      <c r="I47" s="48">
        <f>+A!H46/A!H$46</f>
        <v>1</v>
      </c>
      <c r="J47" s="62">
        <f>+A!I46/A!I$46</f>
        <v>1</v>
      </c>
      <c r="K47" s="48">
        <f>+A!J46/A!J$46</f>
        <v>1</v>
      </c>
      <c r="L47" s="62">
        <f>+A!K46/A!K$46</f>
        <v>1</v>
      </c>
      <c r="M47" s="48">
        <f>+A!L46/A!L$46</f>
        <v>1</v>
      </c>
      <c r="N47" s="62">
        <f>+A!M46/A!M$46</f>
        <v>1</v>
      </c>
      <c r="O47" s="48">
        <f>+A!N46/A!N$46</f>
        <v>1</v>
      </c>
      <c r="P47" s="62">
        <f>+A!O46/A!O$46</f>
        <v>1</v>
      </c>
      <c r="Q47" s="48">
        <f>+A!P46/A!P$46</f>
        <v>1</v>
      </c>
      <c r="R47" s="62">
        <f>+A!Q46/A!Q$46</f>
        <v>1</v>
      </c>
      <c r="S47" s="48">
        <f>+A!R46/A!R$46</f>
        <v>1</v>
      </c>
      <c r="T47" s="62">
        <f>+A!S46/A!S$46</f>
        <v>1</v>
      </c>
      <c r="U47" s="48">
        <f>+A!T46/A!T$46</f>
        <v>1</v>
      </c>
      <c r="V47" s="62">
        <f>+A!U46/A!U$46</f>
        <v>1</v>
      </c>
      <c r="W47" s="48">
        <f>+A!V46/A!V$46</f>
        <v>1</v>
      </c>
      <c r="X47" s="62">
        <f>+A!W46/A!W$46</f>
        <v>1</v>
      </c>
      <c r="Y47" s="48">
        <f>+A!X46/A!X$46</f>
        <v>1</v>
      </c>
      <c r="Z47" s="63">
        <f>+A!Y46/A!Y$46</f>
        <v>1</v>
      </c>
      <c r="AA47" s="63">
        <f>+A!Z46/A!Z$46</f>
        <v>1</v>
      </c>
      <c r="AB47" s="63">
        <f>+A!AA46/A!AA$46</f>
        <v>1</v>
      </c>
      <c r="AC47" s="63">
        <f>+A!AB46/A!AB$46</f>
        <v>1</v>
      </c>
      <c r="AD47" s="63">
        <f>+A!AC46/A!AC$46</f>
        <v>1</v>
      </c>
      <c r="AE47" s="63">
        <f>+A!AD46/A!AD$46</f>
        <v>1</v>
      </c>
    </row>
    <row r="48" spans="3:31" x14ac:dyDescent="0.25">
      <c r="C48" s="200" t="s">
        <v>16</v>
      </c>
      <c r="D48" s="215"/>
      <c r="E48" s="49" t="e">
        <f>+A!D47/A!D$46</f>
        <v>#VALUE!</v>
      </c>
      <c r="F48" s="64" t="e">
        <f>+A!E47/A!E$46</f>
        <v>#VALUE!</v>
      </c>
      <c r="G48" s="49" t="e">
        <f>+A!F47/A!F$46</f>
        <v>#VALUE!</v>
      </c>
      <c r="H48" s="64" t="e">
        <f>+A!G47/A!G$46</f>
        <v>#VALUE!</v>
      </c>
      <c r="I48" s="49">
        <f>+A!H47/A!H$46</f>
        <v>0.87624902050566766</v>
      </c>
      <c r="J48" s="64">
        <f>+A!I47/A!I$46</f>
        <v>0.84112167885850486</v>
      </c>
      <c r="K48" s="49" t="e">
        <f>+A!#REF!/A!J$46</f>
        <v>#REF!</v>
      </c>
      <c r="L48" s="64">
        <f>+A!K47/A!K$46</f>
        <v>0.7983114983543913</v>
      </c>
      <c r="M48" s="49">
        <f>+A!L47/A!L$46</f>
        <v>0.81491279867414468</v>
      </c>
      <c r="N48" s="64">
        <f>+A!M47/A!M$46</f>
        <v>0.76268392500237936</v>
      </c>
      <c r="O48" s="49">
        <f>+A!N47/A!N$46</f>
        <v>0.80058814310667425</v>
      </c>
      <c r="P48" s="64">
        <f>+A!O47/A!O$46</f>
        <v>0.78069369527292443</v>
      </c>
      <c r="Q48" s="49">
        <f>+A!P47/A!P$46</f>
        <v>0.78119963697509398</v>
      </c>
      <c r="R48" s="64">
        <f>+A!Q47/A!Q$46</f>
        <v>0.79856029907464876</v>
      </c>
      <c r="S48" s="49">
        <f>+A!R47/A!R$46</f>
        <v>0.790945933580253</v>
      </c>
      <c r="T48" s="64">
        <f>+A!S47/A!S$46</f>
        <v>0.73876532954566909</v>
      </c>
      <c r="U48" s="49">
        <f>+A!T47/A!T$46</f>
        <v>0.73689565535982038</v>
      </c>
      <c r="V48" s="64">
        <f>+A!U47/A!U$46</f>
        <v>0.74587735063071681</v>
      </c>
      <c r="W48" s="49">
        <f>+A!V47/A!V$46</f>
        <v>0.8030744632575364</v>
      </c>
      <c r="X48" s="64">
        <f>+A!W47/A!W$46</f>
        <v>0.89850419782515023</v>
      </c>
      <c r="Y48" s="49">
        <f>+A!X47/A!X$46</f>
        <v>0.93184647137003884</v>
      </c>
      <c r="Z48" s="65">
        <f>+A!Y47/A!Y$46</f>
        <v>0.91876517891831189</v>
      </c>
      <c r="AA48" s="65">
        <f>+A!Z47/A!Z$46</f>
        <v>0.84128246436339182</v>
      </c>
      <c r="AB48" s="65">
        <f>+A!AA47/A!AA$46</f>
        <v>0.87915402325686642</v>
      </c>
      <c r="AC48" s="65">
        <f>+A!AB47/A!AB$46</f>
        <v>0.742794715244665</v>
      </c>
      <c r="AD48" s="65">
        <f>+A!AC47/A!AC$46</f>
        <v>0.92499623551026033</v>
      </c>
      <c r="AE48" s="65">
        <f>+A!AD47/A!AD$46</f>
        <v>0.84901709288449578</v>
      </c>
    </row>
    <row r="49" spans="3:31" x14ac:dyDescent="0.25">
      <c r="C49" s="198" t="s">
        <v>17</v>
      </c>
      <c r="D49" s="214"/>
      <c r="E49" s="66" t="e">
        <f>+A!D48/A!D$46</f>
        <v>#VALUE!</v>
      </c>
      <c r="F49" s="67" t="e">
        <f>+A!E48/A!E$46</f>
        <v>#VALUE!</v>
      </c>
      <c r="G49" s="66" t="e">
        <f>+A!F48/A!F$46</f>
        <v>#VALUE!</v>
      </c>
      <c r="H49" s="67" t="e">
        <f>+A!G48/A!G$46</f>
        <v>#VALUE!</v>
      </c>
      <c r="I49" s="66">
        <f>+A!H48/A!H$46</f>
        <v>9.7706493972518835E-3</v>
      </c>
      <c r="J49" s="67">
        <f>+A!I48/A!I$46</f>
        <v>1.4835421343675941E-3</v>
      </c>
      <c r="K49" s="66">
        <f>+A!J47/A!J$46</f>
        <v>0.791413107330455</v>
      </c>
      <c r="L49" s="67">
        <f>+A!K48/A!K$46</f>
        <v>2.3561243444735836E-3</v>
      </c>
      <c r="M49" s="66">
        <f>+A!L48/A!L$46</f>
        <v>6.922132344063834E-3</v>
      </c>
      <c r="N49" s="67">
        <f>+A!M48/A!M$46</f>
        <v>6.9110255500661891E-3</v>
      </c>
      <c r="O49" s="66">
        <f>+A!N48/A!N$46</f>
        <v>9.4716462819246356E-4</v>
      </c>
      <c r="P49" s="67">
        <f>+A!O48/A!O$46</f>
        <v>1.144860819593116E-3</v>
      </c>
      <c r="Q49" s="66">
        <f>+A!P48/A!P$46</f>
        <v>2.0050753595303285E-3</v>
      </c>
      <c r="R49" s="67">
        <f>+A!Q48/A!Q$46</f>
        <v>3.4042036294353148E-4</v>
      </c>
      <c r="S49" s="66">
        <f>+A!R48/A!R$46</f>
        <v>8.9729342491775468E-3</v>
      </c>
      <c r="T49" s="67">
        <f>+A!S48/A!S$46</f>
        <v>4.8301292551531597E-3</v>
      </c>
      <c r="U49" s="66">
        <f>+A!T48/A!T$46</f>
        <v>1.3704684725268671E-2</v>
      </c>
      <c r="V49" s="67">
        <f>+A!U48/A!U$46</f>
        <v>1.9472765491162669E-2</v>
      </c>
      <c r="W49" s="66">
        <f>+A!V48/A!V$46</f>
        <v>5.1252858937521288E-2</v>
      </c>
      <c r="X49" s="67">
        <f>+A!W48/A!W$46</f>
        <v>3.6376385600735132E-2</v>
      </c>
      <c r="Y49" s="66">
        <f>+A!X48/A!X$46</f>
        <v>1.5675201504405607E-2</v>
      </c>
      <c r="Z49" s="68">
        <f>+A!Y48/A!Y$46</f>
        <v>1.259390971681394E-2</v>
      </c>
      <c r="AA49" s="68">
        <f>+A!Z48/A!Z$46</f>
        <v>2.3327628058122819E-2</v>
      </c>
      <c r="AB49" s="68">
        <f>+A!AA48/A!AA$46</f>
        <v>4.8269238902385909E-4</v>
      </c>
      <c r="AC49" s="68">
        <f>+A!AB48/A!AB$46</f>
        <v>1.3395493714703815E-2</v>
      </c>
      <c r="AD49" s="68">
        <f>+A!AC48/A!AC$46</f>
        <v>1.5890448975385083E-3</v>
      </c>
      <c r="AE49" s="68">
        <f>+A!AD48/A!AD$46</f>
        <v>6.5155431820473932E-3</v>
      </c>
    </row>
    <row r="50" spans="3:31" x14ac:dyDescent="0.25">
      <c r="C50" s="200" t="s">
        <v>18</v>
      </c>
      <c r="D50" s="215"/>
      <c r="E50" s="49" t="e">
        <f>+A!D49/A!D$46</f>
        <v>#VALUE!</v>
      </c>
      <c r="F50" s="64" t="e">
        <f>+A!E49/A!E$46</f>
        <v>#VALUE!</v>
      </c>
      <c r="G50" s="49" t="e">
        <f>+A!F49/A!F$46</f>
        <v>#VALUE!</v>
      </c>
      <c r="H50" s="64" t="e">
        <f>+A!G49/A!G$46</f>
        <v>#VALUE!</v>
      </c>
      <c r="I50" s="49" t="e">
        <f>+A!H49/A!H$46</f>
        <v>#VALUE!</v>
      </c>
      <c r="J50" s="64">
        <f>+A!I49/A!I$46</f>
        <v>1.904024422356811E-4</v>
      </c>
      <c r="K50" s="49">
        <f>+A!J48/A!J$46</f>
        <v>1.095983734180464E-2</v>
      </c>
      <c r="L50" s="64">
        <f>+A!K49/A!K$46</f>
        <v>6.2207082049797196E-5</v>
      </c>
      <c r="M50" s="49">
        <f>+A!L49/A!L$46</f>
        <v>2.7582179978268267E-4</v>
      </c>
      <c r="N50" s="64">
        <f>+A!M49/A!M$46</f>
        <v>1.041314448376407E-4</v>
      </c>
      <c r="O50" s="49">
        <f>+A!N49/A!N$46</f>
        <v>3.140511446029708E-4</v>
      </c>
      <c r="P50" s="64">
        <f>+A!O49/A!O$46</f>
        <v>3.6227464684365367E-4</v>
      </c>
      <c r="Q50" s="49">
        <f>+A!P49/A!P$46</f>
        <v>1.4397349877073105E-3</v>
      </c>
      <c r="R50" s="64">
        <f>+A!Q49/A!Q$46</f>
        <v>3.0717603578326303E-2</v>
      </c>
      <c r="S50" s="49">
        <f>+A!R49/A!R$46</f>
        <v>7.5910693934513917E-4</v>
      </c>
      <c r="T50" s="64">
        <f>+A!S49/A!S$46</f>
        <v>1.348609110605941E-3</v>
      </c>
      <c r="U50" s="49">
        <f>+A!T49/A!T$46</f>
        <v>3.4624780196568797E-4</v>
      </c>
      <c r="V50" s="64">
        <f>+A!U49/A!U$46</f>
        <v>1.6209608545226486E-2</v>
      </c>
      <c r="W50" s="49">
        <f>+A!V49/A!V$46</f>
        <v>6.5395066507250049E-2</v>
      </c>
      <c r="X50" s="64">
        <f>+A!W49/A!W$46</f>
        <v>1.3099824773807875E-2</v>
      </c>
      <c r="Y50" s="49">
        <f>+A!X49/A!X$46</f>
        <v>6.2063315387444881E-3</v>
      </c>
      <c r="Z50" s="65">
        <f>+A!Y49/A!Y$46</f>
        <v>1.2370862774595389E-2</v>
      </c>
      <c r="AA50" s="65">
        <f>+A!Z49/A!Z$46</f>
        <v>7.5852922211727498E-3</v>
      </c>
      <c r="AB50" s="65">
        <f>+A!AA49/A!AA$46</f>
        <v>2.322424448077909E-3</v>
      </c>
      <c r="AC50" s="65">
        <f>+A!AB49/A!AB$46</f>
        <v>1.5201146527090646E-2</v>
      </c>
      <c r="AD50" s="65">
        <f>+A!AC49/A!AC$46</f>
        <v>1.6019455733973852E-2</v>
      </c>
      <c r="AE50" s="65">
        <f>+A!AD49/A!AD$46</f>
        <v>1.5840228656928693E-2</v>
      </c>
    </row>
    <row r="51" spans="3:31" x14ac:dyDescent="0.25">
      <c r="C51" s="198" t="s">
        <v>19</v>
      </c>
      <c r="D51" s="214"/>
      <c r="E51" s="66" t="e">
        <f>+A!D50/A!D$46</f>
        <v>#VALUE!</v>
      </c>
      <c r="F51" s="67" t="e">
        <f>+A!E50/A!E$46</f>
        <v>#VALUE!</v>
      </c>
      <c r="G51" s="66" t="e">
        <f>+A!F50/A!F$46</f>
        <v>#VALUE!</v>
      </c>
      <c r="H51" s="67" t="e">
        <f>+A!G50/A!G$46</f>
        <v>#VALUE!</v>
      </c>
      <c r="I51" s="66">
        <f>+A!H50/A!H$46</f>
        <v>6.77573554164142E-2</v>
      </c>
      <c r="J51" s="67">
        <f>+A!I50/A!I$46</f>
        <v>6.3495985396573196E-2</v>
      </c>
      <c r="K51" s="66">
        <f>+A!J49/A!J$46</f>
        <v>2.5640148209828313E-4</v>
      </c>
      <c r="L51" s="67">
        <f>+A!K50/A!K$46</f>
        <v>8.8868391949417966E-2</v>
      </c>
      <c r="M51" s="66">
        <f>+A!L50/A!L$46</f>
        <v>3.0413372699234997E-2</v>
      </c>
      <c r="N51" s="67">
        <f>+A!M50/A!M$46</f>
        <v>5.7765610804917926E-2</v>
      </c>
      <c r="O51" s="66">
        <f>+A!N50/A!N$46</f>
        <v>5.749996536979491E-2</v>
      </c>
      <c r="P51" s="67" t="e">
        <f>+A!O50/A!O$46</f>
        <v>#VALUE!</v>
      </c>
      <c r="Q51" s="66">
        <f>+A!P50/A!P$46</f>
        <v>1.1316263351340684E-5</v>
      </c>
      <c r="R51" s="67">
        <f>+A!Q50/A!Q$46</f>
        <v>8.627158008556414E-2</v>
      </c>
      <c r="S51" s="66">
        <f>+A!R50/A!R$46</f>
        <v>0.13440698891503583</v>
      </c>
      <c r="T51" s="67">
        <f>+A!S50/A!S$46</f>
        <v>0.20016698002258829</v>
      </c>
      <c r="U51" s="66">
        <f>+A!T50/A!T$46</f>
        <v>0.21471359415546021</v>
      </c>
      <c r="V51" s="67">
        <f>+A!U50/A!U$46</f>
        <v>0.18612597047347448</v>
      </c>
      <c r="W51" s="66">
        <f>+A!V50/A!V$46</f>
        <v>3.6260636056116534E-2</v>
      </c>
      <c r="X51" s="67">
        <f>+A!W50/A!W$46</f>
        <v>2.2744831975433238E-2</v>
      </c>
      <c r="Y51" s="66">
        <f>+A!X50/A!X$46</f>
        <v>1.8072866634999487E-2</v>
      </c>
      <c r="Z51" s="68">
        <f>+A!Y50/A!Y$46</f>
        <v>3.4875566132628932E-2</v>
      </c>
      <c r="AA51" s="68">
        <f>+A!Z50/A!Z$46</f>
        <v>8.4358284710322542E-2</v>
      </c>
      <c r="AB51" s="68">
        <f>+A!AA50/A!AA$46</f>
        <v>1.1225270380797367E-3</v>
      </c>
      <c r="AC51" s="68">
        <f>+A!AB50/A!AB$46</f>
        <v>2.9390622987605239E-2</v>
      </c>
      <c r="AD51" s="68">
        <f>+A!AC50/A!AC$46</f>
        <v>3.3944421711732987E-2</v>
      </c>
      <c r="AE51" s="68">
        <f>+A!AD50/A!AD$46</f>
        <v>9.9909214561884674E-2</v>
      </c>
    </row>
    <row r="52" spans="3:31" x14ac:dyDescent="0.25">
      <c r="C52" s="200" t="s">
        <v>20</v>
      </c>
      <c r="D52" s="215"/>
      <c r="E52" s="49" t="e">
        <f>+A!D51/A!D$46</f>
        <v>#VALUE!</v>
      </c>
      <c r="F52" s="64" t="e">
        <f>+A!E51/A!E$46</f>
        <v>#VALUE!</v>
      </c>
      <c r="G52" s="49" t="e">
        <f>+A!F51/A!F$46</f>
        <v>#VALUE!</v>
      </c>
      <c r="H52" s="64" t="e">
        <f>+A!G51/A!G$46</f>
        <v>#VALUE!</v>
      </c>
      <c r="I52" s="49">
        <f>+A!H51/A!H$46</f>
        <v>7.6840012929501435E-3</v>
      </c>
      <c r="J52" s="64">
        <f>+A!I51/A!I$46</f>
        <v>6.6294335816332456E-3</v>
      </c>
      <c r="K52" s="49">
        <f>+A!J50/A!J$46</f>
        <v>5.3783903758666651E-2</v>
      </c>
      <c r="L52" s="64">
        <f>+A!K51/A!K$46</f>
        <v>2.4713086634437571E-3</v>
      </c>
      <c r="M52" s="49">
        <f>+A!L51/A!L$46</f>
        <v>2.118743071637892E-3</v>
      </c>
      <c r="N52" s="64">
        <f>+A!M51/A!M$46</f>
        <v>5.9414935497547098E-4</v>
      </c>
      <c r="O52" s="49">
        <f>+A!N51/A!N$46</f>
        <v>1.0197468219657084E-3</v>
      </c>
      <c r="P52" s="64">
        <f>+A!O51/A!O$46</f>
        <v>1.09118869531221E-3</v>
      </c>
      <c r="Q52" s="49">
        <f>+A!P51/A!P$46</f>
        <v>2.3683366634598781E-3</v>
      </c>
      <c r="R52" s="64">
        <f>+A!Q51/A!Q$46</f>
        <v>3.5772224163437586E-3</v>
      </c>
      <c r="S52" s="49">
        <f>+A!R51/A!R$46</f>
        <v>5.1690710268602292E-3</v>
      </c>
      <c r="T52" s="64">
        <f>+A!S51/A!S$46</f>
        <v>8.3486102211408082E-3</v>
      </c>
      <c r="U52" s="49">
        <f>+A!T51/A!T$46</f>
        <v>5.8885697704506215E-3</v>
      </c>
      <c r="V52" s="64">
        <f>+A!U51/A!U$46</f>
        <v>3.2118162641920768E-3</v>
      </c>
      <c r="W52" s="49">
        <f>+A!V51/A!V$46</f>
        <v>2.2376655101213716E-3</v>
      </c>
      <c r="X52" s="64">
        <f>+A!W51/A!W$46</f>
        <v>2.8732784714401234E-3</v>
      </c>
      <c r="Y52" s="49">
        <f>+A!X51/A!X$46</f>
        <v>1.280319125404312E-3</v>
      </c>
      <c r="Z52" s="65">
        <f>+A!Y51/A!Y$46</f>
        <v>4.492050637492394E-3</v>
      </c>
      <c r="AA52" s="65">
        <f>+A!Z51/A!Z$46</f>
        <v>1.0390055468683756E-3</v>
      </c>
      <c r="AB52" s="65">
        <f>+A!AA51/A!AA$46</f>
        <v>8.2833759431392192E-4</v>
      </c>
      <c r="AC52" s="65">
        <f>+A!AB51/A!AB$46</f>
        <v>5.0400481321176503E-4</v>
      </c>
      <c r="AD52" s="65">
        <f>+A!AC51/A!AC$46</f>
        <v>1.7692038027374284E-4</v>
      </c>
      <c r="AE52" s="65">
        <f>+A!AD51/A!AD$46</f>
        <v>5.5424652266336447E-6</v>
      </c>
    </row>
    <row r="53" spans="3:31" x14ac:dyDescent="0.25">
      <c r="C53" s="198" t="s">
        <v>21</v>
      </c>
      <c r="D53" s="214"/>
      <c r="E53" s="66" t="e">
        <f>+A!D52/A!D$46</f>
        <v>#VALUE!</v>
      </c>
      <c r="F53" s="67" t="e">
        <f>+A!E52/A!E$46</f>
        <v>#VALUE!</v>
      </c>
      <c r="G53" s="66" t="e">
        <f>+A!F52/A!F$46</f>
        <v>#VALUE!</v>
      </c>
      <c r="H53" s="67" t="e">
        <f>+A!G52/A!G$46</f>
        <v>#VALUE!</v>
      </c>
      <c r="I53" s="66">
        <f>+A!H52/A!H$46</f>
        <v>9.071370636425451E-3</v>
      </c>
      <c r="J53" s="67">
        <f>+A!I52/A!I$46</f>
        <v>1.1173054178177873E-2</v>
      </c>
      <c r="K53" s="66">
        <f>+A!J51/A!J$46</f>
        <v>2.1598550220432652E-3</v>
      </c>
      <c r="L53" s="67">
        <f>+A!K52/A!K$46</f>
        <v>1.0738607467338793E-2</v>
      </c>
      <c r="M53" s="66">
        <f>+A!L52/A!L$46</f>
        <v>8.0735805775372892E-3</v>
      </c>
      <c r="N53" s="67">
        <f>+A!M52/A!M$46</f>
        <v>8.7123631864471293E-3</v>
      </c>
      <c r="O53" s="66">
        <f>+A!N52/A!N$46</f>
        <v>6.9859336181067894E-3</v>
      </c>
      <c r="P53" s="67">
        <f>+A!O52/A!O$46</f>
        <v>7.9589935216851909E-3</v>
      </c>
      <c r="Q53" s="66">
        <f>+A!P52/A!P$46</f>
        <v>1.6751864973646776E-2</v>
      </c>
      <c r="R53" s="67">
        <f>+A!Q52/A!Q$46</f>
        <v>1.8249407639580627E-2</v>
      </c>
      <c r="S53" s="66">
        <f>+A!R52/A!R$46</f>
        <v>4.8912202562269427E-2</v>
      </c>
      <c r="T53" s="67">
        <f>+A!S52/A!S$46</f>
        <v>3.6252455670224448E-2</v>
      </c>
      <c r="U53" s="66">
        <f>+A!T52/A!T$46</f>
        <v>2.0555040519233951E-2</v>
      </c>
      <c r="V53" s="67">
        <f>+A!U52/A!U$46</f>
        <v>1.926965821429398E-2</v>
      </c>
      <c r="W53" s="66">
        <f>+A!V52/A!V$46</f>
        <v>1.84148301919973E-2</v>
      </c>
      <c r="X53" s="67">
        <f>+A!W52/A!W$46</f>
        <v>8.4824207339224168E-3</v>
      </c>
      <c r="Y53" s="66">
        <f>+A!X52/A!X$46</f>
        <v>9.0974147909540434E-3</v>
      </c>
      <c r="Z53" s="68">
        <f>+A!Y52/A!Y$46</f>
        <v>7.205941443303358E-3</v>
      </c>
      <c r="AA53" s="68">
        <f>+A!Z52/A!Z$46</f>
        <v>8.3404235180909152E-3</v>
      </c>
      <c r="AB53" s="68">
        <f>+A!AA52/A!AA$46</f>
        <v>2.0732375876114411E-2</v>
      </c>
      <c r="AC53" s="68">
        <f>+A!AB52/A!AB$46</f>
        <v>1.1401767815939431E-2</v>
      </c>
      <c r="AD53" s="68">
        <f>+A!AC52/A!AC$46</f>
        <v>9.7652211262455046E-3</v>
      </c>
      <c r="AE53" s="68">
        <f>+A!AD52/A!AD$46</f>
        <v>9.3935216123237682E-3</v>
      </c>
    </row>
    <row r="54" spans="3:31" x14ac:dyDescent="0.25">
      <c r="C54" s="200" t="s">
        <v>22</v>
      </c>
      <c r="D54" s="215"/>
      <c r="E54" s="49" t="e">
        <f>+A!D53/A!D$46</f>
        <v>#VALUE!</v>
      </c>
      <c r="F54" s="64" t="e">
        <f>+A!E53/A!E$46</f>
        <v>#VALUE!</v>
      </c>
      <c r="G54" s="49" t="e">
        <f>+A!F53/A!F$46</f>
        <v>#VALUE!</v>
      </c>
      <c r="H54" s="64" t="e">
        <f>+A!G53/A!G$46</f>
        <v>#VALUE!</v>
      </c>
      <c r="I54" s="49">
        <f>+A!H53/A!H$46</f>
        <v>2.7853494789953765E-2</v>
      </c>
      <c r="J54" s="64">
        <f>+A!I53/A!I$46</f>
        <v>7.4839081126677587E-2</v>
      </c>
      <c r="K54" s="49">
        <f>+A!J52/A!J$46</f>
        <v>1.2587669269273839E-2</v>
      </c>
      <c r="L54" s="64">
        <f>+A!K53/A!K$46</f>
        <v>9.5286100309542057E-2</v>
      </c>
      <c r="M54" s="49">
        <f>+A!L53/A!L$46</f>
        <v>0.13400836342483344</v>
      </c>
      <c r="N54" s="64">
        <f>+A!M53/A!M$46</f>
        <v>0.15423255492009655</v>
      </c>
      <c r="O54" s="49">
        <f>+A!N53/A!N$46</f>
        <v>0.12368798375340904</v>
      </c>
      <c r="P54" s="64">
        <f>+A!O53/A!O$46</f>
        <v>0.20139160086796576</v>
      </c>
      <c r="Q54" s="49">
        <f>+A!P53/A!P$46</f>
        <v>0.18736972421618686</v>
      </c>
      <c r="R54" s="64">
        <f>+A!Q53/A!Q$46</f>
        <v>5.5350735604729147E-2</v>
      </c>
      <c r="S54" s="49">
        <f>+A!R53/A!R$46</f>
        <v>5.5823582058731275E-3</v>
      </c>
      <c r="T54" s="64">
        <f>+A!S53/A!S$46</f>
        <v>4.310090208747239E-3</v>
      </c>
      <c r="U54" s="49">
        <f>+A!T53/A!T$46</f>
        <v>1.6520421055887832E-3</v>
      </c>
      <c r="V54" s="64">
        <f>+A!U53/A!U$46</f>
        <v>2.2784675804141713E-3</v>
      </c>
      <c r="W54" s="49">
        <f>+A!V53/A!V$46</f>
        <v>3.1309719326367107E-3</v>
      </c>
      <c r="X54" s="64">
        <f>+A!W53/A!W$46</f>
        <v>1.5488401039876144E-3</v>
      </c>
      <c r="Y54" s="49">
        <f>+A!X53/A!X$46</f>
        <v>1.4991985932960152E-3</v>
      </c>
      <c r="Z54" s="65">
        <f>+A!Y53/A!Y$46</f>
        <v>1.3352569572444575E-3</v>
      </c>
      <c r="AA54" s="65">
        <f>+A!Z53/A!Z$46</f>
        <v>1.6088876093648017E-3</v>
      </c>
      <c r="AB54" s="65">
        <f>+A!AA53/A!AA$46</f>
        <v>2.7221322100206293E-3</v>
      </c>
      <c r="AC54" s="65">
        <f>+A!AB53/A!AB$46</f>
        <v>1.0948927000100858E-3</v>
      </c>
      <c r="AD54" s="65">
        <f>+A!AC53/A!AC$46</f>
        <v>2.2343670846727707E-3</v>
      </c>
      <c r="AE54" s="65">
        <f>+A!AD53/A!AD$46</f>
        <v>1.1050784527415015E-2</v>
      </c>
    </row>
    <row r="55" spans="3:31" x14ac:dyDescent="0.25">
      <c r="C55" s="198" t="s">
        <v>23</v>
      </c>
      <c r="D55" s="214"/>
      <c r="E55" s="66" t="e">
        <f>+A!D54/A!D$46</f>
        <v>#VALUE!</v>
      </c>
      <c r="F55" s="67" t="e">
        <f>+A!E54/A!E$46</f>
        <v>#VALUE!</v>
      </c>
      <c r="G55" s="66" t="e">
        <f>+A!F54/A!F$46</f>
        <v>#VALUE!</v>
      </c>
      <c r="H55" s="67" t="e">
        <f>+A!G54/A!G$46</f>
        <v>#VALUE!</v>
      </c>
      <c r="I55" s="66">
        <f>+A!H54/A!H$46</f>
        <v>6.2135630752050731E-4</v>
      </c>
      <c r="J55" s="67" t="e">
        <f>+A!I54/A!I$46</f>
        <v>#VALUE!</v>
      </c>
      <c r="K55" s="66">
        <f>+A!J53/A!J$46</f>
        <v>0.12557964567280913</v>
      </c>
      <c r="L55" s="67">
        <f>+A!K54/A!K$46</f>
        <v>1.0137066311355655E-4</v>
      </c>
      <c r="M55" s="66">
        <f>+A!L54/A!L$46</f>
        <v>9.767426545642129E-5</v>
      </c>
      <c r="N55" s="67">
        <f>+A!M54/A!M$46</f>
        <v>4.0115247843429055E-4</v>
      </c>
      <c r="O55" s="66">
        <f>+A!N54/A!N$46</f>
        <v>3.6403814809070779E-4</v>
      </c>
      <c r="P55" s="67">
        <f>+A!O54/A!O$46</f>
        <v>5.0587805942623116E-4</v>
      </c>
      <c r="Q55" s="66">
        <f>+A!P54/A!P$46</f>
        <v>5.2156051374396665E-4</v>
      </c>
      <c r="R55" s="67">
        <f>+A!Q54/A!Q$46</f>
        <v>8.9219779188201131E-4</v>
      </c>
      <c r="S55" s="66">
        <f>+A!R54/A!R$46</f>
        <v>7.5821634495167544E-4</v>
      </c>
      <c r="T55" s="67">
        <f>+A!S54/A!S$46</f>
        <v>1.5645903736616667E-3</v>
      </c>
      <c r="U55" s="66">
        <f>+A!T54/A!T$46</f>
        <v>1.3590191989858672E-3</v>
      </c>
      <c r="V55" s="67">
        <f>+A!U54/A!U$46</f>
        <v>1.8385482849668001E-3</v>
      </c>
      <c r="W55" s="66">
        <f>+A!V54/A!V$46</f>
        <v>1.4998385957323378E-2</v>
      </c>
      <c r="X55" s="67">
        <f>+A!W54/A!W$46</f>
        <v>5.2057061047990827E-3</v>
      </c>
      <c r="Y55" s="66">
        <f>+A!X54/A!X$46</f>
        <v>2.9992238287280572E-3</v>
      </c>
      <c r="Z55" s="68">
        <f>+A!Y54/A!Y$46</f>
        <v>4.0536293691779031E-3</v>
      </c>
      <c r="AA55" s="68">
        <f>+A!Z54/A!Z$46</f>
        <v>6.0200460234297514E-3</v>
      </c>
      <c r="AB55" s="68">
        <f>+A!AA54/A!AA$46</f>
        <v>4.8707917509526301E-3</v>
      </c>
      <c r="AC55" s="68">
        <f>+A!AB54/A!AB$46</f>
        <v>5.3676390386969324E-3</v>
      </c>
      <c r="AD55" s="68">
        <f>+A!AC54/A!AC$46</f>
        <v>2.0957724011960322E-3</v>
      </c>
      <c r="AE55" s="68">
        <f>+A!AD54/A!AD$46</f>
        <v>3.7564253731781328E-3</v>
      </c>
    </row>
    <row r="56" spans="3:31" x14ac:dyDescent="0.25">
      <c r="C56" s="200" t="s">
        <v>24</v>
      </c>
      <c r="D56" s="215"/>
      <c r="E56" s="49" t="e">
        <f>+A!D55/A!D$46</f>
        <v>#VALUE!</v>
      </c>
      <c r="F56" s="64" t="e">
        <f>+A!E55/A!E$46</f>
        <v>#VALUE!</v>
      </c>
      <c r="G56" s="49" t="e">
        <f>+A!F55/A!F$46</f>
        <v>#VALUE!</v>
      </c>
      <c r="H56" s="64" t="e">
        <f>+A!G55/A!G$46</f>
        <v>#VALUE!</v>
      </c>
      <c r="I56" s="49">
        <f>+A!H55/A!H$46</f>
        <v>9.928785518676399E-4</v>
      </c>
      <c r="J56" s="64">
        <f>+A!I55/A!I$46</f>
        <v>1.0670097341301543E-3</v>
      </c>
      <c r="K56" s="49">
        <f>+A!J54/A!J$46</f>
        <v>3.2648556779230856E-4</v>
      </c>
      <c r="L56" s="64">
        <f>+A!K55/A!K$46</f>
        <v>1.8041090855691682E-3</v>
      </c>
      <c r="M56" s="49">
        <f>+A!L55/A!L$46</f>
        <v>3.1775526555520191E-3</v>
      </c>
      <c r="N56" s="64">
        <f>+A!M55/A!M$46</f>
        <v>8.5591562335066654E-3</v>
      </c>
      <c r="O56" s="49">
        <f>+A!N55/A!N$46</f>
        <v>8.5643919465624701E-3</v>
      </c>
      <c r="P56" s="64">
        <f>+A!O55/A!O$46</f>
        <v>6.8235395479024378E-3</v>
      </c>
      <c r="Q56" s="49">
        <f>+A!P55/A!P$46</f>
        <v>8.2783759671756409E-3</v>
      </c>
      <c r="R56" s="64">
        <f>+A!Q55/A!Q$46</f>
        <v>5.9934553517569161E-3</v>
      </c>
      <c r="S56" s="49">
        <f>+A!R55/A!R$46</f>
        <v>4.4196749917668953E-3</v>
      </c>
      <c r="T56" s="64">
        <f>+A!S55/A!S$46</f>
        <v>4.3301531316527978E-3</v>
      </c>
      <c r="U56" s="49">
        <f>+A!T55/A!T$46</f>
        <v>4.8276164301634915E-3</v>
      </c>
      <c r="V56" s="64">
        <f>+A!U55/A!U$46</f>
        <v>5.5394756006800355E-3</v>
      </c>
      <c r="W56" s="49">
        <f>+A!V55/A!V$46</f>
        <v>5.0798501376029502E-3</v>
      </c>
      <c r="X56" s="64">
        <f>+A!W55/A!W$46</f>
        <v>7.6542912220754237E-3</v>
      </c>
      <c r="Y56" s="49">
        <f>+A!X55/A!X$46</f>
        <v>9.1982048988308411E-3</v>
      </c>
      <c r="Z56" s="65">
        <f>+A!Y55/A!Y$46</f>
        <v>3.4771254033667261E-3</v>
      </c>
      <c r="AA56" s="65">
        <f>+A!Z55/A!Z$46</f>
        <v>4.74478687050537E-3</v>
      </c>
      <c r="AB56" s="65">
        <f>+A!AA55/A!AA$46</f>
        <v>4.6785022750099603E-3</v>
      </c>
      <c r="AC56" s="65">
        <f>+A!AB55/A!AB$46</f>
        <v>4.9401337272585912E-3</v>
      </c>
      <c r="AD56" s="65">
        <f>+A!AC55/A!AC$46</f>
        <v>4.3615200832277275E-3</v>
      </c>
      <c r="AE56" s="65">
        <f>+A!AD55/A!AD$46</f>
        <v>4.2185791047282244E-3</v>
      </c>
    </row>
    <row r="57" spans="3:31" ht="15.75" thickBot="1" x14ac:dyDescent="0.3">
      <c r="C57" s="202" t="s">
        <v>25</v>
      </c>
      <c r="D57" s="238"/>
      <c r="E57" s="69" t="e">
        <f>+A!D56/A!D$46</f>
        <v>#VALUE!</v>
      </c>
      <c r="F57" s="70" t="e">
        <f>+A!E56/A!E$46</f>
        <v>#VALUE!</v>
      </c>
      <c r="G57" s="69" t="e">
        <f>+A!F56/A!F$46</f>
        <v>#VALUE!</v>
      </c>
      <c r="H57" s="70" t="e">
        <f>+A!G56/A!G$46</f>
        <v>#VALUE!</v>
      </c>
      <c r="I57" s="69" t="e">
        <f>+A!H56/A!H$46</f>
        <v>#VALUE!</v>
      </c>
      <c r="J57" s="70" t="e">
        <f>+A!I56/A!I$46</f>
        <v>#VALUE!</v>
      </c>
      <c r="K57" s="69">
        <f>+A!J55/A!J$46</f>
        <v>2.933289417901907E-3</v>
      </c>
      <c r="L57" s="70" t="e">
        <f>+A!K56/A!K$46</f>
        <v>#VALUE!</v>
      </c>
      <c r="M57" s="69" t="e">
        <f>+A!L56/A!L$46</f>
        <v>#VALUE!</v>
      </c>
      <c r="N57" s="70">
        <f>+A!M56/A!M$46</f>
        <v>3.5993320470335794E-5</v>
      </c>
      <c r="O57" s="69">
        <f>+A!N56/A!N$46</f>
        <v>2.8687390286757107E-5</v>
      </c>
      <c r="P57" s="70">
        <f>+A!O56/A!O$46</f>
        <v>2.8011917866748451E-5</v>
      </c>
      <c r="Q57" s="69">
        <f>+A!P56/A!P$46</f>
        <v>5.449998766619798E-5</v>
      </c>
      <c r="R57" s="70">
        <f>+A!Q56/A!Q$46</f>
        <v>4.6934676074897307E-5</v>
      </c>
      <c r="S57" s="69">
        <f>+A!R56/A!R$46</f>
        <v>7.3412870263395738E-5</v>
      </c>
      <c r="T57" s="70">
        <f>+A!S56/A!S$46</f>
        <v>8.3068008044714578E-5</v>
      </c>
      <c r="U57" s="69">
        <f>+A!T56/A!T$46</f>
        <v>5.7517043728033759E-5</v>
      </c>
      <c r="V57" s="70">
        <f>+A!U56/A!U$46</f>
        <v>1.7636144888803849E-4</v>
      </c>
      <c r="W57" s="69">
        <f>+A!V56/A!V$46</f>
        <v>1.5534225891185023E-4</v>
      </c>
      <c r="X57" s="70">
        <f>+A!W56/A!W$46</f>
        <v>3.5103488298793908E-3</v>
      </c>
      <c r="Y57" s="69">
        <f>+A!X56/A!X$46</f>
        <v>4.124776022559438E-3</v>
      </c>
      <c r="Z57" s="71">
        <f>+A!Y56/A!Y$46</f>
        <v>8.3029902801702343E-4</v>
      </c>
      <c r="AA57" s="71">
        <f>+A!Z56/A!Z$46</f>
        <v>2.1693165303776327E-2</v>
      </c>
      <c r="AB57" s="71">
        <f>+A!AA56/A!AA$46</f>
        <v>8.3086227786902653E-2</v>
      </c>
      <c r="AC57" s="71">
        <f>+A!AB56/A!AB$46</f>
        <v>0.17590962040496136</v>
      </c>
      <c r="AD57" s="71">
        <f>+A!AC56/A!AC$46</f>
        <v>4.8170599819729997E-3</v>
      </c>
      <c r="AE57" s="71">
        <f>+A!AD56/A!AD$46</f>
        <v>2.9304984465622575E-4</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07" t="s">
        <v>26</v>
      </c>
      <c r="D61" s="216"/>
      <c r="E61" s="48" t="e">
        <f>+B!E46/B!E$46</f>
        <v>#VALUE!</v>
      </c>
      <c r="F61" s="62" t="e">
        <f>+B!F46/B!F$46</f>
        <v>#VALUE!</v>
      </c>
      <c r="G61" s="48" t="e">
        <f>+B!G46/B!G$46</f>
        <v>#VALUE!</v>
      </c>
      <c r="H61" s="62" t="e">
        <f>+B!H46/B!H$46</f>
        <v>#VALUE!</v>
      </c>
      <c r="I61" s="48">
        <f>+B!I46/B!I$46</f>
        <v>1</v>
      </c>
      <c r="J61" s="62">
        <f>+B!J46/B!J$46</f>
        <v>1</v>
      </c>
      <c r="K61" s="48">
        <f>+B!K46/B!K$46</f>
        <v>1</v>
      </c>
      <c r="L61" s="62">
        <f>+B!L46/B!L$46</f>
        <v>1</v>
      </c>
      <c r="M61" s="48">
        <f>+B!M46/B!M$46</f>
        <v>1</v>
      </c>
      <c r="N61" s="62">
        <f>+B!N46/B!N$46</f>
        <v>1</v>
      </c>
      <c r="O61" s="48">
        <f>+B!O46/B!O$46</f>
        <v>1</v>
      </c>
      <c r="P61" s="62">
        <f>+B!P46/B!P$46</f>
        <v>1</v>
      </c>
      <c r="Q61" s="48">
        <f>+B!Q46/B!Q$46</f>
        <v>1</v>
      </c>
      <c r="R61" s="62">
        <f>+B!R46/B!R$46</f>
        <v>1</v>
      </c>
      <c r="S61" s="48">
        <f>+B!S46/B!S$46</f>
        <v>1</v>
      </c>
      <c r="T61" s="62">
        <f>+B!T46/B!T$46</f>
        <v>1</v>
      </c>
      <c r="U61" s="48">
        <f>+B!U46/B!U$46</f>
        <v>1</v>
      </c>
      <c r="V61" s="62">
        <f>+B!V46/B!V$46</f>
        <v>1</v>
      </c>
      <c r="W61" s="48">
        <f>+B!W46/B!W$46</f>
        <v>1</v>
      </c>
      <c r="X61" s="62">
        <f>+B!X46/B!X$46</f>
        <v>1</v>
      </c>
      <c r="Y61" s="48">
        <f>+B!Y46/B!Y$46</f>
        <v>1</v>
      </c>
      <c r="Z61" s="63">
        <f>+B!Z46/B!Z$46</f>
        <v>1</v>
      </c>
      <c r="AA61" s="63">
        <f>+B!AA46/B!AA$46</f>
        <v>1</v>
      </c>
      <c r="AB61" s="63">
        <f>+B!AB46/B!AB$46</f>
        <v>1</v>
      </c>
      <c r="AC61" s="63">
        <f>+B!AC46/B!AC$46</f>
        <v>1</v>
      </c>
      <c r="AD61" s="63">
        <f>+B!AD46/B!AD$46</f>
        <v>1</v>
      </c>
      <c r="AE61" s="63">
        <f>+B!AE46/B!AE$46</f>
        <v>1</v>
      </c>
    </row>
    <row r="62" spans="3:31" x14ac:dyDescent="0.25">
      <c r="C62" s="200" t="s">
        <v>16</v>
      </c>
      <c r="D62" s="215"/>
      <c r="E62" s="49" t="e">
        <f>+B!E47/B!E$46</f>
        <v>#VALUE!</v>
      </c>
      <c r="F62" s="64" t="e">
        <f>+B!F47/B!F$46</f>
        <v>#VALUE!</v>
      </c>
      <c r="G62" s="49" t="e">
        <f>+B!G47/B!G$46</f>
        <v>#VALUE!</v>
      </c>
      <c r="H62" s="64" t="e">
        <f>+B!H47/B!H$46</f>
        <v>#VALUE!</v>
      </c>
      <c r="I62" s="49">
        <f>+B!I47/B!I$46</f>
        <v>1.0160930649008455E-2</v>
      </c>
      <c r="J62" s="64">
        <f>+B!J47/B!J$46</f>
        <v>5.260740979491306E-2</v>
      </c>
      <c r="K62" s="49">
        <f>+B!K47/B!K$46</f>
        <v>4.903928576156049E-2</v>
      </c>
      <c r="L62" s="64">
        <f>+B!L47/B!L$46</f>
        <v>1.824472474822509E-2</v>
      </c>
      <c r="M62" s="49">
        <f>+B!M47/B!M$46</f>
        <v>2.0436918235438653E-2</v>
      </c>
      <c r="N62" s="64">
        <f>+B!N47/B!N$46</f>
        <v>2.4036888866998337E-2</v>
      </c>
      <c r="O62" s="49">
        <f>+B!O47/B!O$46</f>
        <v>2.268530501495606E-2</v>
      </c>
      <c r="P62" s="64">
        <f>+B!P47/B!P$46</f>
        <v>2.5095532003241241E-2</v>
      </c>
      <c r="Q62" s="49">
        <f>+B!Q47/B!Q$46</f>
        <v>2.9178752211603494E-2</v>
      </c>
      <c r="R62" s="64">
        <f>+B!R47/B!R$46</f>
        <v>3.3375018657191849E-2</v>
      </c>
      <c r="S62" s="49">
        <f>+B!S47/B!S$46</f>
        <v>2.5159104714732955E-2</v>
      </c>
      <c r="T62" s="64">
        <f>+B!T47/B!T$46</f>
        <v>3.1821388892495389E-2</v>
      </c>
      <c r="U62" s="49">
        <f>+B!U47/B!U$46</f>
        <v>1.959023020201767E-2</v>
      </c>
      <c r="V62" s="64">
        <f>+B!V47/B!V$46</f>
        <v>1.8167230778888939E-2</v>
      </c>
      <c r="W62" s="49">
        <f>+B!W47/B!W$46</f>
        <v>2.7802232057451973E-2</v>
      </c>
      <c r="X62" s="64">
        <f>+B!X47/B!X$46</f>
        <v>4.3650848221985512E-2</v>
      </c>
      <c r="Y62" s="49">
        <f>+B!Y47/B!Y$46</f>
        <v>8.1100103645847771E-2</v>
      </c>
      <c r="Z62" s="65">
        <f>+B!Z47/B!Z$46</f>
        <v>0.12658762199235774</v>
      </c>
      <c r="AA62" s="65">
        <f>+B!AA47/B!AA$46</f>
        <v>0.12305274008333277</v>
      </c>
      <c r="AB62" s="65">
        <f>+B!AB47/B!AB$46</f>
        <v>0.14238877900013955</v>
      </c>
      <c r="AC62" s="65">
        <f>+B!AC47/B!AC$46</f>
        <v>0.14300433775114169</v>
      </c>
      <c r="AD62" s="65">
        <f>+B!AD47/B!AD$46</f>
        <v>0.14491172984726533</v>
      </c>
      <c r="AE62" s="65">
        <f>+B!AE47/B!AE$46</f>
        <v>0.12471154522885251</v>
      </c>
    </row>
    <row r="63" spans="3:31" x14ac:dyDescent="0.25">
      <c r="C63" s="198" t="s">
        <v>17</v>
      </c>
      <c r="D63" s="214"/>
      <c r="E63" s="66" t="e">
        <f>+B!E48/B!E$46</f>
        <v>#VALUE!</v>
      </c>
      <c r="F63" s="67" t="e">
        <f>+B!F48/B!F$46</f>
        <v>#VALUE!</v>
      </c>
      <c r="G63" s="66" t="e">
        <f>+B!G48/B!G$46</f>
        <v>#VALUE!</v>
      </c>
      <c r="H63" s="67" t="e">
        <f>+B!H48/B!H$46</f>
        <v>#VALUE!</v>
      </c>
      <c r="I63" s="66" t="e">
        <f>+B!I48/B!I$46</f>
        <v>#VALUE!</v>
      </c>
      <c r="J63" s="67">
        <f>+B!J48/B!J$46</f>
        <v>2.5053530952798708E-5</v>
      </c>
      <c r="K63" s="66" t="e">
        <f>+B!K48/B!K$46</f>
        <v>#VALUE!</v>
      </c>
      <c r="L63" s="67">
        <f>+B!L48/B!L$46</f>
        <v>6.8588500109129203E-7</v>
      </c>
      <c r="M63" s="66">
        <f>+B!M48/B!M$46</f>
        <v>2.8931773847660598E-5</v>
      </c>
      <c r="N63" s="67">
        <f>+B!N48/B!N$46</f>
        <v>1.2648736152070568E-4</v>
      </c>
      <c r="O63" s="66">
        <f>+B!O48/B!O$46</f>
        <v>2.5466448515133995E-5</v>
      </c>
      <c r="P63" s="67">
        <f>+B!P48/B!P$46</f>
        <v>1.4051029417100377E-4</v>
      </c>
      <c r="Q63" s="66" t="e">
        <f>+B!Q48/B!Q$46</f>
        <v>#VALUE!</v>
      </c>
      <c r="R63" s="67">
        <f>+B!R48/B!R$46</f>
        <v>1.5595228127400407E-3</v>
      </c>
      <c r="S63" s="66">
        <f>+B!S48/B!S$46</f>
        <v>6.6882232917464914E-4</v>
      </c>
      <c r="T63" s="67">
        <f>+B!T48/B!T$46</f>
        <v>4.8494324698119932E-4</v>
      </c>
      <c r="U63" s="66">
        <f>+B!U48/B!U$46</f>
        <v>4.2315467727668295E-4</v>
      </c>
      <c r="V63" s="67">
        <f>+B!V48/B!V$46</f>
        <v>7.3039954906640992E-4</v>
      </c>
      <c r="W63" s="66">
        <f>+B!W48/B!W$46</f>
        <v>1.5548727126193805E-3</v>
      </c>
      <c r="X63" s="67">
        <f>+B!X48/B!X$46</f>
        <v>3.1923938709368877E-3</v>
      </c>
      <c r="Y63" s="66">
        <f>+B!Y48/B!Y$46</f>
        <v>5.2950553150467117E-3</v>
      </c>
      <c r="Z63" s="68">
        <f>+B!Z48/B!Z$46</f>
        <v>2.8130885378947817E-3</v>
      </c>
      <c r="AA63" s="68">
        <f>+B!AA48/B!AA$46</f>
        <v>1.3034519398612904E-2</v>
      </c>
      <c r="AB63" s="68">
        <f>+B!AB48/B!AB$46</f>
        <v>1.2503442765286884E-2</v>
      </c>
      <c r="AC63" s="68">
        <f>+B!AC48/B!AC$46</f>
        <v>2.0969096053993937E-2</v>
      </c>
      <c r="AD63" s="68">
        <f>+B!AD48/B!AD$46</f>
        <v>4.0253904477009203E-2</v>
      </c>
      <c r="AE63" s="68">
        <f>+B!AE48/B!AE$46</f>
        <v>9.5017689316627945E-3</v>
      </c>
    </row>
    <row r="64" spans="3:31" x14ac:dyDescent="0.25">
      <c r="C64" s="200" t="s">
        <v>18</v>
      </c>
      <c r="D64" s="215"/>
      <c r="E64" s="49" t="e">
        <f>+B!E49/B!E$46</f>
        <v>#VALUE!</v>
      </c>
      <c r="F64" s="64" t="e">
        <f>+B!F49/B!F$46</f>
        <v>#VALUE!</v>
      </c>
      <c r="G64" s="49" t="e">
        <f>+B!G49/B!G$46</f>
        <v>#VALUE!</v>
      </c>
      <c r="H64" s="64" t="e">
        <f>+B!H49/B!H$46</f>
        <v>#VALUE!</v>
      </c>
      <c r="I64" s="49">
        <f>+B!I49/B!I$46</f>
        <v>1.2745349472115492E-2</v>
      </c>
      <c r="J64" s="64">
        <f>+B!J49/B!J$46</f>
        <v>1.3579852560932883E-2</v>
      </c>
      <c r="K64" s="49">
        <f>+B!K49/B!K$46</f>
        <v>8.3149765525691623E-3</v>
      </c>
      <c r="L64" s="64">
        <f>+B!L49/B!L$46</f>
        <v>1.2724661019710131E-2</v>
      </c>
      <c r="M64" s="49">
        <f>+B!M49/B!M$46</f>
        <v>1.6617877944367476E-2</v>
      </c>
      <c r="N64" s="64">
        <f>+B!N49/B!N$46</f>
        <v>1.4519295440300872E-2</v>
      </c>
      <c r="O64" s="49">
        <f>+B!O49/B!O$46</f>
        <v>1.5888787602552416E-2</v>
      </c>
      <c r="P64" s="64">
        <f>+B!P49/B!P$46</f>
        <v>9.3144610224427851E-3</v>
      </c>
      <c r="Q64" s="49">
        <f>+B!Q49/B!Q$46</f>
        <v>7.4829580343731194E-3</v>
      </c>
      <c r="R64" s="64">
        <f>+B!R49/B!R$46</f>
        <v>1.2616280720659062E-2</v>
      </c>
      <c r="S64" s="49">
        <f>+B!S49/B!S$46</f>
        <v>6.215815460336744E-3</v>
      </c>
      <c r="T64" s="64">
        <f>+B!T49/B!T$46</f>
        <v>8.7231359049168219E-3</v>
      </c>
      <c r="U64" s="49">
        <f>+B!U49/B!U$46</f>
        <v>1.4073251549781009E-2</v>
      </c>
      <c r="V64" s="64">
        <f>+B!V49/B!V$46</f>
        <v>1.1061049676158624E-2</v>
      </c>
      <c r="W64" s="49">
        <f>+B!W49/B!W$46</f>
        <v>6.0715700653837749E-3</v>
      </c>
      <c r="X64" s="64">
        <f>+B!X49/B!X$46</f>
        <v>6.3876533696671373E-3</v>
      </c>
      <c r="Y64" s="49">
        <f>+B!Y49/B!Y$46</f>
        <v>6.5194669080002252E-3</v>
      </c>
      <c r="Z64" s="65">
        <f>+B!Z49/B!Z$46</f>
        <v>5.7335343134001134E-3</v>
      </c>
      <c r="AA64" s="65">
        <f>+B!AA49/B!AA$46</f>
        <v>7.9740262237411458E-3</v>
      </c>
      <c r="AB64" s="65">
        <f>+B!AB49/B!AB$46</f>
        <v>3.9083191889335584E-3</v>
      </c>
      <c r="AC64" s="65">
        <f>+B!AC49/B!AC$46</f>
        <v>1.0637194906964909E-2</v>
      </c>
      <c r="AD64" s="65">
        <f>+B!AD49/B!AD$46</f>
        <v>9.78385286978742E-3</v>
      </c>
      <c r="AE64" s="65">
        <f>+B!AE49/B!AE$46</f>
        <v>6.7034230012176206E-3</v>
      </c>
    </row>
    <row r="65" spans="3:31" x14ac:dyDescent="0.25">
      <c r="C65" s="198" t="s">
        <v>19</v>
      </c>
      <c r="D65" s="214"/>
      <c r="E65" s="66" t="e">
        <f>+B!E50/B!E$46</f>
        <v>#VALUE!</v>
      </c>
      <c r="F65" s="67" t="e">
        <f>+B!F50/B!F$46</f>
        <v>#VALUE!</v>
      </c>
      <c r="G65" s="66" t="e">
        <f>+B!G50/B!G$46</f>
        <v>#VALUE!</v>
      </c>
      <c r="H65" s="67" t="e">
        <f>+B!H50/B!H$46</f>
        <v>#VALUE!</v>
      </c>
      <c r="I65" s="66">
        <f>+B!I50/B!I$46</f>
        <v>9.0753069468939339E-4</v>
      </c>
      <c r="J65" s="67">
        <f>+B!J50/B!J$46</f>
        <v>6.4543780976587188E-4</v>
      </c>
      <c r="K65" s="66">
        <f>+B!K50/B!K$46</f>
        <v>1.1815237480697802E-3</v>
      </c>
      <c r="L65" s="67">
        <f>+B!L50/B!L$46</f>
        <v>2.4630375348117261E-3</v>
      </c>
      <c r="M65" s="66">
        <f>+B!M50/B!M$46</f>
        <v>1.4462495400101746E-2</v>
      </c>
      <c r="N65" s="67">
        <f>+B!N50/B!N$46</f>
        <v>8.1799950454691187E-3</v>
      </c>
      <c r="O65" s="66">
        <f>+B!O50/B!O$46</f>
        <v>9.2573051731194844E-3</v>
      </c>
      <c r="P65" s="67">
        <f>+B!P50/B!P$46</f>
        <v>7.7884887503880222E-3</v>
      </c>
      <c r="Q65" s="66">
        <f>+B!Q50/B!Q$46</f>
        <v>1.6795814443146518E-3</v>
      </c>
      <c r="R65" s="67">
        <f>+B!R50/B!R$46</f>
        <v>2.2449935018365955E-3</v>
      </c>
      <c r="S65" s="66">
        <f>+B!S50/B!S$46</f>
        <v>1.1078734638568291E-3</v>
      </c>
      <c r="T65" s="67">
        <f>+B!T50/B!T$46</f>
        <v>8.2695321701422055E-3</v>
      </c>
      <c r="U65" s="66">
        <f>+B!U50/B!U$46</f>
        <v>2.653505316348712E-3</v>
      </c>
      <c r="V65" s="67">
        <f>+B!V50/B!V$46</f>
        <v>1.4922916535879008E-3</v>
      </c>
      <c r="W65" s="66">
        <f>+B!W50/B!W$46</f>
        <v>2.0132375348186579E-3</v>
      </c>
      <c r="X65" s="67">
        <f>+B!X50/B!X$46</f>
        <v>6.4205658347254932E-3</v>
      </c>
      <c r="Y65" s="66">
        <f>+B!Y50/B!Y$46</f>
        <v>8.4477357540615489E-3</v>
      </c>
      <c r="Z65" s="68">
        <f>+B!Z50/B!Z$46</f>
        <v>5.7547105322339207E-3</v>
      </c>
      <c r="AA65" s="68">
        <f>+B!AA50/B!AA$46</f>
        <v>2.4793047464904596E-3</v>
      </c>
      <c r="AB65" s="68">
        <f>+B!AB50/B!AB$46</f>
        <v>5.8490423959288466E-3</v>
      </c>
      <c r="AC65" s="68">
        <f>+B!AC50/B!AC$46</f>
        <v>1.6236014714701926E-2</v>
      </c>
      <c r="AD65" s="68">
        <f>+B!AD50/B!AD$46</f>
        <v>2.7147413572962329E-2</v>
      </c>
      <c r="AE65" s="68">
        <f>+B!AE50/B!AE$46</f>
        <v>0.14533755061729758</v>
      </c>
    </row>
    <row r="66" spans="3:31" x14ac:dyDescent="0.25">
      <c r="C66" s="200" t="s">
        <v>20</v>
      </c>
      <c r="D66" s="215"/>
      <c r="E66" s="49" t="e">
        <f>+B!E51/B!E$46</f>
        <v>#VALUE!</v>
      </c>
      <c r="F66" s="64" t="e">
        <f>+B!F51/B!F$46</f>
        <v>#VALUE!</v>
      </c>
      <c r="G66" s="49" t="e">
        <f>+B!G51/B!G$46</f>
        <v>#VALUE!</v>
      </c>
      <c r="H66" s="64" t="e">
        <f>+B!H51/B!H$46</f>
        <v>#VALUE!</v>
      </c>
      <c r="I66" s="49">
        <f>+B!I51/B!I$46</f>
        <v>2.9921423066095305E-3</v>
      </c>
      <c r="J66" s="64">
        <f>+B!J51/B!J$46</f>
        <v>1.7986702652814162E-3</v>
      </c>
      <c r="K66" s="49">
        <f>+B!K51/B!K$46</f>
        <v>3.4673022892816496E-3</v>
      </c>
      <c r="L66" s="64">
        <f>+B!L51/B!L$46</f>
        <v>3.9124717654214509E-3</v>
      </c>
      <c r="M66" s="49">
        <f>+B!M51/B!M$46</f>
        <v>4.1925693330118691E-3</v>
      </c>
      <c r="N66" s="64">
        <f>+B!N51/B!N$46</f>
        <v>4.0742946379750938E-3</v>
      </c>
      <c r="O66" s="49">
        <f>+B!O51/B!O$46</f>
        <v>9.3602716991133227E-3</v>
      </c>
      <c r="P66" s="64">
        <f>+B!P51/B!P$46</f>
        <v>3.5938609893853327E-3</v>
      </c>
      <c r="Q66" s="49">
        <f>+B!Q51/B!Q$46</f>
        <v>2.38366643061049E-3</v>
      </c>
      <c r="R66" s="64">
        <f>+B!R51/B!R$46</f>
        <v>4.833810836097025E-3</v>
      </c>
      <c r="S66" s="49">
        <f>+B!S51/B!S$46</f>
        <v>2.3727987788732612E-3</v>
      </c>
      <c r="T66" s="64">
        <f>+B!T51/B!T$46</f>
        <v>2.6948023644669653E-3</v>
      </c>
      <c r="U66" s="49">
        <f>+B!U51/B!U$46</f>
        <v>3.0599221796850659E-3</v>
      </c>
      <c r="V66" s="64">
        <f>+B!V51/B!V$46</f>
        <v>3.3199785218835029E-3</v>
      </c>
      <c r="W66" s="49">
        <f>+B!W51/B!W$46</f>
        <v>3.4021407453940322E-3</v>
      </c>
      <c r="X66" s="64">
        <f>+B!X51/B!X$46</f>
        <v>6.3288619040137613E-3</v>
      </c>
      <c r="Y66" s="49">
        <f>+B!Y51/B!Y$46</f>
        <v>3.9555154525317219E-3</v>
      </c>
      <c r="Z66" s="65">
        <f>+B!Z51/B!Z$46</f>
        <v>2.603074935579713E-3</v>
      </c>
      <c r="AA66" s="65">
        <f>+B!AA51/B!AA$46</f>
        <v>1.5834481444078089E-3</v>
      </c>
      <c r="AB66" s="65">
        <f>+B!AB51/B!AB$46</f>
        <v>1.834791382304966E-3</v>
      </c>
      <c r="AC66" s="65">
        <f>+B!AC51/B!AC$46</f>
        <v>3.3995248232050485E-3</v>
      </c>
      <c r="AD66" s="65">
        <f>+B!AD51/B!AD$46</f>
        <v>1.1706699097573535E-2</v>
      </c>
      <c r="AE66" s="65">
        <f>+B!AE51/B!AE$46</f>
        <v>2.0983055424072097E-2</v>
      </c>
    </row>
    <row r="67" spans="3:31" x14ac:dyDescent="0.25">
      <c r="C67" s="198" t="s">
        <v>21</v>
      </c>
      <c r="D67" s="214"/>
      <c r="E67" s="66" t="e">
        <f>+B!E52/B!E$46</f>
        <v>#VALUE!</v>
      </c>
      <c r="F67" s="67" t="e">
        <f>+B!F52/B!F$46</f>
        <v>#VALUE!</v>
      </c>
      <c r="G67" s="66" t="e">
        <f>+B!G52/B!G$46</f>
        <v>#VALUE!</v>
      </c>
      <c r="H67" s="67" t="e">
        <f>+B!H52/B!H$46</f>
        <v>#VALUE!</v>
      </c>
      <c r="I67" s="66">
        <f>+B!I52/B!I$46</f>
        <v>0.57373460464537274</v>
      </c>
      <c r="J67" s="67">
        <f>+B!J52/B!J$46</f>
        <v>0.55112666636232088</v>
      </c>
      <c r="K67" s="66">
        <f>+B!K52/B!K$46</f>
        <v>0.45066185359117461</v>
      </c>
      <c r="L67" s="67">
        <f>+B!L52/B!L$46</f>
        <v>0.60970987799330634</v>
      </c>
      <c r="M67" s="66">
        <f>+B!M52/B!M$46</f>
        <v>0.56453089112862764</v>
      </c>
      <c r="N67" s="67">
        <f>+B!N52/B!N$46</f>
        <v>0.55234740945615646</v>
      </c>
      <c r="O67" s="66">
        <f>+B!O52/B!O$46</f>
        <v>0.5180965673193757</v>
      </c>
      <c r="P67" s="67">
        <f>+B!P52/B!P$46</f>
        <v>0.4936589357919477</v>
      </c>
      <c r="Q67" s="66">
        <f>+B!Q52/B!Q$46</f>
        <v>0.47460073488614274</v>
      </c>
      <c r="R67" s="67">
        <f>+B!R52/B!R$46</f>
        <v>0.54924450204410014</v>
      </c>
      <c r="S67" s="66">
        <f>+B!S52/B!S$46</f>
        <v>0.58120019313739235</v>
      </c>
      <c r="T67" s="67">
        <f>+B!T52/B!T$46</f>
        <v>0.5911427700567623</v>
      </c>
      <c r="U67" s="66">
        <f>+B!U52/B!U$46</f>
        <v>0.5330843775628239</v>
      </c>
      <c r="V67" s="67">
        <f>+B!V52/B!V$46</f>
        <v>0.57506855499559884</v>
      </c>
      <c r="W67" s="66">
        <f>+B!W52/B!W$46</f>
        <v>0.50713977528821641</v>
      </c>
      <c r="X67" s="67">
        <f>+B!X52/B!X$46</f>
        <v>0.60273871044444505</v>
      </c>
      <c r="Y67" s="66">
        <f>+B!Y52/B!Y$46</f>
        <v>0.50056830833700727</v>
      </c>
      <c r="Z67" s="68">
        <f>+B!Z52/B!Z$46</f>
        <v>0.56345385862904918</v>
      </c>
      <c r="AA67" s="68">
        <f>+B!AA52/B!AA$46</f>
        <v>0.61029178175640875</v>
      </c>
      <c r="AB67" s="68">
        <f>+B!AB52/B!AB$46</f>
        <v>0.62004003153538767</v>
      </c>
      <c r="AC67" s="68">
        <f>+B!AC52/B!AC$46</f>
        <v>0.58390647548818031</v>
      </c>
      <c r="AD67" s="68">
        <f>+B!AD52/B!AD$46</f>
        <v>0.5901658676299788</v>
      </c>
      <c r="AE67" s="68">
        <f>+B!AE52/B!AE$46</f>
        <v>0.55527112195485462</v>
      </c>
    </row>
    <row r="68" spans="3:31" x14ac:dyDescent="0.25">
      <c r="C68" s="200" t="s">
        <v>22</v>
      </c>
      <c r="D68" s="215"/>
      <c r="E68" s="49" t="e">
        <f>+B!E53/B!E$46</f>
        <v>#VALUE!</v>
      </c>
      <c r="F68" s="64" t="e">
        <f>+B!F53/B!F$46</f>
        <v>#VALUE!</v>
      </c>
      <c r="G68" s="49" t="e">
        <f>+B!G53/B!G$46</f>
        <v>#VALUE!</v>
      </c>
      <c r="H68" s="64" t="e">
        <f>+B!H53/B!H$46</f>
        <v>#VALUE!</v>
      </c>
      <c r="I68" s="49">
        <f>+B!I53/B!I$46</f>
        <v>0.15457590478970221</v>
      </c>
      <c r="J68" s="64">
        <f>+B!J53/B!J$46</f>
        <v>0.17747250299349818</v>
      </c>
      <c r="K68" s="49">
        <f>+B!K53/B!K$46</f>
        <v>0.19127763327825073</v>
      </c>
      <c r="L68" s="64">
        <f>+B!L53/B!L$46</f>
        <v>0.18687818706876513</v>
      </c>
      <c r="M68" s="49">
        <f>+B!M53/B!M$46</f>
        <v>0.18891663888462706</v>
      </c>
      <c r="N68" s="64">
        <f>+B!N53/B!N$46</f>
        <v>0.1792146912357806</v>
      </c>
      <c r="O68" s="49">
        <f>+B!O53/B!O$46</f>
        <v>0.18700206574255054</v>
      </c>
      <c r="P68" s="64">
        <f>+B!P53/B!P$46</f>
        <v>0.23462776100268895</v>
      </c>
      <c r="Q68" s="49">
        <f>+B!Q53/B!Q$46</f>
        <v>0.19099024427639674</v>
      </c>
      <c r="R68" s="64">
        <f>+B!R53/B!R$46</f>
        <v>0.12468260931294209</v>
      </c>
      <c r="S68" s="49">
        <f>+B!S53/B!S$46</f>
        <v>0.12388586203136925</v>
      </c>
      <c r="T68" s="64">
        <f>+B!T53/B!T$46</f>
        <v>9.5754111262996544E-2</v>
      </c>
      <c r="U68" s="49">
        <f>+B!U53/B!U$46</f>
        <v>0.12735775320252263</v>
      </c>
      <c r="V68" s="64">
        <f>+B!V53/B!V$46</f>
        <v>6.7728595681135456E-2</v>
      </c>
      <c r="W68" s="49">
        <f>+B!W53/B!W$46</f>
        <v>0.18033212217092043</v>
      </c>
      <c r="X68" s="64">
        <f>+B!X53/B!X$46</f>
        <v>0.11852916467718089</v>
      </c>
      <c r="Y68" s="49">
        <f>+B!Y53/B!Y$46</f>
        <v>0.1634688181601118</v>
      </c>
      <c r="Z68" s="65">
        <f>+B!Z53/B!Z$46</f>
        <v>8.8764368869422738E-2</v>
      </c>
      <c r="AA68" s="65">
        <f>+B!AA53/B!AA$46</f>
        <v>8.4650692879261108E-2</v>
      </c>
      <c r="AB68" s="65">
        <f>+B!AB53/B!AB$46</f>
        <v>7.988287942582166E-2</v>
      </c>
      <c r="AC68" s="65">
        <f>+B!AC53/B!AC$46</f>
        <v>7.8081231075138119E-2</v>
      </c>
      <c r="AD68" s="65">
        <f>+B!AD53/B!AD$46</f>
        <v>5.5428005677388259E-2</v>
      </c>
      <c r="AE68" s="65">
        <f>+B!AE53/B!AE$46</f>
        <v>3.9360534998902894E-2</v>
      </c>
    </row>
    <row r="69" spans="3:31" x14ac:dyDescent="0.25">
      <c r="C69" s="198" t="s">
        <v>23</v>
      </c>
      <c r="D69" s="214"/>
      <c r="E69" s="66" t="e">
        <f>+B!E54/B!E$46</f>
        <v>#VALUE!</v>
      </c>
      <c r="F69" s="67" t="e">
        <f>+B!F54/B!F$46</f>
        <v>#VALUE!</v>
      </c>
      <c r="G69" s="66" t="e">
        <f>+B!G54/B!G$46</f>
        <v>#VALUE!</v>
      </c>
      <c r="H69" s="67" t="e">
        <f>+B!H54/B!H$46</f>
        <v>#VALUE!</v>
      </c>
      <c r="I69" s="66">
        <f>+B!I54/B!I$46</f>
        <v>0.20342563452443815</v>
      </c>
      <c r="J69" s="67">
        <f>+B!J54/B!J$46</f>
        <v>0.1228649083909803</v>
      </c>
      <c r="K69" s="66">
        <f>+B!K54/B!K$46</f>
        <v>0.22673738489713491</v>
      </c>
      <c r="L69" s="67">
        <f>+B!L54/B!L$46</f>
        <v>0.12260917023347281</v>
      </c>
      <c r="M69" s="66">
        <f>+B!M54/B!M$46</f>
        <v>0.1420835030056514</v>
      </c>
      <c r="N69" s="67">
        <f>+B!N54/B!N$46</f>
        <v>0.17099733415415963</v>
      </c>
      <c r="O69" s="66">
        <f>+B!O54/B!O$46</f>
        <v>0.18957329004500179</v>
      </c>
      <c r="P69" s="67">
        <f>+B!P54/B!P$46</f>
        <v>0.18910724724151695</v>
      </c>
      <c r="Q69" s="66">
        <f>+B!Q54/B!Q$46</f>
        <v>0.2519630993341091</v>
      </c>
      <c r="R69" s="67">
        <f>+B!R54/B!R$46</f>
        <v>0.22378509827334514</v>
      </c>
      <c r="S69" s="66">
        <f>+B!S54/B!S$46</f>
        <v>0.21631649611388876</v>
      </c>
      <c r="T69" s="67">
        <f>+B!T54/B!T$46</f>
        <v>0.20330366311848239</v>
      </c>
      <c r="U69" s="66">
        <f>+B!U54/B!U$46</f>
        <v>0.2552898475466725</v>
      </c>
      <c r="V69" s="67">
        <f>+B!V54/B!V$46</f>
        <v>0.26170630812815809</v>
      </c>
      <c r="W69" s="66">
        <f>+B!W54/B!W$46</f>
        <v>0.21300433630515864</v>
      </c>
      <c r="X69" s="67">
        <f>+B!X54/B!X$46</f>
        <v>0.16024068200404953</v>
      </c>
      <c r="Y69" s="66">
        <f>+B!Y54/B!Y$46</f>
        <v>0.17021031432682512</v>
      </c>
      <c r="Z69" s="68">
        <f>+B!Z54/B!Z$46</f>
        <v>0.15760298081905155</v>
      </c>
      <c r="AA69" s="68">
        <f>+B!AA54/B!AA$46</f>
        <v>0.1099080563934163</v>
      </c>
      <c r="AB69" s="68">
        <f>+B!AB54/B!AB$46</f>
        <v>9.1121183436543407E-2</v>
      </c>
      <c r="AC69" s="68">
        <f>+B!AC54/B!AC$46</f>
        <v>0.10612828656386297</v>
      </c>
      <c r="AD69" s="68">
        <f>+B!AD54/B!AD$46</f>
        <v>9.2816729461250455E-2</v>
      </c>
      <c r="AE69" s="68">
        <f>+B!AE54/B!AE$46</f>
        <v>7.9992327192787552E-2</v>
      </c>
    </row>
    <row r="70" spans="3:31" x14ac:dyDescent="0.25">
      <c r="C70" s="200" t="s">
        <v>24</v>
      </c>
      <c r="D70" s="215"/>
      <c r="E70" s="49" t="e">
        <f>+B!E55/B!E$46</f>
        <v>#VALUE!</v>
      </c>
      <c r="F70" s="64" t="e">
        <f>+B!F55/B!F$46</f>
        <v>#VALUE!</v>
      </c>
      <c r="G70" s="49" t="e">
        <f>+B!G55/B!G$46</f>
        <v>#VALUE!</v>
      </c>
      <c r="H70" s="64" t="e">
        <f>+B!H55/B!H$46</f>
        <v>#VALUE!</v>
      </c>
      <c r="I70" s="49">
        <f>+B!I55/B!I$46</f>
        <v>4.145018046966923E-2</v>
      </c>
      <c r="J70" s="64">
        <f>+B!J55/B!J$46</f>
        <v>7.9878549502312018E-2</v>
      </c>
      <c r="K70" s="49">
        <f>+B!K55/B!K$46</f>
        <v>6.9319384720375021E-2</v>
      </c>
      <c r="L70" s="64">
        <f>+B!L55/B!L$46</f>
        <v>4.3152283372408368E-2</v>
      </c>
      <c r="M70" s="49">
        <f>+B!M55/B!M$46</f>
        <v>4.8000858263147636E-2</v>
      </c>
      <c r="N70" s="64">
        <f>+B!N55/B!N$46</f>
        <v>4.6345419105100094E-2</v>
      </c>
      <c r="O70" s="49">
        <f>+B!O55/B!O$46</f>
        <v>4.7255105846596437E-2</v>
      </c>
      <c r="P70" s="64">
        <f>+B!P55/B!P$46</f>
        <v>3.5847847032690588E-2</v>
      </c>
      <c r="Q70" s="49">
        <f>+B!Q55/B!Q$46</f>
        <v>4.0556272832362926E-2</v>
      </c>
      <c r="R70" s="64">
        <f>+B!R55/B!R$46</f>
        <v>4.5775138063219672E-2</v>
      </c>
      <c r="S70" s="49">
        <f>+B!S55/B!S$46</f>
        <v>4.2276529134152606E-2</v>
      </c>
      <c r="T70" s="64">
        <f>+B!T55/B!T$46</f>
        <v>5.6707292418236882E-2</v>
      </c>
      <c r="U70" s="49">
        <f>+B!U55/B!U$46</f>
        <v>4.3934894872740687E-2</v>
      </c>
      <c r="V70" s="64">
        <f>+B!V55/B!V$46</f>
        <v>6.0389938677840281E-2</v>
      </c>
      <c r="W70" s="49">
        <f>+B!W55/B!W$46</f>
        <v>5.8350982927494424E-2</v>
      </c>
      <c r="X70" s="64">
        <f>+B!X55/B!X$46</f>
        <v>5.1750779500697015E-2</v>
      </c>
      <c r="Y70" s="49">
        <f>+B!Y55/B!Y$46</f>
        <v>5.9960777334915588E-2</v>
      </c>
      <c r="Z70" s="65">
        <f>+B!Z55/B!Z$46</f>
        <v>4.5929103505394864E-2</v>
      </c>
      <c r="AA70" s="65">
        <f>+B!AA55/B!AA$46</f>
        <v>4.6436202941392848E-2</v>
      </c>
      <c r="AB70" s="65">
        <f>+B!AB55/B!AB$46</f>
        <v>4.2090196837561947E-2</v>
      </c>
      <c r="AC70" s="65">
        <f>+B!AC55/B!AC$46</f>
        <v>3.7215956891983509E-2</v>
      </c>
      <c r="AD70" s="65">
        <f>+B!AD55/B!AD$46</f>
        <v>2.751275758010233E-2</v>
      </c>
      <c r="AE70" s="65">
        <f>+B!AE55/B!AE$46</f>
        <v>1.782630245672431E-2</v>
      </c>
    </row>
    <row r="71" spans="3:31" ht="15.75" thickBot="1" x14ac:dyDescent="0.3">
      <c r="C71" s="202" t="s">
        <v>25</v>
      </c>
      <c r="D71" s="238"/>
      <c r="E71" s="69" t="e">
        <f>+B!E56/B!E$46</f>
        <v>#VALUE!</v>
      </c>
      <c r="F71" s="70" t="e">
        <f>+B!F56/B!F$46</f>
        <v>#VALUE!</v>
      </c>
      <c r="G71" s="69" t="e">
        <f>+B!G56/B!G$46</f>
        <v>#VALUE!</v>
      </c>
      <c r="H71" s="70" t="e">
        <f>+B!H56/B!H$46</f>
        <v>#VALUE!</v>
      </c>
      <c r="I71" s="69">
        <f>+B!I56/B!I$46</f>
        <v>7.6815888794563943E-6</v>
      </c>
      <c r="J71" s="70">
        <f>+B!J56/B!J$46</f>
        <v>9.0753734516175348E-7</v>
      </c>
      <c r="K71" s="69">
        <f>+B!K56/B!K$46</f>
        <v>7.3538545094704936E-7</v>
      </c>
      <c r="L71" s="70">
        <f>+B!L56/B!L$46</f>
        <v>3.0497386655666377E-4</v>
      </c>
      <c r="M71" s="69">
        <f>+B!M56/B!M$46</f>
        <v>7.2913145845902546E-4</v>
      </c>
      <c r="N71" s="70">
        <f>+B!N56/B!N$46</f>
        <v>1.5822634875336486E-4</v>
      </c>
      <c r="O71" s="69">
        <f>+B!O56/B!O$46</f>
        <v>8.5584579493684675E-4</v>
      </c>
      <c r="P71" s="70">
        <f>+B!P56/B!P$46</f>
        <v>8.2540424828564862E-4</v>
      </c>
      <c r="Q71" s="69">
        <f>+B!Q56/B!Q$46</f>
        <v>1.1650321104712548E-3</v>
      </c>
      <c r="R71" s="70">
        <f>+B!R56/B!R$46</f>
        <v>1.8827418245095436E-3</v>
      </c>
      <c r="S71" s="69">
        <f>+B!S56/B!S$46</f>
        <v>7.9655467813030537E-4</v>
      </c>
      <c r="T71" s="70">
        <f>+B!T56/B!T$46</f>
        <v>1.0984038425988609E-3</v>
      </c>
      <c r="U71" s="69">
        <f>+B!U56/B!U$46</f>
        <v>5.331031790655116E-4</v>
      </c>
      <c r="V71" s="70">
        <f>+B!V56/B!V$46</f>
        <v>3.3562896286609976E-4</v>
      </c>
      <c r="W71" s="69">
        <f>+B!W56/B!W$46</f>
        <v>3.2886587167738757E-4</v>
      </c>
      <c r="X71" s="70">
        <f>+B!X56/B!X$46</f>
        <v>7.6022109125103868E-4</v>
      </c>
      <c r="Y71" s="69">
        <f>+B!Y56/B!Y$46</f>
        <v>4.7392265104437276E-4</v>
      </c>
      <c r="Z71" s="71">
        <f>+B!Z56/B!Z$46</f>
        <v>7.5800461071917906E-4</v>
      </c>
      <c r="AA71" s="71">
        <f>+B!AA56/B!AA$46</f>
        <v>5.8914383263889358E-4</v>
      </c>
      <c r="AB71" s="71">
        <f>+B!AB56/B!AB$46</f>
        <v>3.8114767970360078E-4</v>
      </c>
      <c r="AC71" s="71">
        <f>+B!AC56/B!AC$46</f>
        <v>4.2171416921907219E-4</v>
      </c>
      <c r="AD71" s="71">
        <f>+B!AD56/B!AD$46</f>
        <v>2.727640617589893E-4</v>
      </c>
      <c r="AE71" s="71">
        <f>+B!AE56/B!AE$46</f>
        <v>3.1229889356095995E-4</v>
      </c>
    </row>
    <row r="72" spans="3:31" x14ac:dyDescent="0.25">
      <c r="C72"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2023-06-02T00:05:22Z</dcterms:modified>
</cp:coreProperties>
</file>